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1"/>
  <workbookPr filterPrivacy="1" showInkAnnotation="0" codeName="ThisWorkbook" defaultThemeVersion="124226"/>
  <xr:revisionPtr revIDLastSave="0" documentId="13_ncr:1_{F154F8E9-842E-4718-94FB-AC4264656272}" xr6:coauthVersionLast="36" xr6:coauthVersionMax="36" xr10:uidLastSave="{00000000-0000-0000-0000-000000000000}"/>
  <bookViews>
    <workbookView xWindow="6816" yWindow="300" windowWidth="10260" windowHeight="5772" xr2:uid="{00000000-000D-0000-FFFF-FFFF00000000}"/>
  </bookViews>
  <sheets>
    <sheet name="Sheet1" sheetId="1" r:id="rId1"/>
    <sheet name="Sheet2" sheetId="2" state="hidden" r:id="rId2"/>
    <sheet name="Sheet3" sheetId="3" state="hidden" r:id="rId3"/>
    <sheet name="Sheet4" sheetId="4" state="hidden" r:id="rId4"/>
    <sheet name="Sheet5" sheetId="5" state="hidden" r:id="rId5"/>
  </sheets>
  <externalReferences>
    <externalReference r:id="rId6"/>
  </externalReferences>
  <definedNames>
    <definedName name="DC_gain_comp">Sheet2!$B$31</definedName>
    <definedName name="DC_gain_power">Sheet2!$B$21</definedName>
    <definedName name="fp">Sheet2!$B$18</definedName>
    <definedName name="fp_comp1">Sheet2!$B$29</definedName>
    <definedName name="fp_comp2">Sheet2!$B$30</definedName>
    <definedName name="fp_ff">Sheet2!$B$55</definedName>
    <definedName name="fz_comp">Sheet2!$B$28</definedName>
    <definedName name="fz_ff">Sheet2!$B$54</definedName>
    <definedName name="fzESR">Sheet2!$B$20</definedName>
    <definedName name="fzRHP">Sheet2!$B$19</definedName>
    <definedName name="GmPS">Sheet2!$B$6</definedName>
    <definedName name="Rsns">Sheet2!$D$5</definedName>
    <definedName name="Vout">Sheet2!$B$11</definedName>
    <definedName name="Vref">Sheet2!$B$3</definedName>
  </definedNames>
  <calcPr calcId="191029"/>
</workbook>
</file>

<file path=xl/calcChain.xml><?xml version="1.0" encoding="utf-8"?>
<calcChain xmlns="http://schemas.openxmlformats.org/spreadsheetml/2006/main">
  <c r="B26" i="2" l="1"/>
  <c r="B27" i="2"/>
  <c r="B25" i="2"/>
  <c r="B25" i="1"/>
  <c r="I21" i="5" l="1"/>
  <c r="I23" i="5" s="1"/>
  <c r="I22" i="5"/>
  <c r="W233" i="2" l="1"/>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D25" i="1" l="1"/>
  <c r="B26" i="1" l="1"/>
  <c r="B9" i="2" l="1"/>
  <c r="B8" i="2"/>
  <c r="B7" i="2"/>
  <c r="N19" i="1"/>
  <c r="I12" i="1"/>
  <c r="B29" i="1"/>
  <c r="B31" i="1" s="1"/>
  <c r="B32" i="1" s="1"/>
  <c r="B35" i="2" l="1"/>
  <c r="D35" i="2" s="1"/>
  <c r="B14" i="2"/>
  <c r="D14" i="2" s="1"/>
  <c r="B13" i="2"/>
  <c r="B11" i="2"/>
  <c r="B10" i="2"/>
  <c r="B60" i="2"/>
  <c r="D27" i="2"/>
  <c r="D26" i="2"/>
  <c r="D25" i="2"/>
  <c r="D24" i="2"/>
  <c r="D9" i="2"/>
  <c r="W5" i="2"/>
  <c r="D5" i="2"/>
  <c r="AP4" i="2" s="1"/>
  <c r="W4" i="2"/>
  <c r="D4" i="2"/>
  <c r="B28" i="2" l="1"/>
  <c r="AP5" i="2"/>
  <c r="AP236" i="2"/>
  <c r="AP240" i="2"/>
  <c r="AP241" i="2"/>
  <c r="AP242" i="2"/>
  <c r="AP243" i="2"/>
  <c r="AP247" i="2"/>
  <c r="AP251" i="2"/>
  <c r="AP257" i="2"/>
  <c r="AP263" i="2"/>
  <c r="AP264" i="2"/>
  <c r="AP271" i="2"/>
  <c r="AP272" i="2"/>
  <c r="AP284" i="2"/>
  <c r="AP286" i="2"/>
  <c r="AP287" i="2"/>
  <c r="AP288" i="2"/>
  <c r="AP289" i="2"/>
  <c r="AP294" i="2"/>
  <c r="AP296" i="2"/>
  <c r="AP298" i="2"/>
  <c r="AP300" i="2"/>
  <c r="AP301" i="2"/>
  <c r="AP303" i="2"/>
  <c r="AP310" i="2"/>
  <c r="AP313" i="2"/>
  <c r="AP315" i="2"/>
  <c r="AP318" i="2"/>
  <c r="AP322" i="2"/>
  <c r="AP335" i="2"/>
  <c r="AP336" i="2"/>
  <c r="AP342" i="2"/>
  <c r="AP345" i="2"/>
  <c r="AP351" i="2"/>
  <c r="AP355" i="2"/>
  <c r="AP356" i="2"/>
  <c r="AP361" i="2"/>
  <c r="AP362" i="2"/>
  <c r="AP370" i="2"/>
  <c r="AP373" i="2"/>
  <c r="AP375" i="2"/>
  <c r="AP376" i="2"/>
  <c r="AP389" i="2"/>
  <c r="AP394" i="2"/>
  <c r="AP396" i="2"/>
  <c r="AP399" i="2"/>
  <c r="AP405" i="2"/>
  <c r="AP410" i="2"/>
  <c r="AP421" i="2"/>
  <c r="AP422" i="2"/>
  <c r="AP423" i="2"/>
  <c r="AP424" i="2"/>
  <c r="AP426" i="2"/>
  <c r="AP427" i="2"/>
  <c r="AP430" i="2"/>
  <c r="AP431" i="2"/>
  <c r="AP432" i="2"/>
  <c r="AP436" i="2"/>
  <c r="AP440" i="2"/>
  <c r="AP445" i="2"/>
  <c r="AP447" i="2"/>
  <c r="AP450" i="2"/>
  <c r="AP456" i="2"/>
  <c r="AP457" i="2"/>
  <c r="AP458" i="2"/>
  <c r="AP459" i="2"/>
  <c r="AP461" i="2"/>
  <c r="AP462" i="2"/>
  <c r="AP464" i="2"/>
  <c r="AP465" i="2"/>
  <c r="AP466" i="2"/>
  <c r="AP467" i="2"/>
  <c r="AP469" i="2"/>
  <c r="AP471" i="2"/>
  <c r="AP473" i="2"/>
  <c r="AP474" i="2"/>
  <c r="AP476" i="2"/>
  <c r="AP479" i="2"/>
  <c r="AP489" i="2"/>
  <c r="AP490" i="2"/>
  <c r="AP492" i="2"/>
  <c r="AP495" i="2"/>
  <c r="AP505" i="2"/>
  <c r="AP506" i="2"/>
  <c r="AP508" i="2"/>
  <c r="AP511" i="2"/>
  <c r="AP233" i="2"/>
  <c r="AP235" i="2"/>
  <c r="AP239" i="2"/>
  <c r="AP249" i="2"/>
  <c r="AP250" i="2"/>
  <c r="AP255" i="2"/>
  <c r="AP259" i="2"/>
  <c r="AP265" i="2"/>
  <c r="AP267" i="2"/>
  <c r="AP268" i="2"/>
  <c r="AP269" i="2"/>
  <c r="AP270" i="2"/>
  <c r="AP274" i="2"/>
  <c r="AP277" i="2"/>
  <c r="AP282" i="2"/>
  <c r="AP302" i="2"/>
  <c r="AP304" i="2"/>
  <c r="AP306" i="2"/>
  <c r="AP308" i="2"/>
  <c r="AP316" i="2"/>
  <c r="AP319" i="2"/>
  <c r="AP327" i="2"/>
  <c r="AP328" i="2"/>
  <c r="AP330" i="2"/>
  <c r="AP333" i="2"/>
  <c r="AP339" i="2"/>
  <c r="AP340" i="2"/>
  <c r="AP346" i="2"/>
  <c r="AP349" i="2"/>
  <c r="AP353" i="2"/>
  <c r="AP357" i="2"/>
  <c r="AP368" i="2"/>
  <c r="AP374" i="2"/>
  <c r="AP377" i="2"/>
  <c r="AP383" i="2"/>
  <c r="AP386" i="2"/>
  <c r="AP390" i="2"/>
  <c r="AP392" i="2"/>
  <c r="AP395" i="2"/>
  <c r="AP401" i="2"/>
  <c r="AP408" i="2"/>
  <c r="AP411" i="2"/>
  <c r="AP417" i="2"/>
  <c r="AP420" i="2"/>
  <c r="AP428" i="2"/>
  <c r="AP437" i="2"/>
  <c r="AP441" i="2"/>
  <c r="AP443" i="2"/>
  <c r="AP446" i="2"/>
  <c r="AP452" i="2"/>
  <c r="AP453" i="2"/>
  <c r="AP455" i="2"/>
  <c r="AP470" i="2"/>
  <c r="AP475" i="2"/>
  <c r="AP485" i="2"/>
  <c r="AP486" i="2"/>
  <c r="AP488" i="2"/>
  <c r="AP491" i="2"/>
  <c r="AP501" i="2"/>
  <c r="AP502" i="2"/>
  <c r="AP504" i="2"/>
  <c r="AP507" i="2"/>
  <c r="AP234" i="2"/>
  <c r="AP237" i="2"/>
  <c r="AP244" i="2"/>
  <c r="AP248" i="2"/>
  <c r="AP256" i="2"/>
  <c r="AP260" i="2"/>
  <c r="AP262" i="2"/>
  <c r="AP275" i="2"/>
  <c r="AP276" i="2"/>
  <c r="AP279" i="2"/>
  <c r="AP280" i="2"/>
  <c r="AP285" i="2"/>
  <c r="AP291" i="2"/>
  <c r="AP309" i="2"/>
  <c r="AP311" i="2"/>
  <c r="AP314" i="2"/>
  <c r="AP317" i="2"/>
  <c r="AP320" i="2"/>
  <c r="AP323" i="2"/>
  <c r="AP324" i="2"/>
  <c r="AP325" i="2"/>
  <c r="AP334" i="2"/>
  <c r="AP337" i="2"/>
  <c r="AP343" i="2"/>
  <c r="AP344" i="2"/>
  <c r="AP350" i="2"/>
  <c r="AP354" i="2"/>
  <c r="AP360" i="2"/>
  <c r="AP363" i="2"/>
  <c r="AP364" i="2"/>
  <c r="AP366" i="2"/>
  <c r="AP367" i="2"/>
  <c r="AP371" i="2"/>
  <c r="AP372" i="2"/>
  <c r="AP379" i="2"/>
  <c r="AP380" i="2"/>
  <c r="AP381" i="2"/>
  <c r="AP382" i="2"/>
  <c r="AP388" i="2"/>
  <c r="AP391" i="2"/>
  <c r="AP397" i="2"/>
  <c r="AP402" i="2"/>
  <c r="AP404" i="2"/>
  <c r="AP413" i="2"/>
  <c r="AP414" i="2"/>
  <c r="AP415" i="2"/>
  <c r="AP416" i="2"/>
  <c r="AP425" i="2"/>
  <c r="AP435" i="2"/>
  <c r="AP439" i="2"/>
  <c r="AP442" i="2"/>
  <c r="AP448" i="2"/>
  <c r="AP451" i="2"/>
  <c r="AP460" i="2"/>
  <c r="AP463" i="2"/>
  <c r="AP468" i="2"/>
  <c r="AP472" i="2"/>
  <c r="AP481" i="2"/>
  <c r="AP482" i="2"/>
  <c r="AP484" i="2"/>
  <c r="AP487" i="2"/>
  <c r="AP497" i="2"/>
  <c r="AP498" i="2"/>
  <c r="AP500" i="2"/>
  <c r="AP503" i="2"/>
  <c r="AP238" i="2"/>
  <c r="AP245" i="2"/>
  <c r="AP246" i="2"/>
  <c r="AP252" i="2"/>
  <c r="AP253" i="2"/>
  <c r="AP254" i="2"/>
  <c r="AP258" i="2"/>
  <c r="AP261" i="2"/>
  <c r="AP266" i="2"/>
  <c r="AP273" i="2"/>
  <c r="AP278" i="2"/>
  <c r="AP281" i="2"/>
  <c r="AP283" i="2"/>
  <c r="AP290" i="2"/>
  <c r="AP292" i="2"/>
  <c r="AP293" i="2"/>
  <c r="AP295" i="2"/>
  <c r="AP297" i="2"/>
  <c r="AP299" i="2"/>
  <c r="AP305" i="2"/>
  <c r="AP307" i="2"/>
  <c r="AP312" i="2"/>
  <c r="AP321" i="2"/>
  <c r="AP326" i="2"/>
  <c r="AP329" i="2"/>
  <c r="AP331" i="2"/>
  <c r="AP332" i="2"/>
  <c r="AP338" i="2"/>
  <c r="AP341" i="2"/>
  <c r="AP347" i="2"/>
  <c r="AP348" i="2"/>
  <c r="AP352" i="2"/>
  <c r="AP358" i="2"/>
  <c r="AP359" i="2"/>
  <c r="AP365" i="2"/>
  <c r="AP369" i="2"/>
  <c r="AP378" i="2"/>
  <c r="AP384" i="2"/>
  <c r="AP385" i="2"/>
  <c r="AP387" i="2"/>
  <c r="AP393" i="2"/>
  <c r="AP398" i="2"/>
  <c r="AP400" i="2"/>
  <c r="AP403" i="2"/>
  <c r="AP406" i="2"/>
  <c r="AP407" i="2"/>
  <c r="AP409" i="2"/>
  <c r="AP412" i="2"/>
  <c r="AP418" i="2"/>
  <c r="AP419" i="2"/>
  <c r="AP429" i="2"/>
  <c r="AP433" i="2"/>
  <c r="AP434" i="2"/>
  <c r="AP438" i="2"/>
  <c r="AP444" i="2"/>
  <c r="AP449" i="2"/>
  <c r="AP454" i="2"/>
  <c r="AP477" i="2"/>
  <c r="AP478" i="2"/>
  <c r="AP480" i="2"/>
  <c r="AP483" i="2"/>
  <c r="AP493" i="2"/>
  <c r="AP494" i="2"/>
  <c r="AP496" i="2"/>
  <c r="AP499" i="2"/>
  <c r="AP509" i="2"/>
  <c r="AP510" i="2"/>
  <c r="AP512" i="2"/>
  <c r="AP515" i="2"/>
  <c r="AP519" i="2"/>
  <c r="AP521" i="2"/>
  <c r="AP538" i="2"/>
  <c r="AP544" i="2"/>
  <c r="AP545" i="2"/>
  <c r="AP547" i="2"/>
  <c r="AP556" i="2"/>
  <c r="AP558" i="2"/>
  <c r="AP561" i="2"/>
  <c r="AP567" i="2"/>
  <c r="AP572" i="2"/>
  <c r="AP574" i="2"/>
  <c r="AP577" i="2"/>
  <c r="AP583" i="2"/>
  <c r="AP588" i="2"/>
  <c r="AP594" i="2"/>
  <c r="AP597" i="2"/>
  <c r="AP600" i="2"/>
  <c r="AP601" i="2"/>
  <c r="AP602" i="2"/>
  <c r="AP604" i="2"/>
  <c r="AP611" i="2"/>
  <c r="AP614" i="2"/>
  <c r="AP621" i="2"/>
  <c r="AP623" i="2"/>
  <c r="AP624" i="2"/>
  <c r="AP625" i="2"/>
  <c r="AP628" i="2"/>
  <c r="AP639" i="2"/>
  <c r="AP640" i="2"/>
  <c r="AP642" i="2"/>
  <c r="AP645" i="2"/>
  <c r="AP655" i="2"/>
  <c r="AP656" i="2"/>
  <c r="AP658" i="2"/>
  <c r="AP661" i="2"/>
  <c r="AP671" i="2"/>
  <c r="AP672" i="2"/>
  <c r="AP674" i="2"/>
  <c r="AP679" i="2"/>
  <c r="AP680" i="2"/>
  <c r="AP682" i="2"/>
  <c r="AP687" i="2"/>
  <c r="AP688" i="2"/>
  <c r="AP689" i="2"/>
  <c r="AP695" i="2"/>
  <c r="AP696" i="2"/>
  <c r="AP705" i="2"/>
  <c r="AP709" i="2"/>
  <c r="AP722" i="2"/>
  <c r="AP723" i="2"/>
  <c r="AP725" i="2"/>
  <c r="AP728" i="2"/>
  <c r="AP738" i="2"/>
  <c r="AP739" i="2"/>
  <c r="AP741" i="2"/>
  <c r="AP744" i="2"/>
  <c r="AP754" i="2"/>
  <c r="AP755" i="2"/>
  <c r="AP757" i="2"/>
  <c r="AP760" i="2"/>
  <c r="AP770" i="2"/>
  <c r="AP771" i="2"/>
  <c r="AP773" i="2"/>
  <c r="AP778" i="2"/>
  <c r="AP779" i="2"/>
  <c r="AP781" i="2"/>
  <c r="AP786" i="2"/>
  <c r="AP787" i="2"/>
  <c r="AP788" i="2"/>
  <c r="AP795" i="2"/>
  <c r="AP801" i="2"/>
  <c r="AP804" i="2"/>
  <c r="AP809" i="2"/>
  <c r="AP813" i="2"/>
  <c r="AP814" i="2"/>
  <c r="AP815" i="2"/>
  <c r="AP816" i="2"/>
  <c r="AP821" i="2"/>
  <c r="AP822" i="2"/>
  <c r="AP517" i="2"/>
  <c r="AP518" i="2"/>
  <c r="AP522" i="2"/>
  <c r="AP528" i="2"/>
  <c r="AP531" i="2"/>
  <c r="AP536" i="2"/>
  <c r="AP540" i="2"/>
  <c r="AP541" i="2"/>
  <c r="AP542" i="2"/>
  <c r="AP543" i="2"/>
  <c r="AP554" i="2"/>
  <c r="AP557" i="2"/>
  <c r="AP563" i="2"/>
  <c r="AP568" i="2"/>
  <c r="AP570" i="2"/>
  <c r="AP573" i="2"/>
  <c r="AP579" i="2"/>
  <c r="AP584" i="2"/>
  <c r="AP586" i="2"/>
  <c r="AP589" i="2"/>
  <c r="AP591" i="2"/>
  <c r="AP592" i="2"/>
  <c r="AP593" i="2"/>
  <c r="AP599" i="2"/>
  <c r="AP605" i="2"/>
  <c r="AP607" i="2"/>
  <c r="AP608" i="2"/>
  <c r="AP609" i="2"/>
  <c r="AP610" i="2"/>
  <c r="AP619" i="2"/>
  <c r="AP626" i="2"/>
  <c r="AP635" i="2"/>
  <c r="AP636" i="2"/>
  <c r="AP638" i="2"/>
  <c r="AP641" i="2"/>
  <c r="AP651" i="2"/>
  <c r="AP652" i="2"/>
  <c r="AP654" i="2"/>
  <c r="AP657" i="2"/>
  <c r="AP667" i="2"/>
  <c r="AP668" i="2"/>
  <c r="AP670" i="2"/>
  <c r="AP673" i="2"/>
  <c r="AP681" i="2"/>
  <c r="AP686" i="2"/>
  <c r="AP698" i="2"/>
  <c r="AP699" i="2"/>
  <c r="AP700" i="2"/>
  <c r="AP701" i="2"/>
  <c r="AP703" i="2"/>
  <c r="AP718" i="2"/>
  <c r="AP719" i="2"/>
  <c r="AP721" i="2"/>
  <c r="AP724" i="2"/>
  <c r="AP734" i="2"/>
  <c r="AP735" i="2"/>
  <c r="AP737" i="2"/>
  <c r="AP740" i="2"/>
  <c r="AP750" i="2"/>
  <c r="AP751" i="2"/>
  <c r="AP753" i="2"/>
  <c r="AP756" i="2"/>
  <c r="AP766" i="2"/>
  <c r="AP767" i="2"/>
  <c r="AP769" i="2"/>
  <c r="AP772" i="2"/>
  <c r="AP780" i="2"/>
  <c r="AP785" i="2"/>
  <c r="AP793" i="2"/>
  <c r="AP797" i="2"/>
  <c r="AP798" i="2"/>
  <c r="AP799" i="2"/>
  <c r="AP800" i="2"/>
  <c r="AP812" i="2"/>
  <c r="AP818" i="2"/>
  <c r="AP819" i="2"/>
  <c r="AP820" i="2"/>
  <c r="AP6" i="2"/>
  <c r="AP8" i="2"/>
  <c r="AP520" i="2"/>
  <c r="AP524" i="2"/>
  <c r="AP525" i="2"/>
  <c r="AP526" i="2"/>
  <c r="AP527" i="2"/>
  <c r="AP539" i="2"/>
  <c r="AP548" i="2"/>
  <c r="AP552" i="2"/>
  <c r="AP553" i="2"/>
  <c r="AP559" i="2"/>
  <c r="AP564" i="2"/>
  <c r="AP566" i="2"/>
  <c r="AP569" i="2"/>
  <c r="AP575" i="2"/>
  <c r="AP580" i="2"/>
  <c r="AP582" i="2"/>
  <c r="AP585" i="2"/>
  <c r="AP595" i="2"/>
  <c r="AP603" i="2"/>
  <c r="AP612" i="2"/>
  <c r="AP613" i="2"/>
  <c r="AP622" i="2"/>
  <c r="AP631" i="2"/>
  <c r="AP632" i="2"/>
  <c r="AP633" i="2"/>
  <c r="AP637" i="2"/>
  <c r="AP647" i="2"/>
  <c r="AP648" i="2"/>
  <c r="AP650" i="2"/>
  <c r="AP653" i="2"/>
  <c r="AP663" i="2"/>
  <c r="AP664" i="2"/>
  <c r="AP666" i="2"/>
  <c r="AP669" i="2"/>
  <c r="AP678" i="2"/>
  <c r="AP685" i="2"/>
  <c r="AP694" i="2"/>
  <c r="AP697" i="2"/>
  <c r="AP704" i="2"/>
  <c r="AP710" i="2"/>
  <c r="AP714" i="2"/>
  <c r="AP715" i="2"/>
  <c r="AP717" i="2"/>
  <c r="AP720" i="2"/>
  <c r="AP730" i="2"/>
  <c r="AP731" i="2"/>
  <c r="AP733" i="2"/>
  <c r="AP736" i="2"/>
  <c r="AP746" i="2"/>
  <c r="AP747" i="2"/>
  <c r="AP749" i="2"/>
  <c r="AP752" i="2"/>
  <c r="AP762" i="2"/>
  <c r="AP763" i="2"/>
  <c r="AP765" i="2"/>
  <c r="AP768" i="2"/>
  <c r="AP777" i="2"/>
  <c r="AP784" i="2"/>
  <c r="AP790" i="2"/>
  <c r="AP791" i="2"/>
  <c r="AP792" i="2"/>
  <c r="AP796" i="2"/>
  <c r="AP802" i="2"/>
  <c r="AP803" i="2"/>
  <c r="AP805" i="2"/>
  <c r="AP806" i="2"/>
  <c r="AP807" i="2"/>
  <c r="AP808" i="2"/>
  <c r="AP810" i="2"/>
  <c r="AP7" i="2"/>
  <c r="AP10" i="2"/>
  <c r="AP513" i="2"/>
  <c r="AP514" i="2"/>
  <c r="AP516" i="2"/>
  <c r="AP523" i="2"/>
  <c r="AP529" i="2"/>
  <c r="AP530" i="2"/>
  <c r="AP532" i="2"/>
  <c r="AP533" i="2"/>
  <c r="AP534" i="2"/>
  <c r="AP535" i="2"/>
  <c r="AP537" i="2"/>
  <c r="AP546" i="2"/>
  <c r="AP549" i="2"/>
  <c r="AP550" i="2"/>
  <c r="AP551" i="2"/>
  <c r="AP555" i="2"/>
  <c r="AP560" i="2"/>
  <c r="AP562" i="2"/>
  <c r="AP565" i="2"/>
  <c r="AP571" i="2"/>
  <c r="AP576" i="2"/>
  <c r="AP578" i="2"/>
  <c r="AP581" i="2"/>
  <c r="AP587" i="2"/>
  <c r="AP590" i="2"/>
  <c r="AP596" i="2"/>
  <c r="AP598" i="2"/>
  <c r="AP606" i="2"/>
  <c r="AP615" i="2"/>
  <c r="AP616" i="2"/>
  <c r="AP617" i="2"/>
  <c r="AP618" i="2"/>
  <c r="AP620" i="2"/>
  <c r="AP627" i="2"/>
  <c r="AP629" i="2"/>
  <c r="AP630" i="2"/>
  <c r="AP634" i="2"/>
  <c r="AP643" i="2"/>
  <c r="AP644" i="2"/>
  <c r="AP646" i="2"/>
  <c r="AP649" i="2"/>
  <c r="AP659" i="2"/>
  <c r="AP660" i="2"/>
  <c r="AP662" i="2"/>
  <c r="AP665" i="2"/>
  <c r="AP675" i="2"/>
  <c r="AP676" i="2"/>
  <c r="AP677" i="2"/>
  <c r="AP683" i="2"/>
  <c r="AP684" i="2"/>
  <c r="AP690" i="2"/>
  <c r="AP691" i="2"/>
  <c r="AP692" i="2"/>
  <c r="AP693" i="2"/>
  <c r="AP702" i="2"/>
  <c r="AP706" i="2"/>
  <c r="AP707" i="2"/>
  <c r="AP708" i="2"/>
  <c r="AP711" i="2"/>
  <c r="AP712" i="2"/>
  <c r="AP713" i="2"/>
  <c r="AP716" i="2"/>
  <c r="AP726" i="2"/>
  <c r="AP727" i="2"/>
  <c r="AP729" i="2"/>
  <c r="AP732" i="2"/>
  <c r="AP742" i="2"/>
  <c r="AP743" i="2"/>
  <c r="AP745" i="2"/>
  <c r="AP748" i="2"/>
  <c r="AP758" i="2"/>
  <c r="AP759" i="2"/>
  <c r="AP761" i="2"/>
  <c r="AP764" i="2"/>
  <c r="AP774" i="2"/>
  <c r="AP775" i="2"/>
  <c r="AP776" i="2"/>
  <c r="AP782" i="2"/>
  <c r="AP783" i="2"/>
  <c r="AP789" i="2"/>
  <c r="AP794" i="2"/>
  <c r="AP811" i="2"/>
  <c r="AP817" i="2"/>
  <c r="AP9" i="2"/>
  <c r="AP11" i="2"/>
  <c r="AP13" i="2"/>
  <c r="AP17" i="2"/>
  <c r="AP18" i="2"/>
  <c r="AP24" i="2"/>
  <c r="AP25" i="2"/>
  <c r="AP26" i="2"/>
  <c r="AP33" i="2"/>
  <c r="AP35" i="2"/>
  <c r="AP38" i="2"/>
  <c r="AP43" i="2"/>
  <c r="AP44" i="2"/>
  <c r="AP46" i="2"/>
  <c r="AP49" i="2"/>
  <c r="AP54" i="2"/>
  <c r="AP61" i="2"/>
  <c r="AP66" i="2"/>
  <c r="AP67" i="2"/>
  <c r="AP69" i="2"/>
  <c r="AP70" i="2"/>
  <c r="AP71" i="2"/>
  <c r="AP74" i="2"/>
  <c r="AP75" i="2"/>
  <c r="AP76" i="2"/>
  <c r="AP80" i="2"/>
  <c r="AP90" i="2"/>
  <c r="AP91" i="2"/>
  <c r="AP93" i="2"/>
  <c r="AP96" i="2"/>
  <c r="AP98" i="2"/>
  <c r="AP99" i="2"/>
  <c r="AP100" i="2"/>
  <c r="AP116" i="2"/>
  <c r="AP117" i="2"/>
  <c r="AP118" i="2"/>
  <c r="AP121" i="2"/>
  <c r="AP126" i="2"/>
  <c r="AP134" i="2"/>
  <c r="AP142" i="2"/>
  <c r="AP151" i="2"/>
  <c r="AP153" i="2"/>
  <c r="AP156" i="2"/>
  <c r="AP159" i="2"/>
  <c r="AP161" i="2"/>
  <c r="AP163" i="2"/>
  <c r="AP165" i="2"/>
  <c r="AP167" i="2"/>
  <c r="AP169" i="2"/>
  <c r="AP171" i="2"/>
  <c r="AP173" i="2"/>
  <c r="AP175" i="2"/>
  <c r="AP177" i="2"/>
  <c r="AP179" i="2"/>
  <c r="AP181" i="2"/>
  <c r="AP183" i="2"/>
  <c r="AP198" i="2"/>
  <c r="AP204" i="2"/>
  <c r="AP206" i="2"/>
  <c r="AP209" i="2"/>
  <c r="AP212" i="2"/>
  <c r="AP214" i="2"/>
  <c r="AP215" i="2"/>
  <c r="AP221" i="2"/>
  <c r="AP225" i="2"/>
  <c r="AP20" i="2"/>
  <c r="AP28" i="2"/>
  <c r="AP29" i="2"/>
  <c r="AP31" i="2"/>
  <c r="AP34" i="2"/>
  <c r="AP40" i="2"/>
  <c r="AP42" i="2"/>
  <c r="AP45" i="2"/>
  <c r="AP55" i="2"/>
  <c r="AP56" i="2"/>
  <c r="AP57" i="2"/>
  <c r="AP62" i="2"/>
  <c r="AP64" i="2"/>
  <c r="AP72" i="2"/>
  <c r="AP86" i="2"/>
  <c r="AP87" i="2"/>
  <c r="AP89" i="2"/>
  <c r="AP92" i="2"/>
  <c r="AP105" i="2"/>
  <c r="AP112" i="2"/>
  <c r="AP113" i="2"/>
  <c r="AP115" i="2"/>
  <c r="AP124" i="2"/>
  <c r="AP127" i="2"/>
  <c r="AP129" i="2"/>
  <c r="AP132" i="2"/>
  <c r="AP135" i="2"/>
  <c r="AP137" i="2"/>
  <c r="AP140" i="2"/>
  <c r="AP143" i="2"/>
  <c r="AP145" i="2"/>
  <c r="AP152" i="2"/>
  <c r="AP154" i="2"/>
  <c r="AP155" i="2"/>
  <c r="AP160" i="2"/>
  <c r="AP186" i="2"/>
  <c r="AP188" i="2"/>
  <c r="AP190" i="2"/>
  <c r="AP191" i="2"/>
  <c r="AP196" i="2"/>
  <c r="AP202" i="2"/>
  <c r="AP207" i="2"/>
  <c r="AP216" i="2"/>
  <c r="AP218" i="2"/>
  <c r="AP219" i="2"/>
  <c r="AP222" i="2"/>
  <c r="AP223" i="2"/>
  <c r="AP226" i="2"/>
  <c r="AP227" i="2"/>
  <c r="AP12" i="2"/>
  <c r="AP16" i="2"/>
  <c r="AP21" i="2"/>
  <c r="AP23" i="2"/>
  <c r="AP27" i="2"/>
  <c r="AP30" i="2"/>
  <c r="AP36" i="2"/>
  <c r="AP41" i="2"/>
  <c r="AP51" i="2"/>
  <c r="AP52" i="2"/>
  <c r="AP53" i="2"/>
  <c r="AP58" i="2"/>
  <c r="AP60" i="2"/>
  <c r="AP63" i="2"/>
  <c r="AP68" i="2"/>
  <c r="AP82" i="2"/>
  <c r="AP83" i="2"/>
  <c r="AP85" i="2"/>
  <c r="AP88" i="2"/>
  <c r="AP94" i="2"/>
  <c r="AP95" i="2"/>
  <c r="AP101" i="2"/>
  <c r="AP102" i="2"/>
  <c r="AP103" i="2"/>
  <c r="AP106" i="2"/>
  <c r="AP107" i="2"/>
  <c r="AP108" i="2"/>
  <c r="AP109" i="2"/>
  <c r="AP111" i="2"/>
  <c r="AP114" i="2"/>
  <c r="AP122" i="2"/>
  <c r="AP130" i="2"/>
  <c r="AP138" i="2"/>
  <c r="AP146" i="2"/>
  <c r="AP149" i="2"/>
  <c r="AP150" i="2"/>
  <c r="AP157" i="2"/>
  <c r="AP158" i="2"/>
  <c r="AP185" i="2"/>
  <c r="AP187" i="2"/>
  <c r="AP189" i="2"/>
  <c r="AP194" i="2"/>
  <c r="AP195" i="2"/>
  <c r="AP197" i="2"/>
  <c r="AP199" i="2"/>
  <c r="AP200" i="2"/>
  <c r="AP205" i="2"/>
  <c r="AP208" i="2"/>
  <c r="AP210" i="2"/>
  <c r="AP213" i="2"/>
  <c r="AP220" i="2"/>
  <c r="AP224" i="2"/>
  <c r="AP228" i="2"/>
  <c r="AP229" i="2"/>
  <c r="AP231" i="2"/>
  <c r="AP232" i="2"/>
  <c r="AP14" i="2"/>
  <c r="AP15" i="2"/>
  <c r="AP19" i="2"/>
  <c r="AP22" i="2"/>
  <c r="AP32" i="2"/>
  <c r="AP37" i="2"/>
  <c r="AP39" i="2"/>
  <c r="AP47" i="2"/>
  <c r="AP48" i="2"/>
  <c r="AP50" i="2"/>
  <c r="AP59" i="2"/>
  <c r="AP65" i="2"/>
  <c r="AP73" i="2"/>
  <c r="AP77" i="2"/>
  <c r="AP78" i="2"/>
  <c r="AP79" i="2"/>
  <c r="AP81" i="2"/>
  <c r="AP84" i="2"/>
  <c r="AP97" i="2"/>
  <c r="AP104" i="2"/>
  <c r="AP110" i="2"/>
  <c r="AP119" i="2"/>
  <c r="AP120" i="2"/>
  <c r="AP123" i="2"/>
  <c r="AP125" i="2"/>
  <c r="AP128" i="2"/>
  <c r="AP131" i="2"/>
  <c r="AP133" i="2"/>
  <c r="AP136" i="2"/>
  <c r="AP139" i="2"/>
  <c r="AP141" i="2"/>
  <c r="AP144" i="2"/>
  <c r="AP147" i="2"/>
  <c r="AP148" i="2"/>
  <c r="AP162" i="2"/>
  <c r="AP164" i="2"/>
  <c r="AP166" i="2"/>
  <c r="AP168" i="2"/>
  <c r="AP170" i="2"/>
  <c r="AP172" i="2"/>
  <c r="AP174" i="2"/>
  <c r="AP176" i="2"/>
  <c r="AP178" i="2"/>
  <c r="AP180" i="2"/>
  <c r="AP182" i="2"/>
  <c r="AP184" i="2"/>
  <c r="AP192" i="2"/>
  <c r="AP193" i="2"/>
  <c r="AP201" i="2"/>
  <c r="AP203" i="2"/>
  <c r="AP211" i="2"/>
  <c r="AP217" i="2"/>
  <c r="AP230" i="2"/>
  <c r="AQ236" i="2"/>
  <c r="AQ249" i="2"/>
  <c r="AQ254" i="2"/>
  <c r="AQ255" i="2"/>
  <c r="AQ259" i="2"/>
  <c r="AQ264" i="2"/>
  <c r="AQ267" i="2"/>
  <c r="AQ269" i="2"/>
  <c r="AQ271" i="2"/>
  <c r="AQ277" i="2"/>
  <c r="AQ293" i="2"/>
  <c r="AQ295" i="2"/>
  <c r="AQ296" i="2"/>
  <c r="AQ306" i="2"/>
  <c r="AQ309" i="2"/>
  <c r="AQ311" i="2"/>
  <c r="AQ312" i="2"/>
  <c r="AQ317" i="2"/>
  <c r="AQ322" i="2"/>
  <c r="AQ324" i="2"/>
  <c r="AQ326" i="2"/>
  <c r="AQ328" i="2"/>
  <c r="AQ329" i="2"/>
  <c r="AQ330" i="2"/>
  <c r="AQ333" i="2"/>
  <c r="AQ337" i="2"/>
  <c r="AQ341" i="2"/>
  <c r="AQ345" i="2"/>
  <c r="AQ349" i="2"/>
  <c r="AQ359" i="2"/>
  <c r="AQ362" i="2"/>
  <c r="AQ368" i="2"/>
  <c r="AQ370" i="2"/>
  <c r="AQ379" i="2"/>
  <c r="AQ381" i="2"/>
  <c r="AQ383" i="2"/>
  <c r="AQ384" i="2"/>
  <c r="AQ388" i="2"/>
  <c r="AQ393" i="2"/>
  <c r="AQ399" i="2"/>
  <c r="AQ402" i="2"/>
  <c r="AQ404" i="2"/>
  <c r="AQ409" i="2"/>
  <c r="AQ427" i="2"/>
  <c r="AQ431" i="2"/>
  <c r="AQ434" i="2"/>
  <c r="AQ437" i="2"/>
  <c r="AQ438" i="2"/>
  <c r="AQ441" i="2"/>
  <c r="AQ443" i="2"/>
  <c r="AQ448" i="2"/>
  <c r="AQ462" i="2"/>
  <c r="AQ463" i="2"/>
  <c r="AQ468" i="2"/>
  <c r="AQ469" i="2"/>
  <c r="AQ471" i="2"/>
  <c r="AQ474" i="2"/>
  <c r="AQ476" i="2"/>
  <c r="AQ481" i="2"/>
  <c r="AQ483" i="2"/>
  <c r="AQ490" i="2"/>
  <c r="AQ492" i="2"/>
  <c r="AQ497" i="2"/>
  <c r="AQ499" i="2"/>
  <c r="AQ506" i="2"/>
  <c r="AQ508" i="2"/>
  <c r="AQ513" i="2"/>
  <c r="AQ515" i="2"/>
  <c r="AQ518" i="2"/>
  <c r="AQ519" i="2"/>
  <c r="AQ522" i="2"/>
  <c r="AQ523" i="2"/>
  <c r="AQ525" i="2"/>
  <c r="AQ527" i="2"/>
  <c r="AQ530" i="2"/>
  <c r="AQ531" i="2"/>
  <c r="AQ536" i="2"/>
  <c r="AQ537" i="2"/>
  <c r="AQ551" i="2"/>
  <c r="AQ554" i="2"/>
  <c r="AQ559" i="2"/>
  <c r="AQ234" i="2"/>
  <c r="AQ239" i="2"/>
  <c r="AQ241" i="2"/>
  <c r="AQ243" i="2"/>
  <c r="AQ245" i="2"/>
  <c r="AQ252" i="2"/>
  <c r="AQ261" i="2"/>
  <c r="AQ272" i="2"/>
  <c r="AQ275" i="2"/>
  <c r="AQ278" i="2"/>
  <c r="AQ279" i="2"/>
  <c r="AQ287" i="2"/>
  <c r="AQ289" i="2"/>
  <c r="AQ297" i="2"/>
  <c r="AQ299" i="2"/>
  <c r="AQ300" i="2"/>
  <c r="AQ302" i="2"/>
  <c r="AQ304" i="2"/>
  <c r="AQ305" i="2"/>
  <c r="AQ307" i="2"/>
  <c r="AQ314" i="2"/>
  <c r="AQ323" i="2"/>
  <c r="AQ327" i="2"/>
  <c r="AQ331" i="2"/>
  <c r="AQ335" i="2"/>
  <c r="AQ339" i="2"/>
  <c r="AQ343" i="2"/>
  <c r="AQ347" i="2"/>
  <c r="AQ351" i="2"/>
  <c r="AQ355" i="2"/>
  <c r="AQ360" i="2"/>
  <c r="AQ364" i="2"/>
  <c r="AQ365" i="2"/>
  <c r="AQ369" i="2"/>
  <c r="AQ372" i="2"/>
  <c r="AQ374" i="2"/>
  <c r="AQ389" i="2"/>
  <c r="AQ395" i="2"/>
  <c r="AQ398" i="2"/>
  <c r="AQ400" i="2"/>
  <c r="AQ405" i="2"/>
  <c r="AQ406" i="2"/>
  <c r="AQ411" i="2"/>
  <c r="AQ412" i="2"/>
  <c r="AQ414" i="2"/>
  <c r="AQ416" i="2"/>
  <c r="AQ419" i="2"/>
  <c r="AQ420" i="2"/>
  <c r="AQ422" i="2"/>
  <c r="AQ424" i="2"/>
  <c r="AQ432" i="2"/>
  <c r="AQ435" i="2"/>
  <c r="AQ439" i="2"/>
  <c r="AQ444" i="2"/>
  <c r="AQ450" i="2"/>
  <c r="AQ451" i="2"/>
  <c r="AQ453" i="2"/>
  <c r="AQ454" i="2"/>
  <c r="AQ455" i="2"/>
  <c r="AQ457" i="2"/>
  <c r="AQ459" i="2"/>
  <c r="AQ464" i="2"/>
  <c r="AQ466" i="2"/>
  <c r="AQ472" i="2"/>
  <c r="AQ477" i="2"/>
  <c r="AQ479" i="2"/>
  <c r="AQ486" i="2"/>
  <c r="AQ488" i="2"/>
  <c r="AQ493" i="2"/>
  <c r="AQ495" i="2"/>
  <c r="AQ502" i="2"/>
  <c r="AQ504" i="2"/>
  <c r="AQ509" i="2"/>
  <c r="AQ511" i="2"/>
  <c r="AQ520" i="2"/>
  <c r="AQ521" i="2"/>
  <c r="AQ532" i="2"/>
  <c r="AQ534" i="2"/>
  <c r="AQ540" i="2"/>
  <c r="AQ542" i="2"/>
  <c r="AQ544" i="2"/>
  <c r="AQ547" i="2"/>
  <c r="AQ549" i="2"/>
  <c r="AQ555" i="2"/>
  <c r="AQ561" i="2"/>
  <c r="AQ233" i="2"/>
  <c r="AQ235" i="2"/>
  <c r="AQ238" i="2"/>
  <c r="AQ244" i="2"/>
  <c r="AQ247" i="2"/>
  <c r="AQ250" i="2"/>
  <c r="AQ253" i="2"/>
  <c r="AQ256" i="2"/>
  <c r="AQ257" i="2"/>
  <c r="AQ260" i="2"/>
  <c r="AQ262" i="2"/>
  <c r="AQ268" i="2"/>
  <c r="AQ270" i="2"/>
  <c r="AQ273" i="2"/>
  <c r="AQ281" i="2"/>
  <c r="AQ284" i="2"/>
  <c r="AQ285" i="2"/>
  <c r="AQ292" i="2"/>
  <c r="AQ294" i="2"/>
  <c r="AQ308" i="2"/>
  <c r="AQ313" i="2"/>
  <c r="AQ315" i="2"/>
  <c r="AQ316" i="2"/>
  <c r="AQ321" i="2"/>
  <c r="AQ325" i="2"/>
  <c r="AQ334" i="2"/>
  <c r="AQ338" i="2"/>
  <c r="AQ342" i="2"/>
  <c r="AQ346" i="2"/>
  <c r="AQ350" i="2"/>
  <c r="AQ352" i="2"/>
  <c r="AQ354" i="2"/>
  <c r="AQ361" i="2"/>
  <c r="AQ366" i="2"/>
  <c r="AQ373" i="2"/>
  <c r="AQ375" i="2"/>
  <c r="AQ377" i="2"/>
  <c r="AQ378" i="2"/>
  <c r="AQ380" i="2"/>
  <c r="AQ382" i="2"/>
  <c r="AQ385" i="2"/>
  <c r="AQ386" i="2"/>
  <c r="AQ391" i="2"/>
  <c r="AQ394" i="2"/>
  <c r="AQ396" i="2"/>
  <c r="AQ401" i="2"/>
  <c r="AQ410" i="2"/>
  <c r="AQ425" i="2"/>
  <c r="AQ426" i="2"/>
  <c r="AQ428" i="2"/>
  <c r="AQ430" i="2"/>
  <c r="AQ436" i="2"/>
  <c r="AQ440" i="2"/>
  <c r="AQ446" i="2"/>
  <c r="AQ449" i="2"/>
  <c r="AQ460" i="2"/>
  <c r="AQ461" i="2"/>
  <c r="AQ473" i="2"/>
  <c r="AQ475" i="2"/>
  <c r="AQ482" i="2"/>
  <c r="AQ484" i="2"/>
  <c r="AQ489" i="2"/>
  <c r="AQ491" i="2"/>
  <c r="AQ498" i="2"/>
  <c r="AQ500" i="2"/>
  <c r="AQ505" i="2"/>
  <c r="AQ507" i="2"/>
  <c r="AQ514" i="2"/>
  <c r="AQ516" i="2"/>
  <c r="AQ517" i="2"/>
  <c r="AQ524" i="2"/>
  <c r="AQ526" i="2"/>
  <c r="AQ528" i="2"/>
  <c r="AQ529" i="2"/>
  <c r="AQ545" i="2"/>
  <c r="AQ548" i="2"/>
  <c r="AQ552" i="2"/>
  <c r="AQ557" i="2"/>
  <c r="AQ560" i="2"/>
  <c r="AQ562" i="2"/>
  <c r="AQ237" i="2"/>
  <c r="AQ240" i="2"/>
  <c r="AQ242" i="2"/>
  <c r="AQ246" i="2"/>
  <c r="AQ248" i="2"/>
  <c r="AQ251" i="2"/>
  <c r="AQ258" i="2"/>
  <c r="AQ263" i="2"/>
  <c r="AQ265" i="2"/>
  <c r="AQ266" i="2"/>
  <c r="AQ274" i="2"/>
  <c r="AQ276" i="2"/>
  <c r="AQ280" i="2"/>
  <c r="AQ282" i="2"/>
  <c r="AQ283" i="2"/>
  <c r="AQ286" i="2"/>
  <c r="AQ288" i="2"/>
  <c r="AQ290" i="2"/>
  <c r="AQ291" i="2"/>
  <c r="AQ298" i="2"/>
  <c r="AQ301" i="2"/>
  <c r="AQ303" i="2"/>
  <c r="AQ310" i="2"/>
  <c r="AQ318" i="2"/>
  <c r="AQ319" i="2"/>
  <c r="AQ320" i="2"/>
  <c r="AQ332" i="2"/>
  <c r="AQ336" i="2"/>
  <c r="AQ340" i="2"/>
  <c r="AQ344" i="2"/>
  <c r="AQ348" i="2"/>
  <c r="AQ353" i="2"/>
  <c r="AQ356" i="2"/>
  <c r="AQ357" i="2"/>
  <c r="AQ358" i="2"/>
  <c r="AQ363" i="2"/>
  <c r="AQ367" i="2"/>
  <c r="AQ371" i="2"/>
  <c r="AQ376" i="2"/>
  <c r="AQ387" i="2"/>
  <c r="AQ390" i="2"/>
  <c r="AQ392" i="2"/>
  <c r="AQ397" i="2"/>
  <c r="AQ403" i="2"/>
  <c r="AQ407" i="2"/>
  <c r="AQ408" i="2"/>
  <c r="AQ413" i="2"/>
  <c r="AQ415" i="2"/>
  <c r="AQ417" i="2"/>
  <c r="AQ418" i="2"/>
  <c r="AQ421" i="2"/>
  <c r="AQ423" i="2"/>
  <c r="AQ429" i="2"/>
  <c r="AQ433" i="2"/>
  <c r="AQ442" i="2"/>
  <c r="AQ445" i="2"/>
  <c r="AQ447" i="2"/>
  <c r="AQ452" i="2"/>
  <c r="AQ456" i="2"/>
  <c r="AQ458" i="2"/>
  <c r="AQ465" i="2"/>
  <c r="AQ467" i="2"/>
  <c r="AQ470" i="2"/>
  <c r="AQ478" i="2"/>
  <c r="AQ480" i="2"/>
  <c r="AQ485" i="2"/>
  <c r="AQ487" i="2"/>
  <c r="AQ494" i="2"/>
  <c r="AQ496" i="2"/>
  <c r="AQ501" i="2"/>
  <c r="AQ503" i="2"/>
  <c r="AQ510" i="2"/>
  <c r="AQ512" i="2"/>
  <c r="AQ533" i="2"/>
  <c r="AQ535" i="2"/>
  <c r="AQ538" i="2"/>
  <c r="AQ539" i="2"/>
  <c r="AQ541" i="2"/>
  <c r="AQ543" i="2"/>
  <c r="AQ546" i="2"/>
  <c r="AQ550" i="2"/>
  <c r="AQ553" i="2"/>
  <c r="AQ556" i="2"/>
  <c r="AQ558" i="2"/>
  <c r="AQ567" i="2"/>
  <c r="AQ573" i="2"/>
  <c r="AQ576" i="2"/>
  <c r="AQ578" i="2"/>
  <c r="AQ583" i="2"/>
  <c r="AQ589" i="2"/>
  <c r="AQ590" i="2"/>
  <c r="AQ593" i="2"/>
  <c r="AQ596" i="2"/>
  <c r="AQ598" i="2"/>
  <c r="AQ608" i="2"/>
  <c r="AQ610" i="2"/>
  <c r="AQ613" i="2"/>
  <c r="AQ614" i="2"/>
  <c r="AQ616" i="2"/>
  <c r="AQ618" i="2"/>
  <c r="AQ621" i="2"/>
  <c r="AQ622" i="2"/>
  <c r="AQ627" i="2"/>
  <c r="AQ629" i="2"/>
  <c r="AQ632" i="2"/>
  <c r="AQ634" i="2"/>
  <c r="AQ639" i="2"/>
  <c r="AQ641" i="2"/>
  <c r="AQ648" i="2"/>
  <c r="AQ650" i="2"/>
  <c r="AQ655" i="2"/>
  <c r="AQ657" i="2"/>
  <c r="AQ664" i="2"/>
  <c r="AQ666" i="2"/>
  <c r="AQ671" i="2"/>
  <c r="AQ673" i="2"/>
  <c r="AQ678" i="2"/>
  <c r="AQ679" i="2"/>
  <c r="AQ681" i="2"/>
  <c r="AQ687" i="2"/>
  <c r="AQ702" i="2"/>
  <c r="AQ703" i="2"/>
  <c r="AQ708" i="2"/>
  <c r="AQ712" i="2"/>
  <c r="AQ715" i="2"/>
  <c r="AQ717" i="2"/>
  <c r="AQ722" i="2"/>
  <c r="AQ724" i="2"/>
  <c r="AQ731" i="2"/>
  <c r="AQ733" i="2"/>
  <c r="AQ738" i="2"/>
  <c r="AQ740" i="2"/>
  <c r="AQ747" i="2"/>
  <c r="AQ749" i="2"/>
  <c r="AQ754" i="2"/>
  <c r="AQ756" i="2"/>
  <c r="AQ763" i="2"/>
  <c r="AQ765" i="2"/>
  <c r="AQ770" i="2"/>
  <c r="AQ772" i="2"/>
  <c r="AQ777" i="2"/>
  <c r="AQ778" i="2"/>
  <c r="AQ780" i="2"/>
  <c r="AQ786" i="2"/>
  <c r="AQ791" i="2"/>
  <c r="AQ797" i="2"/>
  <c r="AQ799" i="2"/>
  <c r="AQ801" i="2"/>
  <c r="AQ802" i="2"/>
  <c r="AQ821" i="2"/>
  <c r="AQ6" i="2"/>
  <c r="AQ9" i="2"/>
  <c r="AQ15" i="2"/>
  <c r="AQ19" i="2"/>
  <c r="AQ24" i="2"/>
  <c r="AQ34" i="2"/>
  <c r="AQ38" i="2"/>
  <c r="AQ41" i="2"/>
  <c r="AQ48" i="2"/>
  <c r="AQ50" i="2"/>
  <c r="AQ57" i="2"/>
  <c r="AQ58" i="2"/>
  <c r="AQ60" i="2"/>
  <c r="AQ65" i="2"/>
  <c r="AQ67" i="2"/>
  <c r="AQ68" i="2"/>
  <c r="AQ73" i="2"/>
  <c r="AQ77" i="2"/>
  <c r="AQ82" i="2"/>
  <c r="AQ563" i="2"/>
  <c r="AQ569" i="2"/>
  <c r="AQ572" i="2"/>
  <c r="AQ574" i="2"/>
  <c r="AQ579" i="2"/>
  <c r="AQ585" i="2"/>
  <c r="AQ588" i="2"/>
  <c r="AQ591" i="2"/>
  <c r="AQ594" i="2"/>
  <c r="AQ599" i="2"/>
  <c r="AQ600" i="2"/>
  <c r="AQ602" i="2"/>
  <c r="AQ605" i="2"/>
  <c r="AQ606" i="2"/>
  <c r="AQ619" i="2"/>
  <c r="AQ620" i="2"/>
  <c r="AQ623" i="2"/>
  <c r="AQ625" i="2"/>
  <c r="AQ630" i="2"/>
  <c r="AQ635" i="2"/>
  <c r="AQ637" i="2"/>
  <c r="AQ644" i="2"/>
  <c r="AQ646" i="2"/>
  <c r="AQ651" i="2"/>
  <c r="AQ653" i="2"/>
  <c r="AQ660" i="2"/>
  <c r="AQ662" i="2"/>
  <c r="AQ667" i="2"/>
  <c r="AQ669" i="2"/>
  <c r="AQ676" i="2"/>
  <c r="AQ684" i="2"/>
  <c r="AQ685" i="2"/>
  <c r="AQ690" i="2"/>
  <c r="AQ692" i="2"/>
  <c r="AQ694" i="2"/>
  <c r="AQ695" i="2"/>
  <c r="AQ698" i="2"/>
  <c r="AQ700" i="2"/>
  <c r="AQ706" i="2"/>
  <c r="AQ713" i="2"/>
  <c r="AQ718" i="2"/>
  <c r="AQ720" i="2"/>
  <c r="AQ727" i="2"/>
  <c r="AQ729" i="2"/>
  <c r="AQ734" i="2"/>
  <c r="AQ736" i="2"/>
  <c r="AQ743" i="2"/>
  <c r="AQ745" i="2"/>
  <c r="AQ750" i="2"/>
  <c r="AQ752" i="2"/>
  <c r="AQ759" i="2"/>
  <c r="AQ761" i="2"/>
  <c r="AQ766" i="2"/>
  <c r="AQ768" i="2"/>
  <c r="AQ775" i="2"/>
  <c r="AQ783" i="2"/>
  <c r="AQ784" i="2"/>
  <c r="AQ789" i="2"/>
  <c r="AQ792" i="2"/>
  <c r="AQ806" i="2"/>
  <c r="AQ808" i="2"/>
  <c r="AQ811" i="2"/>
  <c r="AQ812" i="2"/>
  <c r="AQ814" i="2"/>
  <c r="AQ816" i="2"/>
  <c r="AQ819" i="2"/>
  <c r="AQ822" i="2"/>
  <c r="AQ10" i="2"/>
  <c r="AQ12" i="2"/>
  <c r="AQ16" i="2"/>
  <c r="AQ20" i="2"/>
  <c r="AQ25" i="2"/>
  <c r="AQ28" i="2"/>
  <c r="AQ30" i="2"/>
  <c r="AQ33" i="2"/>
  <c r="AQ35" i="2"/>
  <c r="AQ37" i="2"/>
  <c r="AQ39" i="2"/>
  <c r="AQ44" i="2"/>
  <c r="AQ46" i="2"/>
  <c r="AQ51" i="2"/>
  <c r="AQ53" i="2"/>
  <c r="AQ55" i="2"/>
  <c r="AQ61" i="2"/>
  <c r="AQ69" i="2"/>
  <c r="AQ71" i="2"/>
  <c r="AQ75" i="2"/>
  <c r="AQ78" i="2"/>
  <c r="AQ80" i="2"/>
  <c r="AQ565" i="2"/>
  <c r="AQ568" i="2"/>
  <c r="AQ570" i="2"/>
  <c r="AQ575" i="2"/>
  <c r="AQ581" i="2"/>
  <c r="AQ584" i="2"/>
  <c r="AQ586" i="2"/>
  <c r="AQ592" i="2"/>
  <c r="AQ595" i="2"/>
  <c r="AQ603" i="2"/>
  <c r="AQ604" i="2"/>
  <c r="AQ607" i="2"/>
  <c r="AQ609" i="2"/>
  <c r="AQ611" i="2"/>
  <c r="AQ612" i="2"/>
  <c r="AQ615" i="2"/>
  <c r="AQ617" i="2"/>
  <c r="AQ633" i="2"/>
  <c r="AQ640" i="2"/>
  <c r="AQ642" i="2"/>
  <c r="AQ647" i="2"/>
  <c r="AQ649" i="2"/>
  <c r="AQ656" i="2"/>
  <c r="AQ658" i="2"/>
  <c r="AQ663" i="2"/>
  <c r="AQ665" i="2"/>
  <c r="AQ672" i="2"/>
  <c r="AQ674" i="2"/>
  <c r="AQ677" i="2"/>
  <c r="AQ680" i="2"/>
  <c r="AQ682" i="2"/>
  <c r="AQ688" i="2"/>
  <c r="AQ707" i="2"/>
  <c r="AQ709" i="2"/>
  <c r="AQ711" i="2"/>
  <c r="AQ716" i="2"/>
  <c r="AQ723" i="2"/>
  <c r="AQ725" i="2"/>
  <c r="AQ730" i="2"/>
  <c r="AQ732" i="2"/>
  <c r="AQ739" i="2"/>
  <c r="AQ741" i="2"/>
  <c r="AQ746" i="2"/>
  <c r="AQ748" i="2"/>
  <c r="AQ755" i="2"/>
  <c r="AQ757" i="2"/>
  <c r="AQ762" i="2"/>
  <c r="AQ764" i="2"/>
  <c r="AQ771" i="2"/>
  <c r="AQ773" i="2"/>
  <c r="AQ776" i="2"/>
  <c r="AQ779" i="2"/>
  <c r="AQ781" i="2"/>
  <c r="AQ787" i="2"/>
  <c r="AQ790" i="2"/>
  <c r="AQ795" i="2"/>
  <c r="AQ796" i="2"/>
  <c r="AQ798" i="2"/>
  <c r="AQ800" i="2"/>
  <c r="AQ803" i="2"/>
  <c r="AQ804" i="2"/>
  <c r="AQ809" i="2"/>
  <c r="AQ810" i="2"/>
  <c r="AQ820" i="2"/>
  <c r="AQ7" i="2"/>
  <c r="AQ13" i="2"/>
  <c r="AQ17" i="2"/>
  <c r="AQ22" i="2"/>
  <c r="AQ29" i="2"/>
  <c r="AQ31" i="2"/>
  <c r="AQ36" i="2"/>
  <c r="AQ40" i="2"/>
  <c r="AQ42" i="2"/>
  <c r="AQ47" i="2"/>
  <c r="AQ49" i="2"/>
  <c r="AQ54" i="2"/>
  <c r="AQ63" i="2"/>
  <c r="AQ66" i="2"/>
  <c r="AQ76" i="2"/>
  <c r="AQ564" i="2"/>
  <c r="AQ566" i="2"/>
  <c r="AQ571" i="2"/>
  <c r="AQ577" i="2"/>
  <c r="AQ580" i="2"/>
  <c r="AQ582" i="2"/>
  <c r="AQ587" i="2"/>
  <c r="AQ597" i="2"/>
  <c r="AQ601" i="2"/>
  <c r="AQ624" i="2"/>
  <c r="AQ626" i="2"/>
  <c r="AQ628" i="2"/>
  <c r="AQ631" i="2"/>
  <c r="AQ636" i="2"/>
  <c r="AQ638" i="2"/>
  <c r="AQ643" i="2"/>
  <c r="AQ645" i="2"/>
  <c r="AQ652" i="2"/>
  <c r="AQ654" i="2"/>
  <c r="AQ659" i="2"/>
  <c r="AQ661" i="2"/>
  <c r="AQ668" i="2"/>
  <c r="AQ670" i="2"/>
  <c r="AQ675" i="2"/>
  <c r="AQ683" i="2"/>
  <c r="AQ686" i="2"/>
  <c r="AQ689" i="2"/>
  <c r="AQ691" i="2"/>
  <c r="AQ693" i="2"/>
  <c r="AQ696" i="2"/>
  <c r="AQ697" i="2"/>
  <c r="AQ699" i="2"/>
  <c r="AQ701" i="2"/>
  <c r="AQ704" i="2"/>
  <c r="AQ705" i="2"/>
  <c r="AQ710" i="2"/>
  <c r="AQ714" i="2"/>
  <c r="AQ719" i="2"/>
  <c r="AQ721" i="2"/>
  <c r="AQ726" i="2"/>
  <c r="AQ728" i="2"/>
  <c r="AQ735" i="2"/>
  <c r="AQ737" i="2"/>
  <c r="AQ742" i="2"/>
  <c r="AQ744" i="2"/>
  <c r="AQ751" i="2"/>
  <c r="AQ753" i="2"/>
  <c r="AQ758" i="2"/>
  <c r="AQ760" i="2"/>
  <c r="AQ767" i="2"/>
  <c r="AQ769" i="2"/>
  <c r="AQ774" i="2"/>
  <c r="AQ782" i="2"/>
  <c r="AQ785" i="2"/>
  <c r="AQ788" i="2"/>
  <c r="AQ793" i="2"/>
  <c r="AQ794" i="2"/>
  <c r="AQ805" i="2"/>
  <c r="AQ807" i="2"/>
  <c r="AQ813" i="2"/>
  <c r="AQ815" i="2"/>
  <c r="AQ817" i="2"/>
  <c r="AQ818" i="2"/>
  <c r="AQ8" i="2"/>
  <c r="AQ11" i="2"/>
  <c r="AQ14" i="2"/>
  <c r="AQ18" i="2"/>
  <c r="AQ21" i="2"/>
  <c r="AQ23" i="2"/>
  <c r="AQ26" i="2"/>
  <c r="AQ27" i="2"/>
  <c r="AQ32" i="2"/>
  <c r="AQ43" i="2"/>
  <c r="AQ45" i="2"/>
  <c r="AQ52" i="2"/>
  <c r="AQ56" i="2"/>
  <c r="AQ59" i="2"/>
  <c r="AQ62" i="2"/>
  <c r="AQ64" i="2"/>
  <c r="AQ70" i="2"/>
  <c r="AQ72" i="2"/>
  <c r="AQ74" i="2"/>
  <c r="AQ79" i="2"/>
  <c r="AQ81" i="2"/>
  <c r="AQ87" i="2"/>
  <c r="AQ89" i="2"/>
  <c r="AQ99" i="2"/>
  <c r="AQ102" i="2"/>
  <c r="AQ104" i="2"/>
  <c r="AQ106" i="2"/>
  <c r="AQ113" i="2"/>
  <c r="AQ115" i="2"/>
  <c r="AQ118" i="2"/>
  <c r="AQ120" i="2"/>
  <c r="AQ127" i="2"/>
  <c r="AQ129" i="2"/>
  <c r="AQ135" i="2"/>
  <c r="AQ138" i="2"/>
  <c r="AQ146" i="2"/>
  <c r="AQ159" i="2"/>
  <c r="AQ171" i="2"/>
  <c r="AQ185" i="2"/>
  <c r="AQ195" i="2"/>
  <c r="AQ199" i="2"/>
  <c r="AQ218" i="2"/>
  <c r="AQ221" i="2"/>
  <c r="AQ226" i="2"/>
  <c r="AQ231" i="2"/>
  <c r="AQ83" i="2"/>
  <c r="AQ85" i="2"/>
  <c r="AQ90" i="2"/>
  <c r="AQ92" i="2"/>
  <c r="AQ95" i="2"/>
  <c r="AQ96" i="2"/>
  <c r="AQ105" i="2"/>
  <c r="AQ109" i="2"/>
  <c r="AQ111" i="2"/>
  <c r="AQ116" i="2"/>
  <c r="AQ124" i="2"/>
  <c r="AQ132" i="2"/>
  <c r="AQ140" i="2"/>
  <c r="AQ150" i="2"/>
  <c r="AQ151" i="2"/>
  <c r="AQ153" i="2"/>
  <c r="AQ156" i="2"/>
  <c r="AQ158" i="2"/>
  <c r="AQ165" i="2"/>
  <c r="AQ172" i="2"/>
  <c r="AQ174" i="2"/>
  <c r="AQ175" i="2"/>
  <c r="AQ181" i="2"/>
  <c r="AQ189" i="2"/>
  <c r="AQ194" i="2"/>
  <c r="AQ196" i="2"/>
  <c r="AQ200" i="2"/>
  <c r="AQ202" i="2"/>
  <c r="AQ203" i="2"/>
  <c r="AQ208" i="2"/>
  <c r="AQ210" i="2"/>
  <c r="AQ211" i="2"/>
  <c r="AQ220" i="2"/>
  <c r="AQ224" i="2"/>
  <c r="AQ228" i="2"/>
  <c r="AQ232" i="2"/>
  <c r="AQ131" i="2"/>
  <c r="AQ134" i="2"/>
  <c r="AQ139" i="2"/>
  <c r="AQ142" i="2"/>
  <c r="AQ149" i="2"/>
  <c r="AQ160" i="2"/>
  <c r="AQ163" i="2"/>
  <c r="AQ176" i="2"/>
  <c r="AQ179" i="2"/>
  <c r="AQ186" i="2"/>
  <c r="AQ191" i="2"/>
  <c r="AQ205" i="2"/>
  <c r="AQ215" i="2"/>
  <c r="AQ86" i="2"/>
  <c r="AQ88" i="2"/>
  <c r="AQ98" i="2"/>
  <c r="AQ100" i="2"/>
  <c r="AQ103" i="2"/>
  <c r="AQ107" i="2"/>
  <c r="AQ112" i="2"/>
  <c r="AQ114" i="2"/>
  <c r="AQ119" i="2"/>
  <c r="AQ122" i="2"/>
  <c r="AQ123" i="2"/>
  <c r="AQ125" i="2"/>
  <c r="AQ126" i="2"/>
  <c r="AQ133" i="2"/>
  <c r="AQ141" i="2"/>
  <c r="AQ157" i="2"/>
  <c r="AQ162" i="2"/>
  <c r="AQ169" i="2"/>
  <c r="AQ178" i="2"/>
  <c r="AQ187" i="2"/>
  <c r="AQ192" i="2"/>
  <c r="AQ213" i="2"/>
  <c r="AQ84" i="2"/>
  <c r="AQ91" i="2"/>
  <c r="AQ93" i="2"/>
  <c r="AQ94" i="2"/>
  <c r="AQ97" i="2"/>
  <c r="AQ101" i="2"/>
  <c r="AQ108" i="2"/>
  <c r="AQ110" i="2"/>
  <c r="AQ117" i="2"/>
  <c r="AQ121" i="2"/>
  <c r="AQ128" i="2"/>
  <c r="AQ136" i="2"/>
  <c r="AQ144" i="2"/>
  <c r="AQ147" i="2"/>
  <c r="AQ152" i="2"/>
  <c r="AQ154" i="2"/>
  <c r="AQ164" i="2"/>
  <c r="AQ166" i="2"/>
  <c r="AQ167" i="2"/>
  <c r="AQ173" i="2"/>
  <c r="AQ180" i="2"/>
  <c r="AQ182" i="2"/>
  <c r="AQ183" i="2"/>
  <c r="AQ188" i="2"/>
  <c r="AQ190" i="2"/>
  <c r="AQ193" i="2"/>
  <c r="AQ197" i="2"/>
  <c r="AQ204" i="2"/>
  <c r="AQ206" i="2"/>
  <c r="AQ207" i="2"/>
  <c r="AQ212" i="2"/>
  <c r="AQ214" i="2"/>
  <c r="AQ217" i="2"/>
  <c r="AQ219" i="2"/>
  <c r="AQ223" i="2"/>
  <c r="AQ227" i="2"/>
  <c r="AQ229" i="2"/>
  <c r="AQ230" i="2"/>
  <c r="AQ130" i="2"/>
  <c r="AQ137" i="2"/>
  <c r="AQ143" i="2"/>
  <c r="AQ145" i="2"/>
  <c r="AQ148" i="2"/>
  <c r="AQ155" i="2"/>
  <c r="AQ161" i="2"/>
  <c r="AQ168" i="2"/>
  <c r="AQ170" i="2"/>
  <c r="AQ177" i="2"/>
  <c r="AQ184" i="2"/>
  <c r="AQ198" i="2"/>
  <c r="AQ201" i="2"/>
  <c r="AQ209" i="2"/>
  <c r="AQ216" i="2"/>
  <c r="AQ222" i="2"/>
  <c r="AQ225" i="2"/>
  <c r="AQ4" i="2"/>
  <c r="AQ5" i="2"/>
  <c r="B52" i="2"/>
  <c r="B53" i="2" s="1"/>
  <c r="B17" i="2"/>
  <c r="B36" i="2"/>
  <c r="B12" i="2"/>
  <c r="B32" i="2"/>
  <c r="B30" i="2"/>
  <c r="B31" i="2"/>
  <c r="B29" i="2"/>
  <c r="E13" i="1"/>
  <c r="M17" i="1"/>
  <c r="M16" i="1"/>
  <c r="K25" i="1"/>
  <c r="AL238" i="2" l="1"/>
  <c r="AM239" i="2"/>
  <c r="AL240" i="2"/>
  <c r="AL245" i="2"/>
  <c r="AM246" i="2"/>
  <c r="AL253" i="2"/>
  <c r="AM254" i="2"/>
  <c r="AM260" i="2"/>
  <c r="AM261" i="2"/>
  <c r="AM263" i="2"/>
  <c r="AL265" i="2"/>
  <c r="AM266" i="2"/>
  <c r="AL267" i="2"/>
  <c r="AM274" i="2"/>
  <c r="AL284" i="2"/>
  <c r="AM285" i="2"/>
  <c r="AL286" i="2"/>
  <c r="AL297" i="2"/>
  <c r="AM299" i="2"/>
  <c r="AM300" i="2"/>
  <c r="AM302" i="2"/>
  <c r="AL303" i="2"/>
  <c r="AL304" i="2"/>
  <c r="AM308" i="2"/>
  <c r="AM313" i="2"/>
  <c r="AM315" i="2"/>
  <c r="AM316" i="2"/>
  <c r="AL321" i="2"/>
  <c r="AM323" i="2"/>
  <c r="AM324" i="2"/>
  <c r="AM326" i="2"/>
  <c r="AL327" i="2"/>
  <c r="AL328" i="2"/>
  <c r="AM329" i="2"/>
  <c r="AM331" i="2"/>
  <c r="AM332" i="2"/>
  <c r="AL333" i="2"/>
  <c r="AM339" i="2"/>
  <c r="AM340" i="2"/>
  <c r="AL341" i="2"/>
  <c r="AM347" i="2"/>
  <c r="AM348" i="2"/>
  <c r="AL349" i="2"/>
  <c r="AM355" i="2"/>
  <c r="AM242" i="2"/>
  <c r="AL246" i="2"/>
  <c r="AM248" i="2"/>
  <c r="AL254" i="2"/>
  <c r="AL255" i="2"/>
  <c r="AL261" i="2"/>
  <c r="AM262" i="2"/>
  <c r="AL263" i="2"/>
  <c r="AM269" i="2"/>
  <c r="AM273" i="2"/>
  <c r="AL274" i="2"/>
  <c r="AM280" i="2"/>
  <c r="AM288" i="2"/>
  <c r="AM292" i="2"/>
  <c r="AM293" i="2"/>
  <c r="AL299" i="2"/>
  <c r="AL300" i="2"/>
  <c r="AM305" i="2"/>
  <c r="AM307" i="2"/>
  <c r="AL308" i="2"/>
  <c r="AM314" i="2"/>
  <c r="AL315" i="2"/>
  <c r="AL316" i="2"/>
  <c r="AM322" i="2"/>
  <c r="AL323" i="2"/>
  <c r="AL324" i="2"/>
  <c r="AL329" i="2"/>
  <c r="AM330" i="2"/>
  <c r="AL331" i="2"/>
  <c r="AM334" i="2"/>
  <c r="AM337" i="2"/>
  <c r="AM342" i="2"/>
  <c r="AM345" i="2"/>
  <c r="AM350" i="2"/>
  <c r="AM353" i="2"/>
  <c r="AL234" i="2"/>
  <c r="AM237" i="2"/>
  <c r="AL250" i="2"/>
  <c r="AM257" i="2"/>
  <c r="AL259" i="2"/>
  <c r="AM265" i="2"/>
  <c r="AM267" i="2"/>
  <c r="AL269" i="2"/>
  <c r="AL271" i="2"/>
  <c r="AM276" i="2"/>
  <c r="AL278" i="2"/>
  <c r="AM283" i="2"/>
  <c r="AM297" i="2"/>
  <c r="AL307" i="2"/>
  <c r="AL312" i="2"/>
  <c r="AM319" i="2"/>
  <c r="AM327" i="2"/>
  <c r="AM336" i="2"/>
  <c r="AM352" i="2"/>
  <c r="AM357" i="2"/>
  <c r="AM360" i="2"/>
  <c r="AL361" i="2"/>
  <c r="AL366" i="2"/>
  <c r="AM369" i="2"/>
  <c r="AL374" i="2"/>
  <c r="AM375" i="2"/>
  <c r="AM381" i="2"/>
  <c r="AM390" i="2"/>
  <c r="AM391" i="2"/>
  <c r="AM393" i="2"/>
  <c r="AM398" i="2"/>
  <c r="AM399" i="2"/>
  <c r="AM401" i="2"/>
  <c r="AL411" i="2"/>
  <c r="AM412" i="2"/>
  <c r="AL413" i="2"/>
  <c r="AL419" i="2"/>
  <c r="AM420" i="2"/>
  <c r="AL421" i="2"/>
  <c r="AM234" i="2"/>
  <c r="AL236" i="2"/>
  <c r="AM250" i="2"/>
  <c r="AL252" i="2"/>
  <c r="AM256" i="2"/>
  <c r="AM259" i="2"/>
  <c r="AM271" i="2"/>
  <c r="AM275" i="2"/>
  <c r="AM278" i="2"/>
  <c r="AL280" i="2"/>
  <c r="AL282" i="2"/>
  <c r="AL296" i="2"/>
  <c r="AM306" i="2"/>
  <c r="AM309" i="2"/>
  <c r="AL311" i="2"/>
  <c r="AM312" i="2"/>
  <c r="AM318" i="2"/>
  <c r="AM333" i="2"/>
  <c r="AM335" i="2"/>
  <c r="AM338" i="2"/>
  <c r="AL345" i="2"/>
  <c r="AM349" i="2"/>
  <c r="AM351" i="2"/>
  <c r="AM354" i="2"/>
  <c r="AM361" i="2"/>
  <c r="AM363" i="2"/>
  <c r="AM364" i="2"/>
  <c r="AL365" i="2"/>
  <c r="AM366" i="2"/>
  <c r="AM371" i="2"/>
  <c r="AM372" i="2"/>
  <c r="AL373" i="2"/>
  <c r="AL377" i="2"/>
  <c r="AM378" i="2"/>
  <c r="AL379" i="2"/>
  <c r="AL385" i="2"/>
  <c r="AM386" i="2"/>
  <c r="AL387" i="2"/>
  <c r="AM388" i="2"/>
  <c r="AL389" i="2"/>
  <c r="AL395" i="2"/>
  <c r="AM396" i="2"/>
  <c r="AL397" i="2"/>
  <c r="AL403" i="2"/>
  <c r="AM404" i="2"/>
  <c r="AL405" i="2"/>
  <c r="AM410" i="2"/>
  <c r="AM411" i="2"/>
  <c r="AM413" i="2"/>
  <c r="AL417" i="2"/>
  <c r="AM418" i="2"/>
  <c r="AM419" i="2"/>
  <c r="AM421" i="2"/>
  <c r="AM235" i="2"/>
  <c r="AM240" i="2"/>
  <c r="AM249" i="2"/>
  <c r="AL257" i="2"/>
  <c r="AM282" i="2"/>
  <c r="AL290" i="2"/>
  <c r="AM303" i="2"/>
  <c r="AM310" i="2"/>
  <c r="AL320" i="2"/>
  <c r="AL358" i="2"/>
  <c r="AM368" i="2"/>
  <c r="AM383" i="2"/>
  <c r="AM385" i="2"/>
  <c r="AM387" i="2"/>
  <c r="AM389" i="2"/>
  <c r="AL391" i="2"/>
  <c r="AM394" i="2"/>
  <c r="AL401" i="2"/>
  <c r="AM403" i="2"/>
  <c r="AM405" i="2"/>
  <c r="AM407" i="2"/>
  <c r="AL409" i="2"/>
  <c r="AM425" i="2"/>
  <c r="AL431" i="2"/>
  <c r="AM433" i="2"/>
  <c r="AM437" i="2"/>
  <c r="AL438" i="2"/>
  <c r="AM439" i="2"/>
  <c r="AL440" i="2"/>
  <c r="AL446" i="2"/>
  <c r="AM447" i="2"/>
  <c r="AL448" i="2"/>
  <c r="AM458" i="2"/>
  <c r="AM466" i="2"/>
  <c r="AM473" i="2"/>
  <c r="AM474" i="2"/>
  <c r="AM479" i="2"/>
  <c r="AL480" i="2"/>
  <c r="AM481" i="2"/>
  <c r="AM482" i="2"/>
  <c r="AM487" i="2"/>
  <c r="AL488" i="2"/>
  <c r="AM489" i="2"/>
  <c r="AM490" i="2"/>
  <c r="AM495" i="2"/>
  <c r="AL496" i="2"/>
  <c r="AM497" i="2"/>
  <c r="AM498" i="2"/>
  <c r="AM503" i="2"/>
  <c r="AL504" i="2"/>
  <c r="AM505" i="2"/>
  <c r="AM506" i="2"/>
  <c r="AM511" i="2"/>
  <c r="AL512" i="2"/>
  <c r="AM513" i="2"/>
  <c r="AM514" i="2"/>
  <c r="AM520" i="2"/>
  <c r="AL526" i="2"/>
  <c r="AM528" i="2"/>
  <c r="AL534" i="2"/>
  <c r="AM536" i="2"/>
  <c r="AL542" i="2"/>
  <c r="AM544" i="2"/>
  <c r="AL549" i="2"/>
  <c r="AM550" i="2"/>
  <c r="AL554" i="2"/>
  <c r="AM556" i="2"/>
  <c r="AM557" i="2"/>
  <c r="AM559" i="2"/>
  <c r="AM564" i="2"/>
  <c r="AM565" i="2"/>
  <c r="AM567" i="2"/>
  <c r="AM572" i="2"/>
  <c r="AM573" i="2"/>
  <c r="AM575" i="2"/>
  <c r="AM580" i="2"/>
  <c r="AM581" i="2"/>
  <c r="AM583" i="2"/>
  <c r="AM588" i="2"/>
  <c r="AM589" i="2"/>
  <c r="AM591" i="2"/>
  <c r="AM596" i="2"/>
  <c r="AM597" i="2"/>
  <c r="AM599" i="2"/>
  <c r="AL601" i="2"/>
  <c r="AM603" i="2"/>
  <c r="AL609" i="2"/>
  <c r="AM611" i="2"/>
  <c r="AM233" i="2"/>
  <c r="AM238" i="2"/>
  <c r="AM252" i="2"/>
  <c r="AM277" i="2"/>
  <c r="AL288" i="2"/>
  <c r="AM290" i="2"/>
  <c r="AL292" i="2"/>
  <c r="AM296" i="2"/>
  <c r="AM320" i="2"/>
  <c r="AM328" i="2"/>
  <c r="AM341" i="2"/>
  <c r="AM343" i="2"/>
  <c r="AL353" i="2"/>
  <c r="AM370" i="2"/>
  <c r="AM376" i="2"/>
  <c r="AM400" i="2"/>
  <c r="AM409" i="2"/>
  <c r="AL415" i="2"/>
  <c r="AL430" i="2"/>
  <c r="AM431" i="2"/>
  <c r="AM435" i="2"/>
  <c r="AL436" i="2"/>
  <c r="AM438" i="2"/>
  <c r="AM440" i="2"/>
  <c r="AM445" i="2"/>
  <c r="AM446" i="2"/>
  <c r="AM448" i="2"/>
  <c r="AL454" i="2"/>
  <c r="AM455" i="2"/>
  <c r="AL456" i="2"/>
  <c r="AL462" i="2"/>
  <c r="AM463" i="2"/>
  <c r="AL464" i="2"/>
  <c r="AL470" i="2"/>
  <c r="AL478" i="2"/>
  <c r="AM480" i="2"/>
  <c r="AL486" i="2"/>
  <c r="AM488" i="2"/>
  <c r="AL494" i="2"/>
  <c r="AM496" i="2"/>
  <c r="AL502" i="2"/>
  <c r="AM504" i="2"/>
  <c r="AL510" i="2"/>
  <c r="AM512" i="2"/>
  <c r="AL518" i="2"/>
  <c r="AM526" i="2"/>
  <c r="AM534" i="2"/>
  <c r="AM542" i="2"/>
  <c r="AL546" i="2"/>
  <c r="AM547" i="2"/>
  <c r="AL548" i="2"/>
  <c r="AL553" i="2"/>
  <c r="AM554" i="2"/>
  <c r="AL555" i="2"/>
  <c r="AL561" i="2"/>
  <c r="AM562" i="2"/>
  <c r="AL563" i="2"/>
  <c r="AL569" i="2"/>
  <c r="AM570" i="2"/>
  <c r="AL571" i="2"/>
  <c r="AL577" i="2"/>
  <c r="AM578" i="2"/>
  <c r="AL579" i="2"/>
  <c r="AL585" i="2"/>
  <c r="AM586" i="2"/>
  <c r="AL587" i="2"/>
  <c r="AL593" i="2"/>
  <c r="AM594" i="2"/>
  <c r="AL595" i="2"/>
  <c r="AM601" i="2"/>
  <c r="AM609" i="2"/>
  <c r="AM236" i="2"/>
  <c r="AM286" i="2"/>
  <c r="AL293" i="2"/>
  <c r="AM295" i="2"/>
  <c r="AL319" i="2"/>
  <c r="AM392" i="2"/>
  <c r="AM397" i="2"/>
  <c r="AM402" i="2"/>
  <c r="AM423" i="2"/>
  <c r="AL425" i="2"/>
  <c r="AM428" i="2"/>
  <c r="AM432" i="2"/>
  <c r="AM441" i="2"/>
  <c r="AM444" i="2"/>
  <c r="AL450" i="2"/>
  <c r="AM468" i="2"/>
  <c r="AM470" i="2"/>
  <c r="AL472" i="2"/>
  <c r="AL473" i="2"/>
  <c r="AM476" i="2"/>
  <c r="AM478" i="2"/>
  <c r="AM485" i="2"/>
  <c r="AM492" i="2"/>
  <c r="AM494" i="2"/>
  <c r="AM501" i="2"/>
  <c r="AM508" i="2"/>
  <c r="AM510" i="2"/>
  <c r="AM517" i="2"/>
  <c r="AM522" i="2"/>
  <c r="AL524" i="2"/>
  <c r="AM529" i="2"/>
  <c r="AM532" i="2"/>
  <c r="AL536" i="2"/>
  <c r="AM539" i="2"/>
  <c r="AM552" i="2"/>
  <c r="AL559" i="2"/>
  <c r="AM561" i="2"/>
  <c r="AM563" i="2"/>
  <c r="AL565" i="2"/>
  <c r="AM568" i="2"/>
  <c r="AL575" i="2"/>
  <c r="AM577" i="2"/>
  <c r="AM579" i="2"/>
  <c r="AL581" i="2"/>
  <c r="AM584" i="2"/>
  <c r="AL591" i="2"/>
  <c r="AM593" i="2"/>
  <c r="AM595" i="2"/>
  <c r="AL597" i="2"/>
  <c r="AM605" i="2"/>
  <c r="AL607" i="2"/>
  <c r="AM612" i="2"/>
  <c r="AM615" i="2"/>
  <c r="AL617" i="2"/>
  <c r="AM619" i="2"/>
  <c r="AL625" i="2"/>
  <c r="AM626" i="2"/>
  <c r="AL627" i="2"/>
  <c r="AL632" i="2"/>
  <c r="AM633" i="2"/>
  <c r="AM635" i="2"/>
  <c r="AM636" i="2"/>
  <c r="AM641" i="2"/>
  <c r="AL642" i="2"/>
  <c r="AM643" i="2"/>
  <c r="AM644" i="2"/>
  <c r="AM649" i="2"/>
  <c r="AL650" i="2"/>
  <c r="AM651" i="2"/>
  <c r="AM652" i="2"/>
  <c r="AM657" i="2"/>
  <c r="AL658" i="2"/>
  <c r="AM659" i="2"/>
  <c r="AM660" i="2"/>
  <c r="AM665" i="2"/>
  <c r="AL666" i="2"/>
  <c r="AM667" i="2"/>
  <c r="AM668" i="2"/>
  <c r="AM673" i="2"/>
  <c r="AL674" i="2"/>
  <c r="AM675" i="2"/>
  <c r="AM676" i="2"/>
  <c r="AM681" i="2"/>
  <c r="AL682" i="2"/>
  <c r="AM683" i="2"/>
  <c r="AM684" i="2"/>
  <c r="AL688" i="2"/>
  <c r="AL692" i="2"/>
  <c r="AM694" i="2"/>
  <c r="AL700" i="2"/>
  <c r="AM702" i="2"/>
  <c r="AL708" i="2"/>
  <c r="AM709" i="2"/>
  <c r="AL710" i="2"/>
  <c r="AL715" i="2"/>
  <c r="AM720" i="2"/>
  <c r="AL721" i="2"/>
  <c r="AM722" i="2"/>
  <c r="AM723" i="2"/>
  <c r="AM728" i="2"/>
  <c r="AL729" i="2"/>
  <c r="AM730" i="2"/>
  <c r="AM731" i="2"/>
  <c r="AM736" i="2"/>
  <c r="AL737" i="2"/>
  <c r="AM738" i="2"/>
  <c r="AM739" i="2"/>
  <c r="AM744" i="2"/>
  <c r="AL745" i="2"/>
  <c r="AM746" i="2"/>
  <c r="AM747" i="2"/>
  <c r="AM752" i="2"/>
  <c r="AL753" i="2"/>
  <c r="AM754" i="2"/>
  <c r="AM755" i="2"/>
  <c r="AM760" i="2"/>
  <c r="AL761" i="2"/>
  <c r="AM762" i="2"/>
  <c r="AM763" i="2"/>
  <c r="AM768" i="2"/>
  <c r="AL769" i="2"/>
  <c r="AM770" i="2"/>
  <c r="AM771" i="2"/>
  <c r="AM776" i="2"/>
  <c r="AL777" i="2"/>
  <c r="AM778" i="2"/>
  <c r="AM779" i="2"/>
  <c r="AM785" i="2"/>
  <c r="AL248" i="2"/>
  <c r="AM251" i="2"/>
  <c r="AM258" i="2"/>
  <c r="AM284" i="2"/>
  <c r="AL305" i="2"/>
  <c r="AM311" i="2"/>
  <c r="AM317" i="2"/>
  <c r="AL357" i="2"/>
  <c r="AL369" i="2"/>
  <c r="AL383" i="2"/>
  <c r="AM395" i="2"/>
  <c r="AM408" i="2"/>
  <c r="AL427" i="2"/>
  <c r="AM436" i="2"/>
  <c r="AM443" i="2"/>
  <c r="AM450" i="2"/>
  <c r="AL452" i="2"/>
  <c r="AM461" i="2"/>
  <c r="AM472" i="2"/>
  <c r="AM475" i="2"/>
  <c r="AL482" i="2"/>
  <c r="AL484" i="2"/>
  <c r="AM491" i="2"/>
  <c r="AL498" i="2"/>
  <c r="AL500" i="2"/>
  <c r="AM507" i="2"/>
  <c r="AL514" i="2"/>
  <c r="AL516" i="2"/>
  <c r="AM521" i="2"/>
  <c r="AM524" i="2"/>
  <c r="AL528" i="2"/>
  <c r="AM531" i="2"/>
  <c r="AL538" i="2"/>
  <c r="AL545" i="2"/>
  <c r="AM551" i="2"/>
  <c r="AM558" i="2"/>
  <c r="AM574" i="2"/>
  <c r="AM590" i="2"/>
  <c r="AM604" i="2"/>
  <c r="AM607" i="2"/>
  <c r="AL611" i="2"/>
  <c r="AM614" i="2"/>
  <c r="AM617" i="2"/>
  <c r="AM625" i="2"/>
  <c r="AM627" i="2"/>
  <c r="AM630" i="2"/>
  <c r="AL631" i="2"/>
  <c r="AL640" i="2"/>
  <c r="AM642" i="2"/>
  <c r="AL648" i="2"/>
  <c r="AM650" i="2"/>
  <c r="AL656" i="2"/>
  <c r="AM658" i="2"/>
  <c r="AL664" i="2"/>
  <c r="AM666" i="2"/>
  <c r="AL672" i="2"/>
  <c r="AM674" i="2"/>
  <c r="AL680" i="2"/>
  <c r="AM682" i="2"/>
  <c r="AL686" i="2"/>
  <c r="AM687" i="2"/>
  <c r="AM688" i="2"/>
  <c r="AM692" i="2"/>
  <c r="AM700" i="2"/>
  <c r="AL707" i="2"/>
  <c r="AM708" i="2"/>
  <c r="AM710" i="2"/>
  <c r="AM713" i="2"/>
  <c r="AL714" i="2"/>
  <c r="AL719" i="2"/>
  <c r="AM721" i="2"/>
  <c r="AL727" i="2"/>
  <c r="AM729" i="2"/>
  <c r="AL735" i="2"/>
  <c r="AM737" i="2"/>
  <c r="AL743" i="2"/>
  <c r="AM745" i="2"/>
  <c r="AL751" i="2"/>
  <c r="AM753" i="2"/>
  <c r="AL759" i="2"/>
  <c r="AM761" i="2"/>
  <c r="AL767" i="2"/>
  <c r="AM769" i="2"/>
  <c r="AL775" i="2"/>
  <c r="AM777" i="2"/>
  <c r="AL783" i="2"/>
  <c r="AM373" i="2"/>
  <c r="AL375" i="2"/>
  <c r="AM417" i="2"/>
  <c r="AL423" i="2"/>
  <c r="AM427" i="2"/>
  <c r="AM429" i="2"/>
  <c r="AM442" i="2"/>
  <c r="AM452" i="2"/>
  <c r="AL460" i="2"/>
  <c r="AM462" i="2"/>
  <c r="AM464" i="2"/>
  <c r="AL466" i="2"/>
  <c r="AM471" i="2"/>
  <c r="AM483" i="2"/>
  <c r="AL490" i="2"/>
  <c r="AM500" i="2"/>
  <c r="AM515" i="2"/>
  <c r="AL520" i="2"/>
  <c r="AM530" i="2"/>
  <c r="AM537" i="2"/>
  <c r="AM546" i="2"/>
  <c r="AM548" i="2"/>
  <c r="AL550" i="2"/>
  <c r="AM555" i="2"/>
  <c r="AM560" i="2"/>
  <c r="AL567" i="2"/>
  <c r="AM582" i="2"/>
  <c r="AM587" i="2"/>
  <c r="AM592" i="2"/>
  <c r="AL599" i="2"/>
  <c r="AM620" i="2"/>
  <c r="AM623" i="2"/>
  <c r="AL629" i="2"/>
  <c r="AM634" i="2"/>
  <c r="AM637" i="2"/>
  <c r="AL644" i="2"/>
  <c r="AL646" i="2"/>
  <c r="AM653" i="2"/>
  <c r="AL660" i="2"/>
  <c r="AL662" i="2"/>
  <c r="AM669" i="2"/>
  <c r="AL676" i="2"/>
  <c r="AL678" i="2"/>
  <c r="AL690" i="2"/>
  <c r="AM695" i="2"/>
  <c r="AM698" i="2"/>
  <c r="AL702" i="2"/>
  <c r="AM705" i="2"/>
  <c r="AM712" i="2"/>
  <c r="AM714" i="2"/>
  <c r="AM718" i="2"/>
  <c r="AM725" i="2"/>
  <c r="AM727" i="2"/>
  <c r="AM734" i="2"/>
  <c r="AM741" i="2"/>
  <c r="AM743" i="2"/>
  <c r="AM750" i="2"/>
  <c r="AM757" i="2"/>
  <c r="AM759" i="2"/>
  <c r="AM766" i="2"/>
  <c r="AM773" i="2"/>
  <c r="AM775" i="2"/>
  <c r="AM782" i="2"/>
  <c r="AL787" i="2"/>
  <c r="AM792" i="2"/>
  <c r="AL793" i="2"/>
  <c r="AM794" i="2"/>
  <c r="AM795" i="2"/>
  <c r="AM797" i="2"/>
  <c r="AL801" i="2"/>
  <c r="AM802" i="2"/>
  <c r="AM803" i="2"/>
  <c r="AM805" i="2"/>
  <c r="AL809" i="2"/>
  <c r="AM810" i="2"/>
  <c r="AM811" i="2"/>
  <c r="AM813" i="2"/>
  <c r="AL817" i="2"/>
  <c r="AM818" i="2"/>
  <c r="AM819" i="2"/>
  <c r="AM7" i="2"/>
  <c r="AL8" i="2"/>
  <c r="AL10" i="2"/>
  <c r="AM13" i="2"/>
  <c r="AL18" i="2"/>
  <c r="AM19" i="2"/>
  <c r="AL20" i="2"/>
  <c r="AL26" i="2"/>
  <c r="AM27" i="2"/>
  <c r="AL28" i="2"/>
  <c r="AL34" i="2"/>
  <c r="AM35" i="2"/>
  <c r="AL36" i="2"/>
  <c r="AM37" i="2"/>
  <c r="AM38" i="2"/>
  <c r="AM39" i="2"/>
  <c r="AL40" i="2"/>
  <c r="AM42" i="2"/>
  <c r="AL48" i="2"/>
  <c r="AM50" i="2"/>
  <c r="AL55" i="2"/>
  <c r="AM56" i="2"/>
  <c r="AL63" i="2"/>
  <c r="AM64" i="2"/>
  <c r="AL65" i="2"/>
  <c r="AL71" i="2"/>
  <c r="AM72" i="2"/>
  <c r="AL73" i="2"/>
  <c r="AL78" i="2"/>
  <c r="AM79" i="2"/>
  <c r="AM84" i="2"/>
  <c r="AL85" i="2"/>
  <c r="AM86" i="2"/>
  <c r="AM87" i="2"/>
  <c r="AM92" i="2"/>
  <c r="AL93" i="2"/>
  <c r="AM94" i="2"/>
  <c r="AM95" i="2"/>
  <c r="AM97" i="2"/>
  <c r="AL101" i="2"/>
  <c r="AL107" i="2"/>
  <c r="AL113" i="2"/>
  <c r="AM115" i="2"/>
  <c r="AL119" i="2"/>
  <c r="AM123" i="2"/>
  <c r="AM125" i="2"/>
  <c r="AM126" i="2"/>
  <c r="AM131" i="2"/>
  <c r="AM133" i="2"/>
  <c r="AM134" i="2"/>
  <c r="AM139" i="2"/>
  <c r="AM141" i="2"/>
  <c r="AM142" i="2"/>
  <c r="AM151" i="2"/>
  <c r="AM153" i="2"/>
  <c r="AM160" i="2"/>
  <c r="AL161" i="2"/>
  <c r="AL164" i="2"/>
  <c r="AM166" i="2"/>
  <c r="AM167" i="2"/>
  <c r="AL172" i="2"/>
  <c r="AM174" i="2"/>
  <c r="AM175" i="2"/>
  <c r="AL180" i="2"/>
  <c r="AM182" i="2"/>
  <c r="AM183" i="2"/>
  <c r="AL186" i="2"/>
  <c r="AL187" i="2"/>
  <c r="AM188" i="2"/>
  <c r="AM190" i="2"/>
  <c r="AM191" i="2"/>
  <c r="AL194" i="2"/>
  <c r="AL195" i="2"/>
  <c r="AM196" i="2"/>
  <c r="AL200" i="2"/>
  <c r="AM204" i="2"/>
  <c r="AM206" i="2"/>
  <c r="AM207" i="2"/>
  <c r="AM212" i="2"/>
  <c r="AM214" i="2"/>
  <c r="AM215" i="2"/>
  <c r="AM220" i="2"/>
  <c r="AM222" i="2"/>
  <c r="AM223" i="2"/>
  <c r="AM228" i="2"/>
  <c r="AM229" i="2"/>
  <c r="AL230" i="2"/>
  <c r="AM231" i="2"/>
  <c r="AM15" i="2"/>
  <c r="AM16" i="2"/>
  <c r="AL17" i="2"/>
  <c r="AM20" i="2"/>
  <c r="AM25" i="2"/>
  <c r="AM26" i="2"/>
  <c r="AM28" i="2"/>
  <c r="AM33" i="2"/>
  <c r="AM34" i="2"/>
  <c r="AM36" i="2"/>
  <c r="AM40" i="2"/>
  <c r="AM45" i="2"/>
  <c r="AL46" i="2"/>
  <c r="AM47" i="2"/>
  <c r="AM48" i="2"/>
  <c r="AL54" i="2"/>
  <c r="AM62" i="2"/>
  <c r="AM63" i="2"/>
  <c r="AM65" i="2"/>
  <c r="AM71" i="2"/>
  <c r="AM73" i="2"/>
  <c r="AM76" i="2"/>
  <c r="AL77" i="2"/>
  <c r="AL83" i="2"/>
  <c r="AM85" i="2"/>
  <c r="AL91" i="2"/>
  <c r="AM93" i="2"/>
  <c r="AL99" i="2"/>
  <c r="AM101" i="2"/>
  <c r="AL106" i="2"/>
  <c r="AM107" i="2"/>
  <c r="AM110" i="2"/>
  <c r="AL111" i="2"/>
  <c r="AM112" i="2"/>
  <c r="AM113" i="2"/>
  <c r="AL244" i="2"/>
  <c r="AM365" i="2"/>
  <c r="AL381" i="2"/>
  <c r="AM384" i="2"/>
  <c r="AL399" i="2"/>
  <c r="AM415" i="2"/>
  <c r="AL458" i="2"/>
  <c r="AM460" i="2"/>
  <c r="AM469" i="2"/>
  <c r="AL476" i="2"/>
  <c r="AM486" i="2"/>
  <c r="AM493" i="2"/>
  <c r="AL508" i="2"/>
  <c r="AM518" i="2"/>
  <c r="AM523" i="2"/>
  <c r="AL540" i="2"/>
  <c r="AL544" i="2"/>
  <c r="AL573" i="2"/>
  <c r="AM585" i="2"/>
  <c r="AL605" i="2"/>
  <c r="AL613" i="2"/>
  <c r="AL615" i="2"/>
  <c r="AL619" i="2"/>
  <c r="AM622" i="2"/>
  <c r="AM629" i="2"/>
  <c r="AM631" i="2"/>
  <c r="AL633" i="2"/>
  <c r="AM639" i="2"/>
  <c r="AM646" i="2"/>
  <c r="AM648" i="2"/>
  <c r="AM655" i="2"/>
  <c r="AM662" i="2"/>
  <c r="AM664" i="2"/>
  <c r="AM671" i="2"/>
  <c r="AM678" i="2"/>
  <c r="AM680" i="2"/>
  <c r="AM690" i="2"/>
  <c r="AL694" i="2"/>
  <c r="AM697" i="2"/>
  <c r="AL704" i="2"/>
  <c r="AL711" i="2"/>
  <c r="AL717" i="2"/>
  <c r="AM724" i="2"/>
  <c r="AL731" i="2"/>
  <c r="AL733" i="2"/>
  <c r="AM740" i="2"/>
  <c r="AL747" i="2"/>
  <c r="AL749" i="2"/>
  <c r="AM756" i="2"/>
  <c r="AL763" i="2"/>
  <c r="AL765" i="2"/>
  <c r="AM772" i="2"/>
  <c r="AL779" i="2"/>
  <c r="AL781" i="2"/>
  <c r="AM786" i="2"/>
  <c r="AM787" i="2"/>
  <c r="AL791" i="2"/>
  <c r="AM793" i="2"/>
  <c r="AL799" i="2"/>
  <c r="AM801" i="2"/>
  <c r="AL807" i="2"/>
  <c r="AM809" i="2"/>
  <c r="AL815" i="2"/>
  <c r="AM817" i="2"/>
  <c r="AL822" i="2"/>
  <c r="AL6" i="2"/>
  <c r="AM8" i="2"/>
  <c r="AL9" i="2"/>
  <c r="AM10" i="2"/>
  <c r="AL276" i="2"/>
  <c r="AL295" i="2"/>
  <c r="AM356" i="2"/>
  <c r="AM377" i="2"/>
  <c r="AL442" i="2"/>
  <c r="AM456" i="2"/>
  <c r="AM484" i="2"/>
  <c r="AL557" i="2"/>
  <c r="AM566" i="2"/>
  <c r="AM569" i="2"/>
  <c r="AL603" i="2"/>
  <c r="AM606" i="2"/>
  <c r="AL621" i="2"/>
  <c r="AL623" i="2"/>
  <c r="AL628" i="2"/>
  <c r="AL636" i="2"/>
  <c r="AM638" i="2"/>
  <c r="AM645" i="2"/>
  <c r="AL668" i="2"/>
  <c r="AM670" i="2"/>
  <c r="AM677" i="2"/>
  <c r="AL706" i="2"/>
  <c r="AL725" i="2"/>
  <c r="AM735" i="2"/>
  <c r="AM742" i="2"/>
  <c r="AL757" i="2"/>
  <c r="AM767" i="2"/>
  <c r="AM774" i="2"/>
  <c r="AM789" i="2"/>
  <c r="AM791" i="2"/>
  <c r="AM796" i="2"/>
  <c r="AL803" i="2"/>
  <c r="AM820" i="2"/>
  <c r="AM12" i="2"/>
  <c r="AM17" i="2"/>
  <c r="AL19" i="2"/>
  <c r="AM22" i="2"/>
  <c r="AL24" i="2"/>
  <c r="AM31" i="2"/>
  <c r="AL38" i="2"/>
  <c r="AM41" i="2"/>
  <c r="AL44" i="2"/>
  <c r="AM51" i="2"/>
  <c r="AM58" i="2"/>
  <c r="AM61" i="2"/>
  <c r="AL67" i="2"/>
  <c r="AL74" i="2"/>
  <c r="AM81" i="2"/>
  <c r="AM83" i="2"/>
  <c r="AM90" i="2"/>
  <c r="AM104" i="2"/>
  <c r="AM114" i="2"/>
  <c r="AL121" i="2"/>
  <c r="AM124" i="2"/>
  <c r="AL125" i="2"/>
  <c r="AL137" i="2"/>
  <c r="AM138" i="2"/>
  <c r="AM140" i="2"/>
  <c r="AL141" i="2"/>
  <c r="AL149" i="2"/>
  <c r="AM150" i="2"/>
  <c r="AM152" i="2"/>
  <c r="AL153" i="2"/>
  <c r="AM156" i="2"/>
  <c r="AM157" i="2"/>
  <c r="AM164" i="2"/>
  <c r="AM168" i="2"/>
  <c r="AL171" i="2"/>
  <c r="AL175" i="2"/>
  <c r="AL178" i="2"/>
  <c r="AM179" i="2"/>
  <c r="AM181" i="2"/>
  <c r="AL182" i="2"/>
  <c r="AL188" i="2"/>
  <c r="AM192" i="2"/>
  <c r="AM195" i="2"/>
  <c r="AM198" i="2"/>
  <c r="AL203" i="2"/>
  <c r="AL207" i="2"/>
  <c r="AM209" i="2"/>
  <c r="AM210" i="2"/>
  <c r="AM216" i="2"/>
  <c r="AL219" i="2"/>
  <c r="AL223" i="2"/>
  <c r="AM225" i="2"/>
  <c r="AM226" i="2"/>
  <c r="AL773" i="2"/>
  <c r="AM807" i="2"/>
  <c r="AM812" i="2"/>
  <c r="AL819" i="2"/>
  <c r="AM30" i="2"/>
  <c r="AM43" i="2"/>
  <c r="AL52" i="2"/>
  <c r="AL59" i="2"/>
  <c r="AM82" i="2"/>
  <c r="AM91" i="2"/>
  <c r="AM103" i="2"/>
  <c r="AL109" i="2"/>
  <c r="AL133" i="2"/>
  <c r="AL158" i="2"/>
  <c r="AL162" i="2"/>
  <c r="AM165" i="2"/>
  <c r="AM170" i="2"/>
  <c r="AM184" i="2"/>
  <c r="AM187" i="2"/>
  <c r="AL191" i="2"/>
  <c r="AM201" i="2"/>
  <c r="AL215" i="2"/>
  <c r="AM218" i="2"/>
  <c r="AM499" i="2"/>
  <c r="AM571" i="2"/>
  <c r="AL670" i="2"/>
  <c r="AM679" i="2"/>
  <c r="AL739" i="2"/>
  <c r="AL771" i="2"/>
  <c r="AL797" i="2"/>
  <c r="AL13" i="2"/>
  <c r="AM32" i="2"/>
  <c r="AM52" i="2"/>
  <c r="AL56" i="2"/>
  <c r="AM59" i="2"/>
  <c r="AL81" i="2"/>
  <c r="AM88" i="2"/>
  <c r="AM109" i="2"/>
  <c r="AM119" i="2"/>
  <c r="AM128" i="2"/>
  <c r="AM129" i="2"/>
  <c r="AM135" i="2"/>
  <c r="AL138" i="2"/>
  <c r="AM145" i="2"/>
  <c r="AL154" i="2"/>
  <c r="AM158" i="2"/>
  <c r="AM162" i="2"/>
  <c r="AM176" i="2"/>
  <c r="AM244" i="2"/>
  <c r="AM346" i="2"/>
  <c r="AL407" i="2"/>
  <c r="AL433" i="2"/>
  <c r="AM451" i="2"/>
  <c r="AM454" i="2"/>
  <c r="AL506" i="2"/>
  <c r="AM509" i="2"/>
  <c r="AL522" i="2"/>
  <c r="AL552" i="2"/>
  <c r="AM576" i="2"/>
  <c r="AM613" i="2"/>
  <c r="AM621" i="2"/>
  <c r="AL654" i="2"/>
  <c r="AM656" i="2"/>
  <c r="AM663" i="2"/>
  <c r="AM686" i="2"/>
  <c r="AM704" i="2"/>
  <c r="AM706" i="2"/>
  <c r="AM716" i="2"/>
  <c r="AL723" i="2"/>
  <c r="AM733" i="2"/>
  <c r="AM748" i="2"/>
  <c r="AL755" i="2"/>
  <c r="AM765" i="2"/>
  <c r="AM780" i="2"/>
  <c r="AL785" i="2"/>
  <c r="AL795" i="2"/>
  <c r="AL813" i="2"/>
  <c r="AM815" i="2"/>
  <c r="AM11" i="2"/>
  <c r="AL14" i="2"/>
  <c r="AM21" i="2"/>
  <c r="AM24" i="2"/>
  <c r="AL30" i="2"/>
  <c r="AM44" i="2"/>
  <c r="AM46" i="2"/>
  <c r="AL50" i="2"/>
  <c r="AM57" i="2"/>
  <c r="AM60" i="2"/>
  <c r="AM67" i="2"/>
  <c r="AL69" i="2"/>
  <c r="AM80" i="2"/>
  <c r="AL87" i="2"/>
  <c r="AL89" i="2"/>
  <c r="AL97" i="2"/>
  <c r="AM99" i="2"/>
  <c r="AL103" i="2"/>
  <c r="AL117" i="2"/>
  <c r="AM121" i="2"/>
  <c r="AM122" i="2"/>
  <c r="AL123" i="2"/>
  <c r="AM127" i="2"/>
  <c r="AL130" i="2"/>
  <c r="AL134" i="2"/>
  <c r="AM136" i="2"/>
  <c r="AM137" i="2"/>
  <c r="AM143" i="2"/>
  <c r="AL146" i="2"/>
  <c r="AM149" i="2"/>
  <c r="AL155" i="2"/>
  <c r="AL159" i="2"/>
  <c r="AL163" i="2"/>
  <c r="AL167" i="2"/>
  <c r="AL170" i="2"/>
  <c r="AM171" i="2"/>
  <c r="AM173" i="2"/>
  <c r="AL174" i="2"/>
  <c r="AM177" i="2"/>
  <c r="AM178" i="2"/>
  <c r="AL184" i="2"/>
  <c r="AM194" i="2"/>
  <c r="AL202" i="2"/>
  <c r="AM203" i="2"/>
  <c r="AM205" i="2"/>
  <c r="AL206" i="2"/>
  <c r="AL218" i="2"/>
  <c r="AM219" i="2"/>
  <c r="AM221" i="2"/>
  <c r="AL222" i="2"/>
  <c r="AL231" i="2"/>
  <c r="AL242" i="2"/>
  <c r="AL337" i="2"/>
  <c r="AM344" i="2"/>
  <c r="AL393" i="2"/>
  <c r="AM426" i="2"/>
  <c r="AL429" i="2"/>
  <c r="AM449" i="2"/>
  <c r="AL492" i="2"/>
  <c r="AM516" i="2"/>
  <c r="AL532" i="2"/>
  <c r="AM540" i="2"/>
  <c r="AL589" i="2"/>
  <c r="AM598" i="2"/>
  <c r="AL635" i="2"/>
  <c r="AL652" i="2"/>
  <c r="AM654" i="2"/>
  <c r="AM661" i="2"/>
  <c r="AL684" i="2"/>
  <c r="AL696" i="2"/>
  <c r="AL698" i="2"/>
  <c r="AM719" i="2"/>
  <c r="AM726" i="2"/>
  <c r="AL741" i="2"/>
  <c r="AM751" i="2"/>
  <c r="AM758" i="2"/>
  <c r="AM783" i="2"/>
  <c r="AM790" i="2"/>
  <c r="AL805" i="2"/>
  <c r="AL821" i="2"/>
  <c r="AM9" i="2"/>
  <c r="AM14" i="2"/>
  <c r="AM23" i="2"/>
  <c r="AL32" i="2"/>
  <c r="AM49" i="2"/>
  <c r="AM66" i="2"/>
  <c r="AM69" i="2"/>
  <c r="AL75" i="2"/>
  <c r="AM89" i="2"/>
  <c r="AM96" i="2"/>
  <c r="AL105" i="2"/>
  <c r="AM116" i="2"/>
  <c r="AM117" i="2"/>
  <c r="AL129" i="2"/>
  <c r="AM130" i="2"/>
  <c r="AM132" i="2"/>
  <c r="AL145" i="2"/>
  <c r="AM146" i="2"/>
  <c r="AM163" i="2"/>
  <c r="AL166" i="2"/>
  <c r="AM169" i="2"/>
  <c r="AL176" i="2"/>
  <c r="AM180" i="2"/>
  <c r="AL196" i="2"/>
  <c r="AM202" i="2"/>
  <c r="AM208" i="2"/>
  <c r="AL211" i="2"/>
  <c r="AM217" i="2"/>
  <c r="AM224" i="2"/>
  <c r="AL227" i="2"/>
  <c r="AM379" i="2"/>
  <c r="AL444" i="2"/>
  <c r="AL468" i="2"/>
  <c r="AL474" i="2"/>
  <c r="AM477" i="2"/>
  <c r="AM502" i="2"/>
  <c r="AL530" i="2"/>
  <c r="AM538" i="2"/>
  <c r="AL583" i="2"/>
  <c r="AL638" i="2"/>
  <c r="AM640" i="2"/>
  <c r="AM647" i="2"/>
  <c r="AM672" i="2"/>
  <c r="AM696" i="2"/>
  <c r="AM703" i="2"/>
  <c r="AL712" i="2"/>
  <c r="AM717" i="2"/>
  <c r="AM732" i="2"/>
  <c r="AM749" i="2"/>
  <c r="AM764" i="2"/>
  <c r="AM781" i="2"/>
  <c r="AL789" i="2"/>
  <c r="AM799" i="2"/>
  <c r="AM804" i="2"/>
  <c r="AL811" i="2"/>
  <c r="AM821" i="2"/>
  <c r="AM6" i="2"/>
  <c r="AL22" i="2"/>
  <c r="AL29" i="2"/>
  <c r="AL42" i="2"/>
  <c r="AM54" i="2"/>
  <c r="AL58" i="2"/>
  <c r="AL61" i="2"/>
  <c r="AM68" i="2"/>
  <c r="AM75" i="2"/>
  <c r="AM77" i="2"/>
  <c r="AL79" i="2"/>
  <c r="AL95" i="2"/>
  <c r="AL102" i="2"/>
  <c r="AM105" i="2"/>
  <c r="AM111" i="2"/>
  <c r="AL115" i="2"/>
  <c r="AL126" i="2"/>
  <c r="AL142" i="2"/>
  <c r="AM144" i="2"/>
  <c r="AL150" i="2"/>
  <c r="AL157" i="2"/>
  <c r="AM161" i="2"/>
  <c r="AL168" i="2"/>
  <c r="AM172" i="2"/>
  <c r="AL179" i="2"/>
  <c r="AL183" i="2"/>
  <c r="AL198" i="2"/>
  <c r="AL210" i="2"/>
  <c r="AM227" i="2"/>
  <c r="AM232" i="2"/>
  <c r="AM189" i="2"/>
  <c r="AL190" i="2"/>
  <c r="AM213" i="2"/>
  <c r="AM230" i="2"/>
  <c r="AL199" i="2"/>
  <c r="AM211" i="2"/>
  <c r="AL226" i="2"/>
  <c r="AM186" i="2"/>
  <c r="AL214" i="2"/>
  <c r="AL147" i="2"/>
  <c r="AM193" i="2"/>
  <c r="AM808" i="2"/>
  <c r="AM806" i="2"/>
  <c r="AM98" i="2"/>
  <c r="AM610" i="2"/>
  <c r="AM699" i="2"/>
  <c r="AM465" i="2"/>
  <c r="AM359" i="2"/>
  <c r="AM541" i="2"/>
  <c r="AM380" i="2"/>
  <c r="AM382" i="2"/>
  <c r="AM424" i="2"/>
  <c r="AM294" i="2"/>
  <c r="AM243" i="2"/>
  <c r="AL818" i="2"/>
  <c r="AL802" i="2"/>
  <c r="AL784" i="2"/>
  <c r="AL812" i="2"/>
  <c r="AL796" i="2"/>
  <c r="AL808" i="2"/>
  <c r="AL786" i="2"/>
  <c r="AL681" i="2"/>
  <c r="AL691" i="2"/>
  <c r="AL772" i="2"/>
  <c r="AL756" i="2"/>
  <c r="AL740" i="2"/>
  <c r="AL724" i="2"/>
  <c r="AL705" i="2"/>
  <c r="AL709" i="2"/>
  <c r="AL699" i="2"/>
  <c r="AL675" i="2"/>
  <c r="AL667" i="2"/>
  <c r="AL659" i="2"/>
  <c r="AL651" i="2"/>
  <c r="AL643" i="2"/>
  <c r="AL661" i="2"/>
  <c r="AL645" i="2"/>
  <c r="AL626" i="2"/>
  <c r="AL594" i="2"/>
  <c r="AL586" i="2"/>
  <c r="AL570" i="2"/>
  <c r="AM553" i="2"/>
  <c r="AM545" i="2"/>
  <c r="AL580" i="2"/>
  <c r="AL572" i="2"/>
  <c r="AL564" i="2"/>
  <c r="AL556" i="2"/>
  <c r="AM549" i="2"/>
  <c r="AL539" i="2"/>
  <c r="AL523" i="2"/>
  <c r="AL535" i="2"/>
  <c r="AL515" i="2"/>
  <c r="AL499" i="2"/>
  <c r="AL483" i="2"/>
  <c r="AL471" i="2"/>
  <c r="AL461" i="2"/>
  <c r="AL453" i="2"/>
  <c r="AL469" i="2"/>
  <c r="AL465" i="2"/>
  <c r="AL441" i="2"/>
  <c r="AM434" i="2"/>
  <c r="AL410" i="2"/>
  <c r="AL428" i="2"/>
  <c r="AL432" i="2"/>
  <c r="AL392" i="2"/>
  <c r="AL386" i="2"/>
  <c r="AL376" i="2"/>
  <c r="AL371" i="2"/>
  <c r="AL355" i="2"/>
  <c r="AM362" i="2"/>
  <c r="AL347" i="2"/>
  <c r="AL339" i="2"/>
  <c r="AL330" i="2"/>
  <c r="AL322" i="2"/>
  <c r="AL360" i="2"/>
  <c r="AL348" i="2"/>
  <c r="AL332" i="2"/>
  <c r="AL334" i="2"/>
  <c r="AL314" i="2"/>
  <c r="AM301" i="2"/>
  <c r="AL301" i="2"/>
  <c r="AL317" i="2"/>
  <c r="AL285" i="2"/>
  <c r="AL277" i="2"/>
  <c r="AL268" i="2"/>
  <c r="AL266" i="2"/>
  <c r="AM253" i="2"/>
  <c r="AL256" i="2"/>
  <c r="AL249" i="2"/>
  <c r="AL235" i="2"/>
  <c r="AL212" i="2"/>
  <c r="AL201" i="2"/>
  <c r="AL232" i="2"/>
  <c r="AL221" i="2"/>
  <c r="AL205" i="2"/>
  <c r="AM199" i="2"/>
  <c r="AL192" i="2"/>
  <c r="AL169" i="2"/>
  <c r="AM147" i="2"/>
  <c r="AL152" i="2"/>
  <c r="AL131" i="2"/>
  <c r="AL136" i="2"/>
  <c r="AL96" i="2"/>
  <c r="AL110" i="2"/>
  <c r="AM108" i="2"/>
  <c r="AL90" i="2"/>
  <c r="AL82" i="2"/>
  <c r="AL88" i="2"/>
  <c r="AL60" i="2"/>
  <c r="AL45" i="2"/>
  <c r="AL39" i="2"/>
  <c r="AL25" i="2"/>
  <c r="AM29" i="2"/>
  <c r="AL15" i="2"/>
  <c r="AL7" i="2"/>
  <c r="AM543" i="2"/>
  <c r="AL820" i="2"/>
  <c r="AL685" i="2"/>
  <c r="AL748" i="2"/>
  <c r="AL683" i="2"/>
  <c r="AL663" i="2"/>
  <c r="AL639" i="2"/>
  <c r="AL614" i="2"/>
  <c r="AL624" i="2"/>
  <c r="AL604" i="2"/>
  <c r="AL618" i="2"/>
  <c r="AL598" i="2"/>
  <c r="AL578" i="2"/>
  <c r="AL531" i="2"/>
  <c r="AL525" i="2"/>
  <c r="AL584" i="2"/>
  <c r="AL560" i="2"/>
  <c r="AL547" i="2"/>
  <c r="AL491" i="2"/>
  <c r="AL475" i="2"/>
  <c r="AL457" i="2"/>
  <c r="AL445" i="2"/>
  <c r="AL412" i="2"/>
  <c r="AL418" i="2"/>
  <c r="AL406" i="2"/>
  <c r="AL400" i="2"/>
  <c r="AL380" i="2"/>
  <c r="AL335" i="2"/>
  <c r="AL368" i="2"/>
  <c r="AL340" i="2"/>
  <c r="AM321" i="2"/>
  <c r="AL298" i="2"/>
  <c r="AL309" i="2"/>
  <c r="AL262" i="2"/>
  <c r="AL247" i="2"/>
  <c r="AL204" i="2"/>
  <c r="AL228" i="2"/>
  <c r="AM155" i="2"/>
  <c r="AL139" i="2"/>
  <c r="AL104" i="2"/>
  <c r="AM78" i="2"/>
  <c r="AL80" i="2"/>
  <c r="AL31" i="2"/>
  <c r="AM18" i="2"/>
  <c r="AM457" i="2"/>
  <c r="AM270" i="2"/>
  <c r="AL816" i="2"/>
  <c r="AL794" i="2"/>
  <c r="AM784" i="2"/>
  <c r="AL774" i="2"/>
  <c r="AL750" i="2"/>
  <c r="AL734" i="2"/>
  <c r="AL720" i="2"/>
  <c r="AL679" i="2"/>
  <c r="AL612" i="2"/>
  <c r="AL616" i="2"/>
  <c r="AL529" i="2"/>
  <c r="AM519" i="2"/>
  <c r="AL495" i="2"/>
  <c r="AL479" i="2"/>
  <c r="AL449" i="2"/>
  <c r="AL513" i="2"/>
  <c r="AL497" i="2"/>
  <c r="AL422" i="2"/>
  <c r="AL404" i="2"/>
  <c r="AL384" i="2"/>
  <c r="AL394" i="2"/>
  <c r="AM358" i="2"/>
  <c r="AL351" i="2"/>
  <c r="AL364" i="2"/>
  <c r="AL310" i="2"/>
  <c r="AL291" i="2"/>
  <c r="AM279" i="2"/>
  <c r="AL287" i="2"/>
  <c r="AL270" i="2"/>
  <c r="AL264" i="2"/>
  <c r="AL251" i="2"/>
  <c r="AL243" i="2"/>
  <c r="AL233" i="2"/>
  <c r="AL189" i="2"/>
  <c r="AL148" i="2"/>
  <c r="AL181" i="2"/>
  <c r="AM159" i="2"/>
  <c r="AM118" i="2"/>
  <c r="AL118" i="2"/>
  <c r="AL132" i="2"/>
  <c r="AL116" i="2"/>
  <c r="AM102" i="2"/>
  <c r="AL62" i="2"/>
  <c r="AL43" i="2"/>
  <c r="AL33" i="2"/>
  <c r="AL35" i="2"/>
  <c r="AL12" i="2"/>
  <c r="AM100" i="2"/>
  <c r="AL151" i="2"/>
  <c r="AM120" i="2"/>
  <c r="AM798" i="2"/>
  <c r="AM70" i="2"/>
  <c r="AM527" i="2"/>
  <c r="AM691" i="2"/>
  <c r="AM414" i="2"/>
  <c r="AM241" i="2"/>
  <c r="AM533" i="2"/>
  <c r="AM367" i="2"/>
  <c r="AL370" i="2"/>
  <c r="AM416" i="2"/>
  <c r="AM289" i="2"/>
  <c r="AM822" i="2"/>
  <c r="AL804" i="2"/>
  <c r="AM788" i="2"/>
  <c r="AL788" i="2"/>
  <c r="AL792" i="2"/>
  <c r="AL776" i="2"/>
  <c r="AL782" i="2"/>
  <c r="AL770" i="2"/>
  <c r="AL762" i="2"/>
  <c r="AL754" i="2"/>
  <c r="AL746" i="2"/>
  <c r="AL738" i="2"/>
  <c r="AL730" i="2"/>
  <c r="AL722" i="2"/>
  <c r="AM715" i="2"/>
  <c r="AM707" i="2"/>
  <c r="AL695" i="2"/>
  <c r="AL693" i="2"/>
  <c r="AL760" i="2"/>
  <c r="AL744" i="2"/>
  <c r="AL728" i="2"/>
  <c r="AM711" i="2"/>
  <c r="AL689" i="2"/>
  <c r="AL701" i="2"/>
  <c r="AM685" i="2"/>
  <c r="AL687" i="2"/>
  <c r="AM632" i="2"/>
  <c r="AL630" i="2"/>
  <c r="AL610" i="2"/>
  <c r="AL600" i="2"/>
  <c r="AL665" i="2"/>
  <c r="AL649" i="2"/>
  <c r="AL622" i="2"/>
  <c r="AL606" i="2"/>
  <c r="AL588" i="2"/>
  <c r="AL634" i="2"/>
  <c r="AL592" i="2"/>
  <c r="AL574" i="2"/>
  <c r="AL558" i="2"/>
  <c r="AL543" i="2"/>
  <c r="AL527" i="2"/>
  <c r="AL519" i="2"/>
  <c r="AL537" i="2"/>
  <c r="AL521" i="2"/>
  <c r="AL533" i="2"/>
  <c r="AL503" i="2"/>
  <c r="AL487" i="2"/>
  <c r="AL463" i="2"/>
  <c r="AL517" i="2"/>
  <c r="AL509" i="2"/>
  <c r="AL501" i="2"/>
  <c r="AL493" i="2"/>
  <c r="AL485" i="2"/>
  <c r="AL477" i="2"/>
  <c r="AL455" i="2"/>
  <c r="AL467" i="2"/>
  <c r="AL434" i="2"/>
  <c r="AM406" i="2"/>
  <c r="AL439" i="2"/>
  <c r="AL420" i="2"/>
  <c r="AL408" i="2"/>
  <c r="AL396" i="2"/>
  <c r="AM374" i="2"/>
  <c r="AL398" i="2"/>
  <c r="AL390" i="2"/>
  <c r="AL350" i="2"/>
  <c r="AL372" i="2"/>
  <c r="AL356" i="2"/>
  <c r="AL336" i="2"/>
  <c r="AL346" i="2"/>
  <c r="AL318" i="2"/>
  <c r="AL306" i="2"/>
  <c r="AL302" i="2"/>
  <c r="AL313" i="2"/>
  <c r="AL283" i="2"/>
  <c r="AL281" i="2"/>
  <c r="AM264" i="2"/>
  <c r="AM272" i="2"/>
  <c r="AL258" i="2"/>
  <c r="AM245" i="2"/>
  <c r="AL237" i="2"/>
  <c r="AL239" i="2"/>
  <c r="AL197" i="2"/>
  <c r="AL185" i="2"/>
  <c r="AL208" i="2"/>
  <c r="AL225" i="2"/>
  <c r="AL209" i="2"/>
  <c r="AM197" i="2"/>
  <c r="AM185" i="2"/>
  <c r="AL173" i="2"/>
  <c r="AL156" i="2"/>
  <c r="AM154" i="2"/>
  <c r="AL160" i="2"/>
  <c r="AM148" i="2"/>
  <c r="AL120" i="2"/>
  <c r="AL127" i="2"/>
  <c r="AL140" i="2"/>
  <c r="AL124" i="2"/>
  <c r="AL112" i="2"/>
  <c r="AL114" i="2"/>
  <c r="AL72" i="2"/>
  <c r="AL70" i="2"/>
  <c r="AL92" i="2"/>
  <c r="AL66" i="2"/>
  <c r="AL64" i="2"/>
  <c r="AL47" i="2"/>
  <c r="AL49" i="2"/>
  <c r="AL27" i="2"/>
  <c r="AL16" i="2"/>
  <c r="AM816" i="2"/>
  <c r="AM800" i="2"/>
  <c r="AM693" i="2"/>
  <c r="AM53" i="2"/>
  <c r="AM422" i="2"/>
  <c r="AM624" i="2"/>
  <c r="AM467" i="2"/>
  <c r="AM616" i="2"/>
  <c r="AM525" i="2"/>
  <c r="AL362" i="2"/>
  <c r="AM298" i="2"/>
  <c r="AL325" i="2"/>
  <c r="AM281" i="2"/>
  <c r="AL814" i="2"/>
  <c r="AL798" i="2"/>
  <c r="AL778" i="2"/>
  <c r="AL697" i="2"/>
  <c r="AM689" i="2"/>
  <c r="AL764" i="2"/>
  <c r="AL732" i="2"/>
  <c r="AL716" i="2"/>
  <c r="AL671" i="2"/>
  <c r="AL655" i="2"/>
  <c r="AL647" i="2"/>
  <c r="AL596" i="2"/>
  <c r="AL608" i="2"/>
  <c r="AL669" i="2"/>
  <c r="AL653" i="2"/>
  <c r="AL637" i="2"/>
  <c r="AL620" i="2"/>
  <c r="AL602" i="2"/>
  <c r="AL590" i="2"/>
  <c r="AL562" i="2"/>
  <c r="AL551" i="2"/>
  <c r="AL541" i="2"/>
  <c r="AL576" i="2"/>
  <c r="AL568" i="2"/>
  <c r="AL507" i="2"/>
  <c r="AL437" i="2"/>
  <c r="AM430" i="2"/>
  <c r="AL424" i="2"/>
  <c r="AL443" i="2"/>
  <c r="AL416" i="2"/>
  <c r="AL363" i="2"/>
  <c r="AL343" i="2"/>
  <c r="AM325" i="2"/>
  <c r="AL352" i="2"/>
  <c r="AL342" i="2"/>
  <c r="AL289" i="2"/>
  <c r="AL272" i="2"/>
  <c r="AL260" i="2"/>
  <c r="AM247" i="2"/>
  <c r="AL241" i="2"/>
  <c r="AM200" i="2"/>
  <c r="AL193" i="2"/>
  <c r="AL220" i="2"/>
  <c r="AL229" i="2"/>
  <c r="AL213" i="2"/>
  <c r="AL177" i="2"/>
  <c r="AL143" i="2"/>
  <c r="AL122" i="2"/>
  <c r="AL128" i="2"/>
  <c r="AL98" i="2"/>
  <c r="AL94" i="2"/>
  <c r="AL86" i="2"/>
  <c r="AM74" i="2"/>
  <c r="AM55" i="2"/>
  <c r="AL68" i="2"/>
  <c r="AL37" i="2"/>
  <c r="AL21" i="2"/>
  <c r="AL11" i="2"/>
  <c r="AM602" i="2"/>
  <c r="AM814" i="2"/>
  <c r="AM618" i="2"/>
  <c r="AM701" i="2"/>
  <c r="AM287" i="2"/>
  <c r="AM535" i="2"/>
  <c r="AM459" i="2"/>
  <c r="AM608" i="2"/>
  <c r="AM453" i="2"/>
  <c r="AM268" i="2"/>
  <c r="AL354" i="2"/>
  <c r="AL780" i="2"/>
  <c r="AL800" i="2"/>
  <c r="AL810" i="2"/>
  <c r="AL806" i="2"/>
  <c r="AL790" i="2"/>
  <c r="AL766" i="2"/>
  <c r="AL758" i="2"/>
  <c r="AL742" i="2"/>
  <c r="AL726" i="2"/>
  <c r="AL718" i="2"/>
  <c r="AL713" i="2"/>
  <c r="AL768" i="2"/>
  <c r="AL752" i="2"/>
  <c r="AL736" i="2"/>
  <c r="AL703" i="2"/>
  <c r="AL677" i="2"/>
  <c r="AL673" i="2"/>
  <c r="AL657" i="2"/>
  <c r="AL641" i="2"/>
  <c r="AM628" i="2"/>
  <c r="AM600" i="2"/>
  <c r="AL582" i="2"/>
  <c r="AL566" i="2"/>
  <c r="AL511" i="2"/>
  <c r="AL459" i="2"/>
  <c r="AL505" i="2"/>
  <c r="AL489" i="2"/>
  <c r="AL481" i="2"/>
  <c r="AL451" i="2"/>
  <c r="AL426" i="2"/>
  <c r="AL447" i="2"/>
  <c r="AL435" i="2"/>
  <c r="AL414" i="2"/>
  <c r="AL388" i="2"/>
  <c r="AL382" i="2"/>
  <c r="AL402" i="2"/>
  <c r="AL378" i="2"/>
  <c r="AL359" i="2"/>
  <c r="AL367" i="2"/>
  <c r="AL344" i="2"/>
  <c r="AL338" i="2"/>
  <c r="AL326" i="2"/>
  <c r="AM291" i="2"/>
  <c r="AM304" i="2"/>
  <c r="AL294" i="2"/>
  <c r="AL279" i="2"/>
  <c r="AL273" i="2"/>
  <c r="AL275" i="2"/>
  <c r="AM255" i="2"/>
  <c r="AL216" i="2"/>
  <c r="AL224" i="2"/>
  <c r="AL217" i="2"/>
  <c r="AL165" i="2"/>
  <c r="AL135" i="2"/>
  <c r="AL144" i="2"/>
  <c r="AL108" i="2"/>
  <c r="AM106" i="2"/>
  <c r="AL100" i="2"/>
  <c r="AL76" i="2"/>
  <c r="AL84" i="2"/>
  <c r="AL57" i="2"/>
  <c r="AL53" i="2"/>
  <c r="AL51" i="2"/>
  <c r="AL41" i="2"/>
  <c r="AL23" i="2"/>
  <c r="AJ234" i="2"/>
  <c r="AK235" i="2"/>
  <c r="AK236" i="2"/>
  <c r="AK237" i="2"/>
  <c r="AK244" i="2"/>
  <c r="AJ248" i="2"/>
  <c r="AJ250" i="2"/>
  <c r="AK251" i="2"/>
  <c r="AK252" i="2"/>
  <c r="AK257" i="2"/>
  <c r="AK258" i="2"/>
  <c r="AK259" i="2"/>
  <c r="AK271" i="2"/>
  <c r="AJ272" i="2"/>
  <c r="AJ276" i="2"/>
  <c r="AK277" i="2"/>
  <c r="AK278" i="2"/>
  <c r="AK282" i="2"/>
  <c r="AK283" i="2"/>
  <c r="AK290" i="2"/>
  <c r="AK295" i="2"/>
  <c r="AK296" i="2"/>
  <c r="AJ307" i="2"/>
  <c r="AJ310" i="2"/>
  <c r="AK311" i="2"/>
  <c r="AK312" i="2"/>
  <c r="AJ318" i="2"/>
  <c r="AK319" i="2"/>
  <c r="AK320" i="2"/>
  <c r="AJ336" i="2"/>
  <c r="AJ337" i="2"/>
  <c r="AJ344" i="2"/>
  <c r="AJ345" i="2"/>
  <c r="AJ352" i="2"/>
  <c r="AJ353" i="2"/>
  <c r="AJ236" i="2"/>
  <c r="AJ238" i="2"/>
  <c r="AK239" i="2"/>
  <c r="AK240" i="2"/>
  <c r="AK241" i="2"/>
  <c r="AJ244" i="2"/>
  <c r="AJ252" i="2"/>
  <c r="AJ257" i="2"/>
  <c r="AJ259" i="2"/>
  <c r="AJ265" i="2"/>
  <c r="AK266" i="2"/>
  <c r="AK267" i="2"/>
  <c r="AK268" i="2"/>
  <c r="AJ271" i="2"/>
  <c r="AJ278" i="2"/>
  <c r="AJ282" i="2"/>
  <c r="AJ284" i="2"/>
  <c r="AK285" i="2"/>
  <c r="AK286" i="2"/>
  <c r="AK287" i="2"/>
  <c r="AJ290" i="2"/>
  <c r="AJ295" i="2"/>
  <c r="AJ298" i="2"/>
  <c r="AK302" i="2"/>
  <c r="AK303" i="2"/>
  <c r="AK304" i="2"/>
  <c r="AJ311" i="2"/>
  <c r="AJ319" i="2"/>
  <c r="AJ326" i="2"/>
  <c r="AK327" i="2"/>
  <c r="AK328" i="2"/>
  <c r="AK332" i="2"/>
  <c r="AK333" i="2"/>
  <c r="AJ339" i="2"/>
  <c r="AK340" i="2"/>
  <c r="AK341" i="2"/>
  <c r="AJ347" i="2"/>
  <c r="AK348" i="2"/>
  <c r="AK349" i="2"/>
  <c r="AK243" i="2"/>
  <c r="AK247" i="2"/>
  <c r="AJ261" i="2"/>
  <c r="AJ263" i="2"/>
  <c r="AK273" i="2"/>
  <c r="AJ280" i="2"/>
  <c r="AK289" i="2"/>
  <c r="AJ294" i="2"/>
  <c r="AK299" i="2"/>
  <c r="AJ306" i="2"/>
  <c r="AJ314" i="2"/>
  <c r="AJ323" i="2"/>
  <c r="AK331" i="2"/>
  <c r="AJ333" i="2"/>
  <c r="AJ335" i="2"/>
  <c r="AJ340" i="2"/>
  <c r="AK345" i="2"/>
  <c r="AJ349" i="2"/>
  <c r="AJ351" i="2"/>
  <c r="AJ359" i="2"/>
  <c r="AJ363" i="2"/>
  <c r="AK364" i="2"/>
  <c r="AK365" i="2"/>
  <c r="AJ371" i="2"/>
  <c r="AK372" i="2"/>
  <c r="AK373" i="2"/>
  <c r="AJ377" i="2"/>
  <c r="AK378" i="2"/>
  <c r="AK379" i="2"/>
  <c r="AK380" i="2"/>
  <c r="AJ383" i="2"/>
  <c r="AJ385" i="2"/>
  <c r="AK386" i="2"/>
  <c r="AK387" i="2"/>
  <c r="AK388" i="2"/>
  <c r="AK389" i="2"/>
  <c r="AJ395" i="2"/>
  <c r="AK396" i="2"/>
  <c r="AK397" i="2"/>
  <c r="AJ403" i="2"/>
  <c r="AK404" i="2"/>
  <c r="AK405" i="2"/>
  <c r="AJ409" i="2"/>
  <c r="AK417" i="2"/>
  <c r="AK418" i="2"/>
  <c r="AK425" i="2"/>
  <c r="AK233" i="2"/>
  <c r="AJ240" i="2"/>
  <c r="AJ242" i="2"/>
  <c r="AK249" i="2"/>
  <c r="AJ254" i="2"/>
  <c r="AK263" i="2"/>
  <c r="AJ286" i="2"/>
  <c r="AJ288" i="2"/>
  <c r="AJ293" i="2"/>
  <c r="AK316" i="2"/>
  <c r="AK323" i="2"/>
  <c r="AJ330" i="2"/>
  <c r="AK344" i="2"/>
  <c r="AJ356" i="2"/>
  <c r="AJ357" i="2"/>
  <c r="AJ368" i="2"/>
  <c r="AJ369" i="2"/>
  <c r="AK383" i="2"/>
  <c r="AK384" i="2"/>
  <c r="AJ393" i="2"/>
  <c r="AJ401" i="2"/>
  <c r="AJ407" i="2"/>
  <c r="AK408" i="2"/>
  <c r="AK409" i="2"/>
  <c r="AJ415" i="2"/>
  <c r="AK416" i="2"/>
  <c r="AJ423" i="2"/>
  <c r="AK424" i="2"/>
  <c r="AJ269" i="2"/>
  <c r="AK274" i="2"/>
  <c r="AJ292" i="2"/>
  <c r="AJ308" i="2"/>
  <c r="AK315" i="2"/>
  <c r="AJ322" i="2"/>
  <c r="AK336" i="2"/>
  <c r="AJ341" i="2"/>
  <c r="AJ343" i="2"/>
  <c r="AK353" i="2"/>
  <c r="AJ355" i="2"/>
  <c r="AK360" i="2"/>
  <c r="AJ372" i="2"/>
  <c r="AK400" i="2"/>
  <c r="AJ411" i="2"/>
  <c r="AJ413" i="2"/>
  <c r="AK422" i="2"/>
  <c r="AJ429" i="2"/>
  <c r="AK435" i="2"/>
  <c r="AK436" i="2"/>
  <c r="AJ444" i="2"/>
  <c r="AJ452" i="2"/>
  <c r="AK454" i="2"/>
  <c r="AK455" i="2"/>
  <c r="AK456" i="2"/>
  <c r="AK457" i="2"/>
  <c r="AJ460" i="2"/>
  <c r="AJ462" i="2"/>
  <c r="AK463" i="2"/>
  <c r="AK464" i="2"/>
  <c r="AK465" i="2"/>
  <c r="AJ468" i="2"/>
  <c r="AJ470" i="2"/>
  <c r="AJ471" i="2"/>
  <c r="AJ472" i="2"/>
  <c r="AJ476" i="2"/>
  <c r="AJ478" i="2"/>
  <c r="AJ484" i="2"/>
  <c r="AJ486" i="2"/>
  <c r="AJ492" i="2"/>
  <c r="AJ494" i="2"/>
  <c r="AJ500" i="2"/>
  <c r="AJ502" i="2"/>
  <c r="AJ508" i="2"/>
  <c r="AJ510" i="2"/>
  <c r="AJ516" i="2"/>
  <c r="AJ518" i="2"/>
  <c r="AJ524" i="2"/>
  <c r="AJ532" i="2"/>
  <c r="AJ540" i="2"/>
  <c r="AJ546" i="2"/>
  <c r="AJ547" i="2"/>
  <c r="AK548" i="2"/>
  <c r="AJ552" i="2"/>
  <c r="AK555" i="2"/>
  <c r="AJ561" i="2"/>
  <c r="AK562" i="2"/>
  <c r="AK563" i="2"/>
  <c r="AJ569" i="2"/>
  <c r="AK570" i="2"/>
  <c r="AK571" i="2"/>
  <c r="AJ577" i="2"/>
  <c r="AK578" i="2"/>
  <c r="AK579" i="2"/>
  <c r="AJ585" i="2"/>
  <c r="AK586" i="2"/>
  <c r="AK587" i="2"/>
  <c r="AJ593" i="2"/>
  <c r="AK594" i="2"/>
  <c r="AK595" i="2"/>
  <c r="AJ607" i="2"/>
  <c r="AJ615" i="2"/>
  <c r="AK248" i="2"/>
  <c r="AJ255" i="2"/>
  <c r="AJ267" i="2"/>
  <c r="AJ299" i="2"/>
  <c r="AK308" i="2"/>
  <c r="AJ331" i="2"/>
  <c r="AJ348" i="2"/>
  <c r="AK357" i="2"/>
  <c r="AJ365" i="2"/>
  <c r="AJ367" i="2"/>
  <c r="AK382" i="2"/>
  <c r="AK393" i="2"/>
  <c r="AJ397" i="2"/>
  <c r="AJ399" i="2"/>
  <c r="AK413" i="2"/>
  <c r="AJ417" i="2"/>
  <c r="AJ419" i="2"/>
  <c r="AJ421" i="2"/>
  <c r="AJ427" i="2"/>
  <c r="AJ428" i="2"/>
  <c r="AK429" i="2"/>
  <c r="AJ433" i="2"/>
  <c r="AJ442" i="2"/>
  <c r="AK443" i="2"/>
  <c r="AK444" i="2"/>
  <c r="AJ450" i="2"/>
  <c r="AK451" i="2"/>
  <c r="AK452" i="2"/>
  <c r="AK453" i="2"/>
  <c r="AK460" i="2"/>
  <c r="AK461" i="2"/>
  <c r="AK468" i="2"/>
  <c r="AK469" i="2"/>
  <c r="AK471" i="2"/>
  <c r="AK472" i="2"/>
  <c r="AJ473" i="2"/>
  <c r="AK476" i="2"/>
  <c r="AK477" i="2"/>
  <c r="AK484" i="2"/>
  <c r="AK485" i="2"/>
  <c r="AK492" i="2"/>
  <c r="AK493" i="2"/>
  <c r="AK500" i="2"/>
  <c r="AK501" i="2"/>
  <c r="AK508" i="2"/>
  <c r="AK509" i="2"/>
  <c r="AK516" i="2"/>
  <c r="AK517" i="2"/>
  <c r="AJ520" i="2"/>
  <c r="AJ522" i="2"/>
  <c r="AK523" i="2"/>
  <c r="AK524" i="2"/>
  <c r="AK525" i="2"/>
  <c r="AJ528" i="2"/>
  <c r="AJ530" i="2"/>
  <c r="AK531" i="2"/>
  <c r="AK532" i="2"/>
  <c r="AK533" i="2"/>
  <c r="AJ536" i="2"/>
  <c r="AJ538" i="2"/>
  <c r="AK539" i="2"/>
  <c r="AK540" i="2"/>
  <c r="AK541" i="2"/>
  <c r="AJ544" i="2"/>
  <c r="AK552" i="2"/>
  <c r="AJ559" i="2"/>
  <c r="AJ567" i="2"/>
  <c r="AJ575" i="2"/>
  <c r="AJ583" i="2"/>
  <c r="AJ591" i="2"/>
  <c r="AJ599" i="2"/>
  <c r="AJ603" i="2"/>
  <c r="AJ605" i="2"/>
  <c r="AK606" i="2"/>
  <c r="AK607" i="2"/>
  <c r="AK608" i="2"/>
  <c r="AJ611" i="2"/>
  <c r="AJ613" i="2"/>
  <c r="AK614" i="2"/>
  <c r="AK615" i="2"/>
  <c r="AK616" i="2"/>
  <c r="AJ274" i="2"/>
  <c r="AK307" i="2"/>
  <c r="AJ332" i="2"/>
  <c r="AK361" i="2"/>
  <c r="AJ364" i="2"/>
  <c r="AK369" i="2"/>
  <c r="AJ405" i="2"/>
  <c r="AK421" i="2"/>
  <c r="AJ436" i="2"/>
  <c r="AJ438" i="2"/>
  <c r="AK448" i="2"/>
  <c r="AK459" i="2"/>
  <c r="AK480" i="2"/>
  <c r="AJ482" i="2"/>
  <c r="AK489" i="2"/>
  <c r="AK496" i="2"/>
  <c r="AJ498" i="2"/>
  <c r="AK505" i="2"/>
  <c r="AK512" i="2"/>
  <c r="AJ514" i="2"/>
  <c r="AK521" i="2"/>
  <c r="AJ526" i="2"/>
  <c r="AK528" i="2"/>
  <c r="AK543" i="2"/>
  <c r="AK558" i="2"/>
  <c r="AK574" i="2"/>
  <c r="AK590" i="2"/>
  <c r="AK604" i="2"/>
  <c r="AJ609" i="2"/>
  <c r="AK611" i="2"/>
  <c r="AJ623" i="2"/>
  <c r="AK631" i="2"/>
  <c r="AJ638" i="2"/>
  <c r="AJ640" i="2"/>
  <c r="AJ646" i="2"/>
  <c r="AJ648" i="2"/>
  <c r="AJ654" i="2"/>
  <c r="AJ656" i="2"/>
  <c r="AJ662" i="2"/>
  <c r="AJ664" i="2"/>
  <c r="AJ670" i="2"/>
  <c r="AJ672" i="2"/>
  <c r="AJ678" i="2"/>
  <c r="AJ680" i="2"/>
  <c r="AK686" i="2"/>
  <c r="AK687" i="2"/>
  <c r="AJ690" i="2"/>
  <c r="AJ698" i="2"/>
  <c r="AJ706" i="2"/>
  <c r="AK714" i="2"/>
  <c r="AJ717" i="2"/>
  <c r="AJ719" i="2"/>
  <c r="AJ725" i="2"/>
  <c r="AJ727" i="2"/>
  <c r="AJ733" i="2"/>
  <c r="AJ735" i="2"/>
  <c r="AJ741" i="2"/>
  <c r="AJ743" i="2"/>
  <c r="AJ749" i="2"/>
  <c r="AJ751" i="2"/>
  <c r="AJ757" i="2"/>
  <c r="AJ759" i="2"/>
  <c r="AJ765" i="2"/>
  <c r="AJ767" i="2"/>
  <c r="AJ773" i="2"/>
  <c r="AJ775" i="2"/>
  <c r="AJ781" i="2"/>
  <c r="AJ783" i="2"/>
  <c r="AK281" i="2"/>
  <c r="AK352" i="2"/>
  <c r="AJ360" i="2"/>
  <c r="AJ379" i="2"/>
  <c r="AJ381" i="2"/>
  <c r="AJ391" i="2"/>
  <c r="AK414" i="2"/>
  <c r="AJ434" i="2"/>
  <c r="AK438" i="2"/>
  <c r="AJ440" i="2"/>
  <c r="AK447" i="2"/>
  <c r="AJ454" i="2"/>
  <c r="AJ456" i="2"/>
  <c r="AJ458" i="2"/>
  <c r="AK467" i="2"/>
  <c r="AJ488" i="2"/>
  <c r="AJ504" i="2"/>
  <c r="AK520" i="2"/>
  <c r="AK535" i="2"/>
  <c r="AJ555" i="2"/>
  <c r="AJ557" i="2"/>
  <c r="AK567" i="2"/>
  <c r="AJ571" i="2"/>
  <c r="AJ573" i="2"/>
  <c r="AK583" i="2"/>
  <c r="AJ587" i="2"/>
  <c r="AJ589" i="2"/>
  <c r="AK599" i="2"/>
  <c r="AJ601" i="2"/>
  <c r="AK603" i="2"/>
  <c r="AJ619" i="2"/>
  <c r="AJ621" i="2"/>
  <c r="AK622" i="2"/>
  <c r="AK623" i="2"/>
  <c r="AK624" i="2"/>
  <c r="AJ629" i="2"/>
  <c r="AJ635" i="2"/>
  <c r="AK638" i="2"/>
  <c r="AK639" i="2"/>
  <c r="AK646" i="2"/>
  <c r="AK647" i="2"/>
  <c r="AK654" i="2"/>
  <c r="AK655" i="2"/>
  <c r="AK662" i="2"/>
  <c r="AK663" i="2"/>
  <c r="AK670" i="2"/>
  <c r="AK671" i="2"/>
  <c r="AK678" i="2"/>
  <c r="AK679" i="2"/>
  <c r="AK690" i="2"/>
  <c r="AK691" i="2"/>
  <c r="AJ694" i="2"/>
  <c r="AJ696" i="2"/>
  <c r="AK697" i="2"/>
  <c r="AK698" i="2"/>
  <c r="AK699" i="2"/>
  <c r="AJ702" i="2"/>
  <c r="AJ704" i="2"/>
  <c r="AK705" i="2"/>
  <c r="AK706" i="2"/>
  <c r="AJ712" i="2"/>
  <c r="AK717" i="2"/>
  <c r="AK718" i="2"/>
  <c r="AK725" i="2"/>
  <c r="AK726" i="2"/>
  <c r="AK733" i="2"/>
  <c r="AK734" i="2"/>
  <c r="AK741" i="2"/>
  <c r="AK742" i="2"/>
  <c r="AK749" i="2"/>
  <c r="AK750" i="2"/>
  <c r="AK757" i="2"/>
  <c r="AK758" i="2"/>
  <c r="AK765" i="2"/>
  <c r="AK766" i="2"/>
  <c r="AK773" i="2"/>
  <c r="AK774" i="2"/>
  <c r="AK781" i="2"/>
  <c r="AK782" i="2"/>
  <c r="AJ785" i="2"/>
  <c r="AK300" i="2"/>
  <c r="AJ303" i="2"/>
  <c r="AJ361" i="2"/>
  <c r="AJ389" i="2"/>
  <c r="AK392" i="2"/>
  <c r="AK401" i="2"/>
  <c r="AK420" i="2"/>
  <c r="AK440" i="2"/>
  <c r="AK488" i="2"/>
  <c r="AK544" i="2"/>
  <c r="AJ563" i="2"/>
  <c r="AK575" i="2"/>
  <c r="AJ595" i="2"/>
  <c r="AK602" i="2"/>
  <c r="AK610" i="2"/>
  <c r="AJ617" i="2"/>
  <c r="AK619" i="2"/>
  <c r="AK627" i="2"/>
  <c r="AJ631" i="2"/>
  <c r="AJ633" i="2"/>
  <c r="AJ650" i="2"/>
  <c r="AJ666" i="2"/>
  <c r="AJ682" i="2"/>
  <c r="AJ692" i="2"/>
  <c r="AK694" i="2"/>
  <c r="AJ709" i="2"/>
  <c r="AK722" i="2"/>
  <c r="AK729" i="2"/>
  <c r="AJ731" i="2"/>
  <c r="AK738" i="2"/>
  <c r="AK745" i="2"/>
  <c r="AJ747" i="2"/>
  <c r="AK754" i="2"/>
  <c r="AK761" i="2"/>
  <c r="AJ763" i="2"/>
  <c r="AK770" i="2"/>
  <c r="AK777" i="2"/>
  <c r="AJ779" i="2"/>
  <c r="AK786" i="2"/>
  <c r="AJ789" i="2"/>
  <c r="AJ791" i="2"/>
  <c r="AJ799" i="2"/>
  <c r="AK800" i="2"/>
  <c r="AJ807" i="2"/>
  <c r="AK808" i="2"/>
  <c r="AJ815" i="2"/>
  <c r="AK816" i="2"/>
  <c r="AJ821" i="2"/>
  <c r="AK6" i="2"/>
  <c r="AK9" i="2"/>
  <c r="AK16" i="2"/>
  <c r="AK17" i="2"/>
  <c r="AJ24" i="2"/>
  <c r="AJ32" i="2"/>
  <c r="AK46" i="2"/>
  <c r="AK47" i="2"/>
  <c r="AK54" i="2"/>
  <c r="AJ58" i="2"/>
  <c r="AJ61" i="2"/>
  <c r="AJ69" i="2"/>
  <c r="AK77" i="2"/>
  <c r="AJ81" i="2"/>
  <c r="AJ83" i="2"/>
  <c r="AJ89" i="2"/>
  <c r="AJ91" i="2"/>
  <c r="AJ99" i="2"/>
  <c r="AK100" i="2"/>
  <c r="AJ105" i="2"/>
  <c r="AK111" i="2"/>
  <c r="AK112" i="2"/>
  <c r="AJ128" i="2"/>
  <c r="AK129" i="2"/>
  <c r="AK130" i="2"/>
  <c r="AJ136" i="2"/>
  <c r="AK137" i="2"/>
  <c r="AK138" i="2"/>
  <c r="AJ144" i="2"/>
  <c r="AK145" i="2"/>
  <c r="AK146" i="2"/>
  <c r="AK149" i="2"/>
  <c r="AK150" i="2"/>
  <c r="AK156" i="2"/>
  <c r="AK157" i="2"/>
  <c r="AK158" i="2"/>
  <c r="AJ159" i="2"/>
  <c r="AK162" i="2"/>
  <c r="AK163" i="2"/>
  <c r="AK170" i="2"/>
  <c r="AK171" i="2"/>
  <c r="AK178" i="2"/>
  <c r="AK179" i="2"/>
  <c r="AJ193" i="2"/>
  <c r="AJ198" i="2"/>
  <c r="AJ202" i="2"/>
  <c r="AJ209" i="2"/>
  <c r="AK210" i="2"/>
  <c r="AK211" i="2"/>
  <c r="AJ217" i="2"/>
  <c r="AK218" i="2"/>
  <c r="AK219" i="2"/>
  <c r="AJ225" i="2"/>
  <c r="AK226" i="2"/>
  <c r="AK227" i="2"/>
  <c r="AJ13" i="2"/>
  <c r="AJ22" i="2"/>
  <c r="AK23" i="2"/>
  <c r="AK24" i="2"/>
  <c r="AJ30" i="2"/>
  <c r="AK31" i="2"/>
  <c r="AK32" i="2"/>
  <c r="AJ42" i="2"/>
  <c r="AJ44" i="2"/>
  <c r="AJ50" i="2"/>
  <c r="AJ52" i="2"/>
  <c r="AK53" i="2"/>
  <c r="AK58" i="2"/>
  <c r="AJ59" i="2"/>
  <c r="AK60" i="2"/>
  <c r="AK61" i="2"/>
  <c r="AJ67" i="2"/>
  <c r="AK68" i="2"/>
  <c r="AK69" i="2"/>
  <c r="AK70" i="2"/>
  <c r="AJ75" i="2"/>
  <c r="AK81" i="2"/>
  <c r="AK82" i="2"/>
  <c r="AK89" i="2"/>
  <c r="AK90" i="2"/>
  <c r="AJ97" i="2"/>
  <c r="AJ103" i="2"/>
  <c r="AJ104" i="2"/>
  <c r="AK105" i="2"/>
  <c r="AJ109" i="2"/>
  <c r="AJ115" i="2"/>
  <c r="AJ246" i="2"/>
  <c r="AJ315" i="2"/>
  <c r="AK356" i="2"/>
  <c r="AK368" i="2"/>
  <c r="AJ387" i="2"/>
  <c r="AK412" i="2"/>
  <c r="AK426" i="2"/>
  <c r="AJ448" i="2"/>
  <c r="AJ474" i="2"/>
  <c r="AK481" i="2"/>
  <c r="AJ496" i="2"/>
  <c r="AJ506" i="2"/>
  <c r="AK513" i="2"/>
  <c r="AK529" i="2"/>
  <c r="AK536" i="2"/>
  <c r="AJ542" i="2"/>
  <c r="AK566" i="2"/>
  <c r="AJ581" i="2"/>
  <c r="AK598" i="2"/>
  <c r="AJ626" i="2"/>
  <c r="AJ636" i="2"/>
  <c r="AK643" i="2"/>
  <c r="AK650" i="2"/>
  <c r="AJ652" i="2"/>
  <c r="AK659" i="2"/>
  <c r="AK666" i="2"/>
  <c r="AJ668" i="2"/>
  <c r="AK675" i="2"/>
  <c r="AK682" i="2"/>
  <c r="AJ684" i="2"/>
  <c r="AJ686" i="2"/>
  <c r="AJ688" i="2"/>
  <c r="AK701" i="2"/>
  <c r="AJ721" i="2"/>
  <c r="AJ737" i="2"/>
  <c r="AJ753" i="2"/>
  <c r="AJ769" i="2"/>
  <c r="AK785" i="2"/>
  <c r="AK789" i="2"/>
  <c r="AK790" i="2"/>
  <c r="AJ797" i="2"/>
  <c r="AJ805" i="2"/>
  <c r="AJ813" i="2"/>
  <c r="AK821" i="2"/>
  <c r="AJ12" i="2"/>
  <c r="AK262" i="2"/>
  <c r="AJ425" i="2"/>
  <c r="AK433" i="2"/>
  <c r="AK439" i="2"/>
  <c r="AJ466" i="2"/>
  <c r="AK497" i="2"/>
  <c r="AJ554" i="2"/>
  <c r="AJ597" i="2"/>
  <c r="AK651" i="2"/>
  <c r="AJ658" i="2"/>
  <c r="AJ660" i="2"/>
  <c r="AK683" i="2"/>
  <c r="AK695" i="2"/>
  <c r="AK702" i="2"/>
  <c r="AJ708" i="2"/>
  <c r="AK710" i="2"/>
  <c r="AJ723" i="2"/>
  <c r="AK730" i="2"/>
  <c r="AJ745" i="2"/>
  <c r="AJ755" i="2"/>
  <c r="AK762" i="2"/>
  <c r="AJ777" i="2"/>
  <c r="AJ787" i="2"/>
  <c r="AK793" i="2"/>
  <c r="AJ795" i="2"/>
  <c r="AK806" i="2"/>
  <c r="AK810" i="2"/>
  <c r="AK813" i="2"/>
  <c r="AJ817" i="2"/>
  <c r="AJ26" i="2"/>
  <c r="AJ28" i="2"/>
  <c r="AK35" i="2"/>
  <c r="AJ46" i="2"/>
  <c r="AJ48" i="2"/>
  <c r="AK50" i="2"/>
  <c r="AK65" i="2"/>
  <c r="AK85" i="2"/>
  <c r="AJ87" i="2"/>
  <c r="AK94" i="2"/>
  <c r="AK97" i="2"/>
  <c r="AJ101" i="2"/>
  <c r="AK108" i="2"/>
  <c r="AJ117" i="2"/>
  <c r="AK122" i="2"/>
  <c r="AK123" i="2"/>
  <c r="AJ133" i="2"/>
  <c r="AK134" i="2"/>
  <c r="AJ166" i="2"/>
  <c r="AK167" i="2"/>
  <c r="AJ170" i="2"/>
  <c r="AK174" i="2"/>
  <c r="AK194" i="2"/>
  <c r="AJ197" i="2"/>
  <c r="AK202" i="2"/>
  <c r="AJ205" i="2"/>
  <c r="AK206" i="2"/>
  <c r="AJ218" i="2"/>
  <c r="AJ221" i="2"/>
  <c r="AK222" i="2"/>
  <c r="AK797" i="2"/>
  <c r="AK804" i="2"/>
  <c r="AJ6" i="2"/>
  <c r="AK13" i="2"/>
  <c r="AJ20" i="2"/>
  <c r="AJ34" i="2"/>
  <c r="AJ39" i="2"/>
  <c r="AK73" i="2"/>
  <c r="AJ77" i="2"/>
  <c r="AJ95" i="2"/>
  <c r="AK126" i="2"/>
  <c r="AK142" i="2"/>
  <c r="AJ182" i="2"/>
  <c r="AK198" i="2"/>
  <c r="AJ210" i="2"/>
  <c r="AJ213" i="2"/>
  <c r="AJ226" i="2"/>
  <c r="AK230" i="2"/>
  <c r="AJ548" i="2"/>
  <c r="AK612" i="2"/>
  <c r="AK642" i="2"/>
  <c r="AJ710" i="2"/>
  <c r="AK737" i="2"/>
  <c r="AJ793" i="2"/>
  <c r="AK801" i="2"/>
  <c r="AK814" i="2"/>
  <c r="AK20" i="2"/>
  <c r="AJ38" i="2"/>
  <c r="AJ65" i="2"/>
  <c r="AJ72" i="2"/>
  <c r="AJ122" i="2"/>
  <c r="AK125" i="2"/>
  <c r="AK141" i="2"/>
  <c r="AJ149" i="2"/>
  <c r="AK152" i="2"/>
  <c r="AJ174" i="2"/>
  <c r="AK182" i="2"/>
  <c r="AK270" i="2"/>
  <c r="AK337" i="2"/>
  <c r="AJ375" i="2"/>
  <c r="AJ431" i="2"/>
  <c r="AJ464" i="2"/>
  <c r="AK473" i="2"/>
  <c r="AJ512" i="2"/>
  <c r="AJ534" i="2"/>
  <c r="AK537" i="2"/>
  <c r="AJ579" i="2"/>
  <c r="AK582" i="2"/>
  <c r="AK591" i="2"/>
  <c r="AK635" i="2"/>
  <c r="AK658" i="2"/>
  <c r="AK693" i="2"/>
  <c r="AJ700" i="2"/>
  <c r="AK721" i="2"/>
  <c r="AK753" i="2"/>
  <c r="AK798" i="2"/>
  <c r="AK802" i="2"/>
  <c r="AK805" i="2"/>
  <c r="AJ809" i="2"/>
  <c r="AK812" i="2"/>
  <c r="AK817" i="2"/>
  <c r="AJ819" i="2"/>
  <c r="AJ9" i="2"/>
  <c r="AJ16" i="2"/>
  <c r="AK28" i="2"/>
  <c r="AK37" i="2"/>
  <c r="AJ40" i="2"/>
  <c r="AK43" i="2"/>
  <c r="AK64" i="2"/>
  <c r="AJ71" i="2"/>
  <c r="AJ73" i="2"/>
  <c r="AJ93" i="2"/>
  <c r="AK96" i="2"/>
  <c r="AK101" i="2"/>
  <c r="AK116" i="2"/>
  <c r="AJ119" i="2"/>
  <c r="AK120" i="2"/>
  <c r="AJ129" i="2"/>
  <c r="AJ132" i="2"/>
  <c r="AK133" i="2"/>
  <c r="AJ145" i="2"/>
  <c r="AJ148" i="2"/>
  <c r="AJ161" i="2"/>
  <c r="AJ162" i="2"/>
  <c r="AK166" i="2"/>
  <c r="AJ186" i="2"/>
  <c r="AK187" i="2"/>
  <c r="AJ190" i="2"/>
  <c r="AK191" i="2"/>
  <c r="AJ214" i="2"/>
  <c r="AK215" i="2"/>
  <c r="AJ230" i="2"/>
  <c r="AK324" i="2"/>
  <c r="AJ327" i="2"/>
  <c r="AJ373" i="2"/>
  <c r="AJ446" i="2"/>
  <c r="AK504" i="2"/>
  <c r="AJ550" i="2"/>
  <c r="AJ565" i="2"/>
  <c r="AK620" i="2"/>
  <c r="AJ627" i="2"/>
  <c r="AJ642" i="2"/>
  <c r="AJ644" i="2"/>
  <c r="AK667" i="2"/>
  <c r="AJ674" i="2"/>
  <c r="AJ676" i="2"/>
  <c r="AK703" i="2"/>
  <c r="AJ714" i="2"/>
  <c r="AJ729" i="2"/>
  <c r="AJ739" i="2"/>
  <c r="AK746" i="2"/>
  <c r="AJ761" i="2"/>
  <c r="AJ771" i="2"/>
  <c r="AK778" i="2"/>
  <c r="AK794" i="2"/>
  <c r="AJ801" i="2"/>
  <c r="AK809" i="2"/>
  <c r="AJ811" i="2"/>
  <c r="AJ8" i="2"/>
  <c r="AK27" i="2"/>
  <c r="AJ36" i="2"/>
  <c r="AK40" i="2"/>
  <c r="AK42" i="2"/>
  <c r="AJ54" i="2"/>
  <c r="AJ56" i="2"/>
  <c r="AJ79" i="2"/>
  <c r="AK86" i="2"/>
  <c r="AK93" i="2"/>
  <c r="AJ107" i="2"/>
  <c r="AJ111" i="2"/>
  <c r="AJ113" i="2"/>
  <c r="AK115" i="2"/>
  <c r="AK119" i="2"/>
  <c r="AJ125" i="2"/>
  <c r="AJ141" i="2"/>
  <c r="AJ153" i="2"/>
  <c r="AK154" i="2"/>
  <c r="AJ157" i="2"/>
  <c r="AK161" i="2"/>
  <c r="AK183" i="2"/>
  <c r="AK186" i="2"/>
  <c r="AJ189" i="2"/>
  <c r="AK190" i="2"/>
  <c r="AK199" i="2"/>
  <c r="AK214" i="2"/>
  <c r="AJ229" i="2"/>
  <c r="AJ480" i="2"/>
  <c r="AJ490" i="2"/>
  <c r="AK527" i="2"/>
  <c r="AK559" i="2"/>
  <c r="AK618" i="2"/>
  <c r="AJ625" i="2"/>
  <c r="AJ634" i="2"/>
  <c r="AK674" i="2"/>
  <c r="AK769" i="2"/>
  <c r="AK796" i="2"/>
  <c r="AJ803" i="2"/>
  <c r="AK818" i="2"/>
  <c r="AK8" i="2"/>
  <c r="AK12" i="2"/>
  <c r="AJ17" i="2"/>
  <c r="AJ19" i="2"/>
  <c r="AK36" i="2"/>
  <c r="AK39" i="2"/>
  <c r="AK51" i="2"/>
  <c r="AJ63" i="2"/>
  <c r="AJ85" i="2"/>
  <c r="AK98" i="2"/>
  <c r="AJ121" i="2"/>
  <c r="AJ123" i="2"/>
  <c r="AJ124" i="2"/>
  <c r="AJ137" i="2"/>
  <c r="AJ140" i="2"/>
  <c r="AK153" i="2"/>
  <c r="AJ156" i="2"/>
  <c r="AK160" i="2"/>
  <c r="AK175" i="2"/>
  <c r="AJ178" i="2"/>
  <c r="AK195" i="2"/>
  <c r="AK207" i="2"/>
  <c r="AJ222" i="2"/>
  <c r="AJ194" i="2"/>
  <c r="AJ206" i="2"/>
  <c r="AK223" i="2"/>
  <c r="AK229" i="2"/>
  <c r="AJ780" i="2"/>
  <c r="AJ816" i="2"/>
  <c r="AJ800" i="2"/>
  <c r="AK788" i="2"/>
  <c r="AK792" i="2"/>
  <c r="AK776" i="2"/>
  <c r="AJ772" i="2"/>
  <c r="AJ764" i="2"/>
  <c r="AJ756" i="2"/>
  <c r="AJ748" i="2"/>
  <c r="AJ740" i="2"/>
  <c r="AJ732" i="2"/>
  <c r="AJ724" i="2"/>
  <c r="AJ716" i="2"/>
  <c r="AK709" i="2"/>
  <c r="AJ695" i="2"/>
  <c r="AJ707" i="2"/>
  <c r="AK815" i="2"/>
  <c r="AK799" i="2"/>
  <c r="AK787" i="2"/>
  <c r="AK779" i="2"/>
  <c r="AK767" i="2"/>
  <c r="AJ762" i="2"/>
  <c r="AK751" i="2"/>
  <c r="AJ746" i="2"/>
  <c r="AK735" i="2"/>
  <c r="AJ730" i="2"/>
  <c r="AK719" i="2"/>
  <c r="AK713" i="2"/>
  <c r="AK689" i="2"/>
  <c r="AK768" i="2"/>
  <c r="AK752" i="2"/>
  <c r="AK736" i="2"/>
  <c r="AK720" i="2"/>
  <c r="AJ677" i="2"/>
  <c r="AK634" i="2"/>
  <c r="AK626" i="2"/>
  <c r="AJ612" i="2"/>
  <c r="AJ632" i="2"/>
  <c r="AJ610" i="2"/>
  <c r="AK600" i="2"/>
  <c r="AK700" i="2"/>
  <c r="AJ687" i="2"/>
  <c r="AJ679" i="2"/>
  <c r="AK672" i="2"/>
  <c r="AJ667" i="2"/>
  <c r="AK656" i="2"/>
  <c r="AJ651" i="2"/>
  <c r="AK640" i="2"/>
  <c r="AK633" i="2"/>
  <c r="AJ622" i="2"/>
  <c r="AJ606" i="2"/>
  <c r="AK588" i="2"/>
  <c r="AK669" i="2"/>
  <c r="AK653" i="2"/>
  <c r="AK637" i="2"/>
  <c r="AJ616" i="2"/>
  <c r="AK592" i="2"/>
  <c r="AK621" i="2"/>
  <c r="AK605" i="2"/>
  <c r="AK581" i="2"/>
  <c r="AJ576" i="2"/>
  <c r="AK565" i="2"/>
  <c r="AJ560" i="2"/>
  <c r="AJ529" i="2"/>
  <c r="AJ543" i="2"/>
  <c r="AJ527" i="2"/>
  <c r="AJ519" i="2"/>
  <c r="AJ590" i="2"/>
  <c r="AK584" i="2"/>
  <c r="AK568" i="2"/>
  <c r="AJ551" i="2"/>
  <c r="AK542" i="2"/>
  <c r="AK526" i="2"/>
  <c r="AK510" i="2"/>
  <c r="AJ505" i="2"/>
  <c r="AK494" i="2"/>
  <c r="AJ489" i="2"/>
  <c r="AK478" i="2"/>
  <c r="AK515" i="2"/>
  <c r="AK499" i="2"/>
  <c r="AK483" i="2"/>
  <c r="AJ459" i="2"/>
  <c r="AJ511" i="2"/>
  <c r="AJ503" i="2"/>
  <c r="AJ495" i="2"/>
  <c r="AJ487" i="2"/>
  <c r="AJ479" i="2"/>
  <c r="AJ451" i="2"/>
  <c r="AJ426" i="2"/>
  <c r="AK437" i="2"/>
  <c r="AJ422" i="2"/>
  <c r="AK462" i="2"/>
  <c r="AK446" i="2"/>
  <c r="AJ441" i="2"/>
  <c r="AK434" i="2"/>
  <c r="AJ420" i="2"/>
  <c r="AJ414" i="2"/>
  <c r="AK427" i="2"/>
  <c r="AK411" i="2"/>
  <c r="AK403" i="2"/>
  <c r="AJ398" i="2"/>
  <c r="AJ374" i="2"/>
  <c r="AJ382" i="2"/>
  <c r="AJ400" i="2"/>
  <c r="AJ392" i="2"/>
  <c r="AJ378" i="2"/>
  <c r="AK394" i="2"/>
  <c r="AJ362" i="2"/>
  <c r="AK385" i="2"/>
  <c r="AK366" i="2"/>
  <c r="AJ370" i="2"/>
  <c r="AK343" i="2"/>
  <c r="AJ338" i="2"/>
  <c r="AK325" i="2"/>
  <c r="AJ321" i="2"/>
  <c r="AJ320" i="2"/>
  <c r="AK309" i="2"/>
  <c r="AK318" i="2"/>
  <c r="AK310" i="2"/>
  <c r="AJ304" i="2"/>
  <c r="AK301" i="2"/>
  <c r="AJ296" i="2"/>
  <c r="AJ281" i="2"/>
  <c r="AJ279" i="2"/>
  <c r="AJ287" i="2"/>
  <c r="AK272" i="2"/>
  <c r="AJ273" i="2"/>
  <c r="AJ264" i="2"/>
  <c r="AJ260" i="2"/>
  <c r="AJ266" i="2"/>
  <c r="AK260" i="2"/>
  <c r="AK246" i="2"/>
  <c r="AJ243" i="2"/>
  <c r="AJ239" i="2"/>
  <c r="AK242" i="2"/>
  <c r="AJ228" i="2"/>
  <c r="AJ220" i="2"/>
  <c r="AJ212" i="2"/>
  <c r="AJ204" i="2"/>
  <c r="AK197" i="2"/>
  <c r="AK200" i="2"/>
  <c r="AK185" i="2"/>
  <c r="AK232" i="2"/>
  <c r="AJ227" i="2"/>
  <c r="AK216" i="2"/>
  <c r="AJ211" i="2"/>
  <c r="AK148" i="2"/>
  <c r="AJ187" i="2"/>
  <c r="AK180" i="2"/>
  <c r="AJ175" i="2"/>
  <c r="AK164" i="2"/>
  <c r="AJ158" i="2"/>
  <c r="AJ188" i="2"/>
  <c r="AK177" i="2"/>
  <c r="AK169" i="2"/>
  <c r="AK159" i="2"/>
  <c r="AJ181" i="2"/>
  <c r="AJ165" i="2"/>
  <c r="AK144" i="2"/>
  <c r="AJ135" i="2"/>
  <c r="AJ127" i="2"/>
  <c r="AJ120" i="2"/>
  <c r="AJ118" i="2"/>
  <c r="AJ142" i="2"/>
  <c r="AK131" i="2"/>
  <c r="AJ126" i="2"/>
  <c r="AJ114" i="2"/>
  <c r="AK107" i="2"/>
  <c r="AJ116" i="2"/>
  <c r="AK103" i="2"/>
  <c r="AJ100" i="2"/>
  <c r="AK88" i="2"/>
  <c r="AJ74" i="2"/>
  <c r="AK74" i="2"/>
  <c r="AJ70" i="2"/>
  <c r="AJ94" i="2"/>
  <c r="AK83" i="2"/>
  <c r="AK78" i="2"/>
  <c r="AJ68" i="2"/>
  <c r="AJ60" i="2"/>
  <c r="AK62" i="2"/>
  <c r="AJ53" i="2"/>
  <c r="AJ66" i="2"/>
  <c r="AK49" i="2"/>
  <c r="AJ49" i="2"/>
  <c r="AJ41" i="2"/>
  <c r="AJ51" i="2"/>
  <c r="AJ31" i="2"/>
  <c r="AK34" i="2"/>
  <c r="AK22" i="2"/>
  <c r="AJ27" i="2"/>
  <c r="AK18" i="2"/>
  <c r="AK11" i="2"/>
  <c r="AJ7" i="2"/>
  <c r="AK819" i="2"/>
  <c r="AK822" i="2"/>
  <c r="AJ788" i="2"/>
  <c r="AJ792" i="2"/>
  <c r="AJ768" i="2"/>
  <c r="AJ752" i="2"/>
  <c r="AJ736" i="2"/>
  <c r="AK712" i="2"/>
  <c r="AJ715" i="2"/>
  <c r="AK791" i="2"/>
  <c r="AK775" i="2"/>
  <c r="AK759" i="2"/>
  <c r="AJ738" i="2"/>
  <c r="AJ722" i="2"/>
  <c r="AK708" i="2"/>
  <c r="AJ689" i="2"/>
  <c r="AK728" i="2"/>
  <c r="AJ701" i="2"/>
  <c r="AK692" i="2"/>
  <c r="AJ675" i="2"/>
  <c r="AK664" i="2"/>
  <c r="AK648" i="2"/>
  <c r="AK630" i="2"/>
  <c r="AK661" i="2"/>
  <c r="AJ592" i="2"/>
  <c r="AJ568" i="2"/>
  <c r="AK557" i="2"/>
  <c r="AK545" i="2"/>
  <c r="AK576" i="2"/>
  <c r="AK518" i="2"/>
  <c r="AK502" i="2"/>
  <c r="AK507" i="2"/>
  <c r="AJ507" i="2"/>
  <c r="AJ483" i="2"/>
  <c r="AJ455" i="2"/>
  <c r="AJ432" i="2"/>
  <c r="AK470" i="2"/>
  <c r="AJ437" i="2"/>
  <c r="AJ390" i="2"/>
  <c r="AJ396" i="2"/>
  <c r="AK402" i="2"/>
  <c r="AJ350" i="2"/>
  <c r="AK377" i="2"/>
  <c r="AK354" i="2"/>
  <c r="AK326" i="2"/>
  <c r="AK317" i="2"/>
  <c r="AK297" i="2"/>
  <c r="AK292" i="2"/>
  <c r="AK279" i="2"/>
  <c r="AJ275" i="2"/>
  <c r="AJ277" i="2"/>
  <c r="AK254" i="2"/>
  <c r="AJ245" i="2"/>
  <c r="AJ235" i="2"/>
  <c r="AJ224" i="2"/>
  <c r="AJ208" i="2"/>
  <c r="AJ192" i="2"/>
  <c r="AJ219" i="2"/>
  <c r="AK208" i="2"/>
  <c r="AK155" i="2"/>
  <c r="AJ183" i="2"/>
  <c r="AJ167" i="2"/>
  <c r="AJ155" i="2"/>
  <c r="AK181" i="2"/>
  <c r="AK151" i="2"/>
  <c r="AJ131" i="2"/>
  <c r="AK139" i="2"/>
  <c r="AK121" i="2"/>
  <c r="AK104" i="2"/>
  <c r="AJ108" i="2"/>
  <c r="AK80" i="2"/>
  <c r="AK99" i="2"/>
  <c r="AJ64" i="2"/>
  <c r="AJ55" i="2"/>
  <c r="AK56" i="2"/>
  <c r="AJ45" i="2"/>
  <c r="AK48" i="2"/>
  <c r="AJ35" i="2"/>
  <c r="AJ15" i="2"/>
  <c r="AK7" i="2"/>
  <c r="AJ301" i="2"/>
  <c r="AJ802" i="2"/>
  <c r="AK820" i="2"/>
  <c r="AK711" i="2"/>
  <c r="AK681" i="2"/>
  <c r="AJ691" i="2"/>
  <c r="AK803" i="2"/>
  <c r="AJ774" i="2"/>
  <c r="AK763" i="2"/>
  <c r="AK747" i="2"/>
  <c r="AK731" i="2"/>
  <c r="AK707" i="2"/>
  <c r="AK772" i="2"/>
  <c r="AK740" i="2"/>
  <c r="AJ699" i="2"/>
  <c r="AJ653" i="2"/>
  <c r="AJ637" i="2"/>
  <c r="AJ608" i="2"/>
  <c r="AK680" i="2"/>
  <c r="AK668" i="2"/>
  <c r="AK652" i="2"/>
  <c r="AK636" i="2"/>
  <c r="AJ604" i="2"/>
  <c r="AK657" i="2"/>
  <c r="AK609" i="2"/>
  <c r="AK589" i="2"/>
  <c r="AJ572" i="2"/>
  <c r="AK561" i="2"/>
  <c r="AJ525" i="2"/>
  <c r="AJ582" i="2"/>
  <c r="AJ558" i="2"/>
  <c r="AJ539" i="2"/>
  <c r="AJ535" i="2"/>
  <c r="AK530" i="2"/>
  <c r="AK506" i="2"/>
  <c r="AK490" i="2"/>
  <c r="AK487" i="2"/>
  <c r="AJ469" i="2"/>
  <c r="AJ465" i="2"/>
  <c r="AJ435" i="2"/>
  <c r="AK410" i="2"/>
  <c r="AK442" i="2"/>
  <c r="AK428" i="2"/>
  <c r="AJ406" i="2"/>
  <c r="AJ394" i="2"/>
  <c r="AJ376" i="2"/>
  <c r="AK371" i="2"/>
  <c r="AK350" i="2"/>
  <c r="AK339" i="2"/>
  <c r="AJ325" i="2"/>
  <c r="AJ324" i="2"/>
  <c r="AJ313" i="2"/>
  <c r="AK305" i="2"/>
  <c r="AK261" i="2"/>
  <c r="AJ253" i="2"/>
  <c r="AK245" i="2"/>
  <c r="AJ232" i="2"/>
  <c r="AK213" i="2"/>
  <c r="AJ199" i="2"/>
  <c r="AJ223" i="2"/>
  <c r="AK212" i="2"/>
  <c r="AK201" i="2"/>
  <c r="AJ143" i="2"/>
  <c r="AJ172" i="2"/>
  <c r="AJ151" i="2"/>
  <c r="AJ154" i="2"/>
  <c r="AK136" i="2"/>
  <c r="AJ112" i="2"/>
  <c r="AK110" i="2"/>
  <c r="AK92" i="2"/>
  <c r="AJ92" i="2"/>
  <c r="AK75" i="2"/>
  <c r="AK95" i="2"/>
  <c r="AK79" i="2"/>
  <c r="AK67" i="2"/>
  <c r="AK55" i="2"/>
  <c r="AJ47" i="2"/>
  <c r="AJ18" i="2"/>
  <c r="AK15" i="2"/>
  <c r="AJ822" i="2"/>
  <c r="AJ814" i="2"/>
  <c r="AJ798" i="2"/>
  <c r="AJ784" i="2"/>
  <c r="AJ812" i="2"/>
  <c r="AJ796" i="2"/>
  <c r="AJ808" i="2"/>
  <c r="AJ681" i="2"/>
  <c r="AK685" i="2"/>
  <c r="AK811" i="2"/>
  <c r="AK795" i="2"/>
  <c r="AJ786" i="2"/>
  <c r="AJ778" i="2"/>
  <c r="AK771" i="2"/>
  <c r="AJ766" i="2"/>
  <c r="AK755" i="2"/>
  <c r="AJ750" i="2"/>
  <c r="AK739" i="2"/>
  <c r="AJ734" i="2"/>
  <c r="AK723" i="2"/>
  <c r="AJ718" i="2"/>
  <c r="AJ705" i="2"/>
  <c r="AK764" i="2"/>
  <c r="AK748" i="2"/>
  <c r="AK732" i="2"/>
  <c r="AK716" i="2"/>
  <c r="AJ673" i="2"/>
  <c r="AJ665" i="2"/>
  <c r="AJ657" i="2"/>
  <c r="AJ649" i="2"/>
  <c r="AJ641" i="2"/>
  <c r="AJ614" i="2"/>
  <c r="AK596" i="2"/>
  <c r="AK696" i="2"/>
  <c r="AK684" i="2"/>
  <c r="AK676" i="2"/>
  <c r="AJ671" i="2"/>
  <c r="AK660" i="2"/>
  <c r="AJ655" i="2"/>
  <c r="AK644" i="2"/>
  <c r="AJ639" i="2"/>
  <c r="AK632" i="2"/>
  <c r="AK665" i="2"/>
  <c r="AK649" i="2"/>
  <c r="AJ618" i="2"/>
  <c r="AJ602" i="2"/>
  <c r="AK617" i="2"/>
  <c r="AK601" i="2"/>
  <c r="AK593" i="2"/>
  <c r="AK585" i="2"/>
  <c r="AJ580" i="2"/>
  <c r="AK569" i="2"/>
  <c r="AJ564" i="2"/>
  <c r="AK550" i="2"/>
  <c r="AJ531" i="2"/>
  <c r="AJ553" i="2"/>
  <c r="AJ586" i="2"/>
  <c r="AJ578" i="2"/>
  <c r="AJ570" i="2"/>
  <c r="AJ562" i="2"/>
  <c r="AK554" i="2"/>
  <c r="AK546" i="2"/>
  <c r="AK580" i="2"/>
  <c r="AK564" i="2"/>
  <c r="AJ549" i="2"/>
  <c r="AK538" i="2"/>
  <c r="AK522" i="2"/>
  <c r="AK514" i="2"/>
  <c r="AJ509" i="2"/>
  <c r="AK498" i="2"/>
  <c r="AJ493" i="2"/>
  <c r="AK482" i="2"/>
  <c r="AJ477" i="2"/>
  <c r="AJ449" i="2"/>
  <c r="AK511" i="2"/>
  <c r="AK495" i="2"/>
  <c r="AK479" i="2"/>
  <c r="AJ457" i="2"/>
  <c r="AJ447" i="2"/>
  <c r="AJ439" i="2"/>
  <c r="AK432" i="2"/>
  <c r="AJ412" i="2"/>
  <c r="AJ410" i="2"/>
  <c r="AJ424" i="2"/>
  <c r="AK458" i="2"/>
  <c r="AJ445" i="2"/>
  <c r="AK431" i="2"/>
  <c r="AJ416" i="2"/>
  <c r="AK406" i="2"/>
  <c r="AK423" i="2"/>
  <c r="AJ402" i="2"/>
  <c r="AK391" i="2"/>
  <c r="AJ386" i="2"/>
  <c r="AJ380" i="2"/>
  <c r="AJ408" i="2"/>
  <c r="AK376" i="2"/>
  <c r="AK390" i="2"/>
  <c r="AJ358" i="2"/>
  <c r="AK362" i="2"/>
  <c r="AK381" i="2"/>
  <c r="AK363" i="2"/>
  <c r="AK370" i="2"/>
  <c r="AJ354" i="2"/>
  <c r="AK346" i="2"/>
  <c r="AK338" i="2"/>
  <c r="AJ329" i="2"/>
  <c r="AK347" i="2"/>
  <c r="AJ342" i="2"/>
  <c r="AK330" i="2"/>
  <c r="AK329" i="2"/>
  <c r="AK321" i="2"/>
  <c r="AK313" i="2"/>
  <c r="AJ297" i="2"/>
  <c r="AJ317" i="2"/>
  <c r="AJ309" i="2"/>
  <c r="AK298" i="2"/>
  <c r="AJ291" i="2"/>
  <c r="AK293" i="2"/>
  <c r="AJ289" i="2"/>
  <c r="AK288" i="2"/>
  <c r="AK276" i="2"/>
  <c r="AJ268" i="2"/>
  <c r="AK275" i="2"/>
  <c r="AK265" i="2"/>
  <c r="AJ247" i="2"/>
  <c r="AJ262" i="2"/>
  <c r="AK255" i="2"/>
  <c r="AK256" i="2"/>
  <c r="AJ249" i="2"/>
  <c r="AJ241" i="2"/>
  <c r="AK234" i="2"/>
  <c r="AK225" i="2"/>
  <c r="AK217" i="2"/>
  <c r="AK209" i="2"/>
  <c r="AJ201" i="2"/>
  <c r="AK193" i="2"/>
  <c r="AJ200" i="2"/>
  <c r="AK231" i="2"/>
  <c r="AJ231" i="2"/>
  <c r="AK220" i="2"/>
  <c r="AJ215" i="2"/>
  <c r="AK204" i="2"/>
  <c r="AJ195" i="2"/>
  <c r="AK184" i="2"/>
  <c r="AJ179" i="2"/>
  <c r="AK168" i="2"/>
  <c r="AJ163" i="2"/>
  <c r="AK143" i="2"/>
  <c r="AJ184" i="2"/>
  <c r="AJ176" i="2"/>
  <c r="AJ168" i="2"/>
  <c r="AJ177" i="2"/>
  <c r="AK140" i="2"/>
  <c r="AK132" i="2"/>
  <c r="AK124" i="2"/>
  <c r="AJ150" i="2"/>
  <c r="AK135" i="2"/>
  <c r="AJ130" i="2"/>
  <c r="AK106" i="2"/>
  <c r="AJ96" i="2"/>
  <c r="AK109" i="2"/>
  <c r="AK102" i="2"/>
  <c r="AJ106" i="2"/>
  <c r="AJ98" i="2"/>
  <c r="AK84" i="2"/>
  <c r="AJ88" i="2"/>
  <c r="AJ80" i="2"/>
  <c r="AK72" i="2"/>
  <c r="AK87" i="2"/>
  <c r="AJ82" i="2"/>
  <c r="AK76" i="2"/>
  <c r="AK57" i="2"/>
  <c r="AJ57" i="2"/>
  <c r="AK71" i="2"/>
  <c r="AK59" i="2"/>
  <c r="AK45" i="2"/>
  <c r="AJ37" i="2"/>
  <c r="AK44" i="2"/>
  <c r="AJ29" i="2"/>
  <c r="AK29" i="2"/>
  <c r="AJ25" i="2"/>
  <c r="AJ33" i="2"/>
  <c r="AJ21" i="2"/>
  <c r="AJ23" i="2"/>
  <c r="AK21" i="2"/>
  <c r="AK14" i="2"/>
  <c r="AJ10" i="2"/>
  <c r="AJ804" i="2"/>
  <c r="AK780" i="2"/>
  <c r="AJ810" i="2"/>
  <c r="AJ794" i="2"/>
  <c r="AJ806" i="2"/>
  <c r="AJ776" i="2"/>
  <c r="AJ760" i="2"/>
  <c r="AJ744" i="2"/>
  <c r="AJ728" i="2"/>
  <c r="AJ720" i="2"/>
  <c r="AJ693" i="2"/>
  <c r="AK807" i="2"/>
  <c r="AK783" i="2"/>
  <c r="AJ770" i="2"/>
  <c r="AJ754" i="2"/>
  <c r="AK743" i="2"/>
  <c r="AK727" i="2"/>
  <c r="AJ703" i="2"/>
  <c r="AK760" i="2"/>
  <c r="AK744" i="2"/>
  <c r="AJ713" i="2"/>
  <c r="AK677" i="2"/>
  <c r="AK629" i="2"/>
  <c r="AJ600" i="2"/>
  <c r="AJ683" i="2"/>
  <c r="AJ659" i="2"/>
  <c r="AJ643" i="2"/>
  <c r="AJ588" i="2"/>
  <c r="AK645" i="2"/>
  <c r="AJ630" i="2"/>
  <c r="AK613" i="2"/>
  <c r="AJ584" i="2"/>
  <c r="AK573" i="2"/>
  <c r="AK549" i="2"/>
  <c r="AJ598" i="2"/>
  <c r="AK553" i="2"/>
  <c r="AJ537" i="2"/>
  <c r="AJ521" i="2"/>
  <c r="AK560" i="2"/>
  <c r="AJ533" i="2"/>
  <c r="AK534" i="2"/>
  <c r="AJ513" i="2"/>
  <c r="AJ497" i="2"/>
  <c r="AK486" i="2"/>
  <c r="AJ481" i="2"/>
  <c r="AJ463" i="2"/>
  <c r="AK449" i="2"/>
  <c r="AK491" i="2"/>
  <c r="AK475" i="2"/>
  <c r="AJ515" i="2"/>
  <c r="AJ499" i="2"/>
  <c r="AJ491" i="2"/>
  <c r="AJ475" i="2"/>
  <c r="AJ467" i="2"/>
  <c r="AK445" i="2"/>
  <c r="AK450" i="2"/>
  <c r="AK430" i="2"/>
  <c r="AK419" i="2"/>
  <c r="AK407" i="2"/>
  <c r="AK395" i="2"/>
  <c r="AJ384" i="2"/>
  <c r="AK374" i="2"/>
  <c r="AJ404" i="2"/>
  <c r="AJ388" i="2"/>
  <c r="AK375" i="2"/>
  <c r="AK358" i="2"/>
  <c r="AK359" i="2"/>
  <c r="AK367" i="2"/>
  <c r="AJ346" i="2"/>
  <c r="AK335" i="2"/>
  <c r="AJ328" i="2"/>
  <c r="AJ312" i="2"/>
  <c r="AJ305" i="2"/>
  <c r="AK314" i="2"/>
  <c r="AK306" i="2"/>
  <c r="AK294" i="2"/>
  <c r="AK291" i="2"/>
  <c r="AJ283" i="2"/>
  <c r="AK284" i="2"/>
  <c r="AJ270" i="2"/>
  <c r="AK264" i="2"/>
  <c r="AJ256" i="2"/>
  <c r="AJ251" i="2"/>
  <c r="AK238" i="2"/>
  <c r="AJ233" i="2"/>
  <c r="AJ216" i="2"/>
  <c r="AK189" i="2"/>
  <c r="AK224" i="2"/>
  <c r="AK203" i="2"/>
  <c r="AJ196" i="2"/>
  <c r="AJ191" i="2"/>
  <c r="AK172" i="2"/>
  <c r="AJ160" i="2"/>
  <c r="AK173" i="2"/>
  <c r="AK165" i="2"/>
  <c r="AJ173" i="2"/>
  <c r="AK147" i="2"/>
  <c r="AJ139" i="2"/>
  <c r="AK118" i="2"/>
  <c r="AJ146" i="2"/>
  <c r="AJ134" i="2"/>
  <c r="AJ110" i="2"/>
  <c r="AJ102" i="2"/>
  <c r="AK113" i="2"/>
  <c r="AK114" i="2"/>
  <c r="AJ78" i="2"/>
  <c r="AK91" i="2"/>
  <c r="AJ86" i="2"/>
  <c r="AK63" i="2"/>
  <c r="AK41" i="2"/>
  <c r="AJ43" i="2"/>
  <c r="AK33" i="2"/>
  <c r="AK38" i="2"/>
  <c r="AK26" i="2"/>
  <c r="AJ14" i="2"/>
  <c r="AJ818" i="2"/>
  <c r="AK784" i="2"/>
  <c r="AJ820" i="2"/>
  <c r="AJ697" i="2"/>
  <c r="AJ685" i="2"/>
  <c r="AJ790" i="2"/>
  <c r="AJ782" i="2"/>
  <c r="AJ758" i="2"/>
  <c r="AJ742" i="2"/>
  <c r="AJ726" i="2"/>
  <c r="AK715" i="2"/>
  <c r="AK756" i="2"/>
  <c r="AK724" i="2"/>
  <c r="AJ711" i="2"/>
  <c r="AJ669" i="2"/>
  <c r="AJ661" i="2"/>
  <c r="AJ645" i="2"/>
  <c r="AK628" i="2"/>
  <c r="AJ596" i="2"/>
  <c r="AJ624" i="2"/>
  <c r="AK704" i="2"/>
  <c r="AK688" i="2"/>
  <c r="AJ663" i="2"/>
  <c r="AJ647" i="2"/>
  <c r="AJ620" i="2"/>
  <c r="AK673" i="2"/>
  <c r="AK641" i="2"/>
  <c r="AJ628" i="2"/>
  <c r="AK625" i="2"/>
  <c r="AK597" i="2"/>
  <c r="AK577" i="2"/>
  <c r="AJ556" i="2"/>
  <c r="AK547" i="2"/>
  <c r="AJ545" i="2"/>
  <c r="AJ541" i="2"/>
  <c r="AJ594" i="2"/>
  <c r="AJ574" i="2"/>
  <c r="AJ566" i="2"/>
  <c r="AK551" i="2"/>
  <c r="AJ523" i="2"/>
  <c r="AK572" i="2"/>
  <c r="AK556" i="2"/>
  <c r="AK519" i="2"/>
  <c r="AJ517" i="2"/>
  <c r="AJ501" i="2"/>
  <c r="AJ485" i="2"/>
  <c r="AK474" i="2"/>
  <c r="AJ461" i="2"/>
  <c r="AK503" i="2"/>
  <c r="AJ453" i="2"/>
  <c r="AJ443" i="2"/>
  <c r="AK441" i="2"/>
  <c r="AJ430" i="2"/>
  <c r="AK466" i="2"/>
  <c r="AJ418" i="2"/>
  <c r="AK415" i="2"/>
  <c r="AK399" i="2"/>
  <c r="AK398" i="2"/>
  <c r="AK355" i="2"/>
  <c r="AJ366" i="2"/>
  <c r="AK342" i="2"/>
  <c r="AK334" i="2"/>
  <c r="AK322" i="2"/>
  <c r="AK351" i="2"/>
  <c r="AJ334" i="2"/>
  <c r="AJ316" i="2"/>
  <c r="AJ302" i="2"/>
  <c r="AJ300" i="2"/>
  <c r="AJ285" i="2"/>
  <c r="AK280" i="2"/>
  <c r="AK269" i="2"/>
  <c r="AJ258" i="2"/>
  <c r="AK253" i="2"/>
  <c r="AK250" i="2"/>
  <c r="AJ237" i="2"/>
  <c r="AK221" i="2"/>
  <c r="AK205" i="2"/>
  <c r="AK192" i="2"/>
  <c r="AJ185" i="2"/>
  <c r="AJ203" i="2"/>
  <c r="AK228" i="2"/>
  <c r="AJ207" i="2"/>
  <c r="AK196" i="2"/>
  <c r="AK188" i="2"/>
  <c r="AK176" i="2"/>
  <c r="AJ171" i="2"/>
  <c r="AJ152" i="2"/>
  <c r="AJ180" i="2"/>
  <c r="AJ164" i="2"/>
  <c r="AJ169" i="2"/>
  <c r="AJ147" i="2"/>
  <c r="AK128" i="2"/>
  <c r="AJ138" i="2"/>
  <c r="AK127" i="2"/>
  <c r="AK117" i="2"/>
  <c r="AJ76" i="2"/>
  <c r="AJ84" i="2"/>
  <c r="AJ90" i="2"/>
  <c r="AK66" i="2"/>
  <c r="AJ62" i="2"/>
  <c r="AK52" i="2"/>
  <c r="AK25" i="2"/>
  <c r="AK30" i="2"/>
  <c r="AK19" i="2"/>
  <c r="AK10" i="2"/>
  <c r="AJ11" i="2"/>
  <c r="AI4" i="2"/>
  <c r="AH236" i="2"/>
  <c r="AI237" i="2"/>
  <c r="AH238" i="2"/>
  <c r="AH242" i="2"/>
  <c r="AH244" i="2"/>
  <c r="AI245" i="2"/>
  <c r="AI246" i="2"/>
  <c r="AH248" i="2"/>
  <c r="AI249" i="2"/>
  <c r="AO249" i="2" s="1"/>
  <c r="AH252" i="2"/>
  <c r="AH255" i="2"/>
  <c r="AI256" i="2"/>
  <c r="AI257" i="2"/>
  <c r="AI259" i="2"/>
  <c r="AI262" i="2"/>
  <c r="AI265" i="2"/>
  <c r="AI269" i="2"/>
  <c r="AI271" i="2"/>
  <c r="AO271" i="2" s="1"/>
  <c r="AH278" i="2"/>
  <c r="AI285" i="2"/>
  <c r="AH286" i="2"/>
  <c r="AI292" i="2"/>
  <c r="AI301" i="2"/>
  <c r="AO301" i="2" s="1"/>
  <c r="AH305" i="2"/>
  <c r="AI306" i="2"/>
  <c r="AH307" i="2"/>
  <c r="AH308" i="2"/>
  <c r="AI309" i="2"/>
  <c r="AI311" i="2"/>
  <c r="AI312" i="2"/>
  <c r="AI317" i="2"/>
  <c r="AI319" i="2"/>
  <c r="AI323" i="2"/>
  <c r="AO323" i="2" s="1"/>
  <c r="AI324" i="2"/>
  <c r="AH329" i="2"/>
  <c r="AI330" i="2"/>
  <c r="AH331" i="2"/>
  <c r="AI332" i="2"/>
  <c r="AI337" i="2"/>
  <c r="AH341" i="2"/>
  <c r="AI342" i="2"/>
  <c r="AI347" i="2"/>
  <c r="AO347" i="2" s="1"/>
  <c r="AI348" i="2"/>
  <c r="AO348" i="2" s="1"/>
  <c r="AI357" i="2"/>
  <c r="AI360" i="2"/>
  <c r="AH366" i="2"/>
  <c r="AH369" i="2"/>
  <c r="AI370" i="2"/>
  <c r="AH375" i="2"/>
  <c r="AI377" i="2"/>
  <c r="AI381" i="2"/>
  <c r="AO381" i="2" s="1"/>
  <c r="AI383" i="2"/>
  <c r="AI385" i="2"/>
  <c r="AH393" i="2"/>
  <c r="AI394" i="2"/>
  <c r="AI395" i="2"/>
  <c r="AH401" i="2"/>
  <c r="AI402" i="2"/>
  <c r="AI403" i="2"/>
  <c r="AI407" i="2"/>
  <c r="AH411" i="2"/>
  <c r="AI233" i="2"/>
  <c r="AH234" i="2"/>
  <c r="AI236" i="2"/>
  <c r="AI238" i="2"/>
  <c r="AI242" i="2"/>
  <c r="AI244" i="2"/>
  <c r="AO244" i="2" s="1"/>
  <c r="AI247" i="2"/>
  <c r="AI248" i="2"/>
  <c r="AH250" i="2"/>
  <c r="AI252" i="2"/>
  <c r="AH263" i="2"/>
  <c r="AI264" i="2"/>
  <c r="AI266" i="2"/>
  <c r="AH267" i="2"/>
  <c r="AI273" i="2"/>
  <c r="AH276" i="2"/>
  <c r="AI278" i="2"/>
  <c r="AH280" i="2"/>
  <c r="AI286" i="2"/>
  <c r="AH293" i="2"/>
  <c r="AH297" i="2"/>
  <c r="AH299" i="2"/>
  <c r="AH300" i="2"/>
  <c r="AH303" i="2"/>
  <c r="AI307" i="2"/>
  <c r="AI308" i="2"/>
  <c r="AI314" i="2"/>
  <c r="AO314" i="2" s="1"/>
  <c r="AH315" i="2"/>
  <c r="AH316" i="2"/>
  <c r="AI321" i="2"/>
  <c r="AI325" i="2"/>
  <c r="AO325" i="2" s="1"/>
  <c r="AI331" i="2"/>
  <c r="AI335" i="2"/>
  <c r="AI336" i="2"/>
  <c r="AO336" i="2" s="1"/>
  <c r="AI341" i="2"/>
  <c r="AH345" i="2"/>
  <c r="AI346" i="2"/>
  <c r="AI351" i="2"/>
  <c r="AI352" i="2"/>
  <c r="AO352" i="2" s="1"/>
  <c r="AI355" i="2"/>
  <c r="AI356" i="2"/>
  <c r="AH361" i="2"/>
  <c r="AI362" i="2"/>
  <c r="AH365" i="2"/>
  <c r="AI366" i="2"/>
  <c r="AI369" i="2"/>
  <c r="AO369" i="2" s="1"/>
  <c r="AH373" i="2"/>
  <c r="AI374" i="2"/>
  <c r="AI378" i="2"/>
  <c r="AH379" i="2"/>
  <c r="AI386" i="2"/>
  <c r="AH387" i="2"/>
  <c r="AI388" i="2"/>
  <c r="AO388" i="2" s="1"/>
  <c r="AH391" i="2"/>
  <c r="AI393" i="2"/>
  <c r="AI396" i="2"/>
  <c r="AH399" i="2"/>
  <c r="AI401" i="2"/>
  <c r="AI404" i="2"/>
  <c r="AI408" i="2"/>
  <c r="AO408" i="2" s="1"/>
  <c r="AH409" i="2"/>
  <c r="AI410" i="2"/>
  <c r="AI411" i="2"/>
  <c r="AI415" i="2"/>
  <c r="AO415" i="2" s="1"/>
  <c r="AI234" i="2"/>
  <c r="AI239" i="2"/>
  <c r="AH240" i="2"/>
  <c r="AI250" i="2"/>
  <c r="AH254" i="2"/>
  <c r="AI258" i="2"/>
  <c r="AO258" i="2" s="1"/>
  <c r="AH261" i="2"/>
  <c r="AI263" i="2"/>
  <c r="AI267" i="2"/>
  <c r="AH274" i="2"/>
  <c r="AI275" i="2"/>
  <c r="AI276" i="2"/>
  <c r="AI280" i="2"/>
  <c r="AH282" i="2"/>
  <c r="AI283" i="2"/>
  <c r="AH284" i="2"/>
  <c r="AH288" i="2"/>
  <c r="AH290" i="2"/>
  <c r="AI293" i="2"/>
  <c r="AH295" i="2"/>
  <c r="AH296" i="2"/>
  <c r="AI297" i="2"/>
  <c r="AO297" i="2" s="1"/>
  <c r="AI298" i="2"/>
  <c r="AI299" i="2"/>
  <c r="AI300" i="2"/>
  <c r="AI303" i="2"/>
  <c r="AI313" i="2"/>
  <c r="AI315" i="2"/>
  <c r="AI316" i="2"/>
  <c r="AH320" i="2"/>
  <c r="AH327" i="2"/>
  <c r="AH328" i="2"/>
  <c r="AH333" i="2"/>
  <c r="AI334" i="2"/>
  <c r="AI339" i="2"/>
  <c r="AI340" i="2"/>
  <c r="AI345" i="2"/>
  <c r="AO345" i="2" s="1"/>
  <c r="AH349" i="2"/>
  <c r="AI350" i="2"/>
  <c r="AH353" i="2"/>
  <c r="AI354" i="2"/>
  <c r="AH358" i="2"/>
  <c r="AI361" i="2"/>
  <c r="AI365" i="2"/>
  <c r="AI373" i="2"/>
  <c r="AI379" i="2"/>
  <c r="AO379" i="2" s="1"/>
  <c r="AI387" i="2"/>
  <c r="AH389" i="2"/>
  <c r="AI390" i="2"/>
  <c r="AI391" i="2"/>
  <c r="AH397" i="2"/>
  <c r="AI398" i="2"/>
  <c r="AI399" i="2"/>
  <c r="AH405" i="2"/>
  <c r="AI409" i="2"/>
  <c r="AI412" i="2"/>
  <c r="AH413" i="2"/>
  <c r="AI235" i="2"/>
  <c r="AO235" i="2" s="1"/>
  <c r="AI240" i="2"/>
  <c r="AO240" i="2" s="1"/>
  <c r="AH246" i="2"/>
  <c r="AI251" i="2"/>
  <c r="AI254" i="2"/>
  <c r="AH257" i="2"/>
  <c r="AH259" i="2"/>
  <c r="AI260" i="2"/>
  <c r="AI261" i="2"/>
  <c r="AH265" i="2"/>
  <c r="AH269" i="2"/>
  <c r="AH271" i="2"/>
  <c r="AI274" i="2"/>
  <c r="AO274" i="2" s="1"/>
  <c r="AI277" i="2"/>
  <c r="AI281" i="2"/>
  <c r="AI282" i="2"/>
  <c r="AI284" i="2"/>
  <c r="AI288" i="2"/>
  <c r="AI290" i="2"/>
  <c r="AO290" i="2" s="1"/>
  <c r="AH292" i="2"/>
  <c r="AI294" i="2"/>
  <c r="AI295" i="2"/>
  <c r="AI296" i="2"/>
  <c r="AI310" i="2"/>
  <c r="AH311" i="2"/>
  <c r="AH312" i="2"/>
  <c r="AI318" i="2"/>
  <c r="AH319" i="2"/>
  <c r="AI320" i="2"/>
  <c r="AO320" i="2" s="1"/>
  <c r="AH323" i="2"/>
  <c r="AH324" i="2"/>
  <c r="AI327" i="2"/>
  <c r="AI328" i="2"/>
  <c r="AO328" i="2" s="1"/>
  <c r="AI333" i="2"/>
  <c r="AH337" i="2"/>
  <c r="AI338" i="2"/>
  <c r="AI343" i="2"/>
  <c r="AI344" i="2"/>
  <c r="AI349" i="2"/>
  <c r="AI353" i="2"/>
  <c r="AH357" i="2"/>
  <c r="AI358" i="2"/>
  <c r="AI363" i="2"/>
  <c r="AI364" i="2"/>
  <c r="AI368" i="2"/>
  <c r="AO368" i="2" s="1"/>
  <c r="AI371" i="2"/>
  <c r="AI372" i="2"/>
  <c r="AO372" i="2" s="1"/>
  <c r="AH377" i="2"/>
  <c r="AH381" i="2"/>
  <c r="AH383" i="2"/>
  <c r="AI384" i="2"/>
  <c r="AH385" i="2"/>
  <c r="AI389" i="2"/>
  <c r="AO389" i="2" s="1"/>
  <c r="AI392" i="2"/>
  <c r="AH395" i="2"/>
  <c r="AI397" i="2"/>
  <c r="AO397" i="2" s="1"/>
  <c r="AI400" i="2"/>
  <c r="AO400" i="2" s="1"/>
  <c r="AH403" i="2"/>
  <c r="AI405" i="2"/>
  <c r="AH407" i="2"/>
  <c r="AI413" i="2"/>
  <c r="AO413" i="2" s="1"/>
  <c r="AI421" i="2"/>
  <c r="AH436" i="2"/>
  <c r="AI437" i="2"/>
  <c r="AO437" i="2" s="1"/>
  <c r="AI438" i="2"/>
  <c r="AO438" i="2" s="1"/>
  <c r="AI440" i="2"/>
  <c r="AI443" i="2"/>
  <c r="AO443" i="2" s="1"/>
  <c r="AH446" i="2"/>
  <c r="AI448" i="2"/>
  <c r="AI451" i="2"/>
  <c r="AH452" i="2"/>
  <c r="AI458" i="2"/>
  <c r="AI460" i="2"/>
  <c r="AO460" i="2" s="1"/>
  <c r="AI462" i="2"/>
  <c r="AI466" i="2"/>
  <c r="AI468" i="2"/>
  <c r="AI470" i="2"/>
  <c r="AI475" i="2"/>
  <c r="AI476" i="2"/>
  <c r="AH478" i="2"/>
  <c r="AI483" i="2"/>
  <c r="AI484" i="2"/>
  <c r="AH486" i="2"/>
  <c r="AH417" i="2"/>
  <c r="AI418" i="2"/>
  <c r="AO418" i="2" s="1"/>
  <c r="AH419" i="2"/>
  <c r="AH423" i="2"/>
  <c r="AH425" i="2"/>
  <c r="AI426" i="2"/>
  <c r="AH427" i="2"/>
  <c r="AH431" i="2"/>
  <c r="AH433" i="2"/>
  <c r="AI436" i="2"/>
  <c r="AH444" i="2"/>
  <c r="AI445" i="2"/>
  <c r="AI446" i="2"/>
  <c r="AI452" i="2"/>
  <c r="AI455" i="2"/>
  <c r="AH456" i="2"/>
  <c r="AI463" i="2"/>
  <c r="AO463" i="2" s="1"/>
  <c r="AH464" i="2"/>
  <c r="AI471" i="2"/>
  <c r="AI478" i="2"/>
  <c r="AH480" i="2"/>
  <c r="AI481" i="2"/>
  <c r="AO481" i="2" s="1"/>
  <c r="AI486" i="2"/>
  <c r="AH488" i="2"/>
  <c r="AI489" i="2"/>
  <c r="AI494" i="2"/>
  <c r="AH496" i="2"/>
  <c r="AI497" i="2"/>
  <c r="AI502" i="2"/>
  <c r="AH504" i="2"/>
  <c r="AI505" i="2"/>
  <c r="AI510" i="2"/>
  <c r="AH512" i="2"/>
  <c r="AI513" i="2"/>
  <c r="AI524" i="2"/>
  <c r="AI532" i="2"/>
  <c r="AI540" i="2"/>
  <c r="AI548" i="2"/>
  <c r="AH554" i="2"/>
  <c r="AH557" i="2"/>
  <c r="AI559" i="2"/>
  <c r="AI562" i="2"/>
  <c r="AO562" i="2" s="1"/>
  <c r="AH565" i="2"/>
  <c r="AI567" i="2"/>
  <c r="AI570" i="2"/>
  <c r="AH573" i="2"/>
  <c r="AI575" i="2"/>
  <c r="AI578" i="2"/>
  <c r="AO578" i="2" s="1"/>
  <c r="AH581" i="2"/>
  <c r="AI583" i="2"/>
  <c r="AO583" i="2" s="1"/>
  <c r="AI586" i="2"/>
  <c r="AH589" i="2"/>
  <c r="AH593" i="2"/>
  <c r="AI595" i="2"/>
  <c r="AO595" i="2" s="1"/>
  <c r="AI598" i="2"/>
  <c r="AH415" i="2"/>
  <c r="AI417" i="2"/>
  <c r="AI419" i="2"/>
  <c r="AI423" i="2"/>
  <c r="AI425" i="2"/>
  <c r="AO425" i="2" s="1"/>
  <c r="AI427" i="2"/>
  <c r="AO427" i="2" s="1"/>
  <c r="AH429" i="2"/>
  <c r="AI430" i="2"/>
  <c r="AI431" i="2"/>
  <c r="AI433" i="2"/>
  <c r="AI439" i="2"/>
  <c r="AH442" i="2"/>
  <c r="AI444" i="2"/>
  <c r="AI447" i="2"/>
  <c r="AH450" i="2"/>
  <c r="AH454" i="2"/>
  <c r="AI456" i="2"/>
  <c r="AI464" i="2"/>
  <c r="AH472" i="2"/>
  <c r="AH473" i="2"/>
  <c r="AH474" i="2"/>
  <c r="AI479" i="2"/>
  <c r="AI480" i="2"/>
  <c r="AH482" i="2"/>
  <c r="AI487" i="2"/>
  <c r="AI420" i="2"/>
  <c r="AH421" i="2"/>
  <c r="AI429" i="2"/>
  <c r="AI435" i="2"/>
  <c r="AH438" i="2"/>
  <c r="AH440" i="2"/>
  <c r="AI441" i="2"/>
  <c r="AI442" i="2"/>
  <c r="AH448" i="2"/>
  <c r="AI449" i="2"/>
  <c r="AI450" i="2"/>
  <c r="AI454" i="2"/>
  <c r="AH458" i="2"/>
  <c r="AH460" i="2"/>
  <c r="AI461" i="2"/>
  <c r="AH462" i="2"/>
  <c r="AH466" i="2"/>
  <c r="AH468" i="2"/>
  <c r="AI469" i="2"/>
  <c r="AH470" i="2"/>
  <c r="AI472" i="2"/>
  <c r="AO472" i="2" s="1"/>
  <c r="AI473" i="2"/>
  <c r="AI474" i="2"/>
  <c r="AH476" i="2"/>
  <c r="AI477" i="2"/>
  <c r="AI482" i="2"/>
  <c r="AO482" i="2" s="1"/>
  <c r="AH484" i="2"/>
  <c r="AI485" i="2"/>
  <c r="AI490" i="2"/>
  <c r="AH492" i="2"/>
  <c r="AI493" i="2"/>
  <c r="AI498" i="2"/>
  <c r="AH500" i="2"/>
  <c r="AI501" i="2"/>
  <c r="AI506" i="2"/>
  <c r="AH508" i="2"/>
  <c r="AI509" i="2"/>
  <c r="AI514" i="2"/>
  <c r="AH516" i="2"/>
  <c r="AI517" i="2"/>
  <c r="AO517" i="2" s="1"/>
  <c r="AH518" i="2"/>
  <c r="AI520" i="2"/>
  <c r="AO520" i="2" s="1"/>
  <c r="AI522" i="2"/>
  <c r="AI526" i="2"/>
  <c r="AI528" i="2"/>
  <c r="AI530" i="2"/>
  <c r="AI534" i="2"/>
  <c r="AI536" i="2"/>
  <c r="AI538" i="2"/>
  <c r="AI542" i="2"/>
  <c r="AO542" i="2" s="1"/>
  <c r="AI544" i="2"/>
  <c r="AO544" i="2" s="1"/>
  <c r="AH550" i="2"/>
  <c r="AH552" i="2"/>
  <c r="AI555" i="2"/>
  <c r="AI558" i="2"/>
  <c r="AH561" i="2"/>
  <c r="AI563" i="2"/>
  <c r="AI566" i="2"/>
  <c r="AH569" i="2"/>
  <c r="AI571" i="2"/>
  <c r="AI574" i="2"/>
  <c r="AH577" i="2"/>
  <c r="AI579" i="2"/>
  <c r="AI582" i="2"/>
  <c r="AH585" i="2"/>
  <c r="AI587" i="2"/>
  <c r="AO587" i="2" s="1"/>
  <c r="AI590" i="2"/>
  <c r="AH591" i="2"/>
  <c r="AI594" i="2"/>
  <c r="AH597" i="2"/>
  <c r="AI599" i="2"/>
  <c r="AH601" i="2"/>
  <c r="AH603" i="2"/>
  <c r="AI491" i="2"/>
  <c r="AI499" i="2"/>
  <c r="AI507" i="2"/>
  <c r="AI515" i="2"/>
  <c r="AI518" i="2"/>
  <c r="AI552" i="2"/>
  <c r="AH555" i="2"/>
  <c r="AI565" i="2"/>
  <c r="AO565" i="2" s="1"/>
  <c r="AI568" i="2"/>
  <c r="AH571" i="2"/>
  <c r="AI581" i="2"/>
  <c r="AI584" i="2"/>
  <c r="AH587" i="2"/>
  <c r="AI605" i="2"/>
  <c r="AI609" i="2"/>
  <c r="AO609" i="2" s="1"/>
  <c r="AI611" i="2"/>
  <c r="AO611" i="2" s="1"/>
  <c r="AI613" i="2"/>
  <c r="AI617" i="2"/>
  <c r="AI619" i="2"/>
  <c r="AI621" i="2"/>
  <c r="AO621" i="2" s="1"/>
  <c r="AI625" i="2"/>
  <c r="AH627" i="2"/>
  <c r="AI628" i="2"/>
  <c r="AH633" i="2"/>
  <c r="AI640" i="2"/>
  <c r="AO640" i="2" s="1"/>
  <c r="AH642" i="2"/>
  <c r="AI643" i="2"/>
  <c r="AI648" i="2"/>
  <c r="AO648" i="2" s="1"/>
  <c r="AH650" i="2"/>
  <c r="AI651" i="2"/>
  <c r="AI656" i="2"/>
  <c r="AH658" i="2"/>
  <c r="AI659" i="2"/>
  <c r="AI664" i="2"/>
  <c r="AH666" i="2"/>
  <c r="AI667" i="2"/>
  <c r="AI672" i="2"/>
  <c r="AH674" i="2"/>
  <c r="AI675" i="2"/>
  <c r="AI684" i="2"/>
  <c r="AI688" i="2"/>
  <c r="AO688" i="2" s="1"/>
  <c r="AI690" i="2"/>
  <c r="AI698" i="2"/>
  <c r="AI706" i="2"/>
  <c r="AI719" i="2"/>
  <c r="AH721" i="2"/>
  <c r="AI722" i="2"/>
  <c r="AI488" i="2"/>
  <c r="AH494" i="2"/>
  <c r="AI496" i="2"/>
  <c r="AH502" i="2"/>
  <c r="AI504" i="2"/>
  <c r="AH510" i="2"/>
  <c r="AI512" i="2"/>
  <c r="AI521" i="2"/>
  <c r="AH522" i="2"/>
  <c r="AI529" i="2"/>
  <c r="AO529" i="2" s="1"/>
  <c r="AH530" i="2"/>
  <c r="AI537" i="2"/>
  <c r="AH538" i="2"/>
  <c r="AI550" i="2"/>
  <c r="AI561" i="2"/>
  <c r="AI564" i="2"/>
  <c r="AH567" i="2"/>
  <c r="AI577" i="2"/>
  <c r="AI580" i="2"/>
  <c r="AH583" i="2"/>
  <c r="AI597" i="2"/>
  <c r="AI603" i="2"/>
  <c r="AO603" i="2" s="1"/>
  <c r="AI606" i="2"/>
  <c r="AH607" i="2"/>
  <c r="AI614" i="2"/>
  <c r="AH615" i="2"/>
  <c r="AI622" i="2"/>
  <c r="AH623" i="2"/>
  <c r="AI627" i="2"/>
  <c r="AI633" i="2"/>
  <c r="AH635" i="2"/>
  <c r="AH636" i="2"/>
  <c r="AI641" i="2"/>
  <c r="AI642" i="2"/>
  <c r="AH644" i="2"/>
  <c r="AI649" i="2"/>
  <c r="AI650" i="2"/>
  <c r="AH652" i="2"/>
  <c r="AI657" i="2"/>
  <c r="AO657" i="2" s="1"/>
  <c r="AI658" i="2"/>
  <c r="AH660" i="2"/>
  <c r="AI665" i="2"/>
  <c r="AI666" i="2"/>
  <c r="AH668" i="2"/>
  <c r="AI673" i="2"/>
  <c r="AI674" i="2"/>
  <c r="AO674" i="2" s="1"/>
  <c r="AH676" i="2"/>
  <c r="AH678" i="2"/>
  <c r="AI679" i="2"/>
  <c r="AH680" i="2"/>
  <c r="AI689" i="2"/>
  <c r="AH692" i="2"/>
  <c r="AH694" i="2"/>
  <c r="AI695" i="2"/>
  <c r="AO695" i="2" s="1"/>
  <c r="AH696" i="2"/>
  <c r="AH700" i="2"/>
  <c r="AH702" i="2"/>
  <c r="AI703" i="2"/>
  <c r="AO703" i="2" s="1"/>
  <c r="AH704" i="2"/>
  <c r="AH708" i="2"/>
  <c r="AH712" i="2"/>
  <c r="AH714" i="2"/>
  <c r="AI495" i="2"/>
  <c r="AI503" i="2"/>
  <c r="AI511" i="2"/>
  <c r="AH520" i="2"/>
  <c r="AI523" i="2"/>
  <c r="AH524" i="2"/>
  <c r="AH528" i="2"/>
  <c r="AI531" i="2"/>
  <c r="AH532" i="2"/>
  <c r="AH536" i="2"/>
  <c r="AI539" i="2"/>
  <c r="AH540" i="2"/>
  <c r="AH544" i="2"/>
  <c r="AI549" i="2"/>
  <c r="AI557" i="2"/>
  <c r="AI560" i="2"/>
  <c r="AH563" i="2"/>
  <c r="AI573" i="2"/>
  <c r="AI576" i="2"/>
  <c r="AH579" i="2"/>
  <c r="AI589" i="2"/>
  <c r="AI591" i="2"/>
  <c r="AI593" i="2"/>
  <c r="AI596" i="2"/>
  <c r="AH599" i="2"/>
  <c r="AI601" i="2"/>
  <c r="AI607" i="2"/>
  <c r="AI615" i="2"/>
  <c r="AI623" i="2"/>
  <c r="AH631" i="2"/>
  <c r="AI635" i="2"/>
  <c r="AI636" i="2"/>
  <c r="AH638" i="2"/>
  <c r="AI639" i="2"/>
  <c r="AI644" i="2"/>
  <c r="AH646" i="2"/>
  <c r="AI647" i="2"/>
  <c r="AI652" i="2"/>
  <c r="AH654" i="2"/>
  <c r="AI655" i="2"/>
  <c r="AI660" i="2"/>
  <c r="AH662" i="2"/>
  <c r="AI663" i="2"/>
  <c r="AI668" i="2"/>
  <c r="AH670" i="2"/>
  <c r="AI671" i="2"/>
  <c r="AO671" i="2" s="1"/>
  <c r="AI676" i="2"/>
  <c r="AI678" i="2"/>
  <c r="AI680" i="2"/>
  <c r="AH682" i="2"/>
  <c r="AI683" i="2"/>
  <c r="AH686" i="2"/>
  <c r="AI687" i="2"/>
  <c r="AI692" i="2"/>
  <c r="AI694" i="2"/>
  <c r="AI696" i="2"/>
  <c r="AI700" i="2"/>
  <c r="AI702" i="2"/>
  <c r="AI704" i="2"/>
  <c r="AI708" i="2"/>
  <c r="AO708" i="2" s="1"/>
  <c r="AH710" i="2"/>
  <c r="AI711" i="2"/>
  <c r="AI712" i="2"/>
  <c r="AO712" i="2" s="1"/>
  <c r="AI714" i="2"/>
  <c r="AO714" i="2" s="1"/>
  <c r="AH717" i="2"/>
  <c r="AI718" i="2"/>
  <c r="AI723" i="2"/>
  <c r="AH725" i="2"/>
  <c r="AI726" i="2"/>
  <c r="AI731" i="2"/>
  <c r="AH733" i="2"/>
  <c r="AI734" i="2"/>
  <c r="AI739" i="2"/>
  <c r="AH741" i="2"/>
  <c r="AI742" i="2"/>
  <c r="AI747" i="2"/>
  <c r="AH749" i="2"/>
  <c r="AI750" i="2"/>
  <c r="AO750" i="2" s="1"/>
  <c r="AI755" i="2"/>
  <c r="AH490" i="2"/>
  <c r="AI492" i="2"/>
  <c r="AH498" i="2"/>
  <c r="AI500" i="2"/>
  <c r="AH506" i="2"/>
  <c r="AI508" i="2"/>
  <c r="AH514" i="2"/>
  <c r="AI516" i="2"/>
  <c r="AH526" i="2"/>
  <c r="AH534" i="2"/>
  <c r="AH542" i="2"/>
  <c r="AH546" i="2"/>
  <c r="AH548" i="2"/>
  <c r="AI556" i="2"/>
  <c r="AH559" i="2"/>
  <c r="AI569" i="2"/>
  <c r="AI572" i="2"/>
  <c r="AH575" i="2"/>
  <c r="AI585" i="2"/>
  <c r="AO585" i="2" s="1"/>
  <c r="AI588" i="2"/>
  <c r="AH595" i="2"/>
  <c r="AI604" i="2"/>
  <c r="AH605" i="2"/>
  <c r="AH609" i="2"/>
  <c r="AH611" i="2"/>
  <c r="AI612" i="2"/>
  <c r="AH613" i="2"/>
  <c r="AH617" i="2"/>
  <c r="AH619" i="2"/>
  <c r="AI620" i="2"/>
  <c r="AH621" i="2"/>
  <c r="AH625" i="2"/>
  <c r="AH629" i="2"/>
  <c r="AI631" i="2"/>
  <c r="AI637" i="2"/>
  <c r="AI638" i="2"/>
  <c r="AO638" i="2" s="1"/>
  <c r="AH640" i="2"/>
  <c r="AI645" i="2"/>
  <c r="AI646" i="2"/>
  <c r="AH648" i="2"/>
  <c r="AI653" i="2"/>
  <c r="AI654" i="2"/>
  <c r="AH656" i="2"/>
  <c r="AI661" i="2"/>
  <c r="AI662" i="2"/>
  <c r="AO662" i="2" s="1"/>
  <c r="AH664" i="2"/>
  <c r="AI669" i="2"/>
  <c r="AI670" i="2"/>
  <c r="AH672" i="2"/>
  <c r="AI681" i="2"/>
  <c r="AI682" i="2"/>
  <c r="AO682" i="2" s="1"/>
  <c r="AH684" i="2"/>
  <c r="AI686" i="2"/>
  <c r="AO686" i="2" s="1"/>
  <c r="AH688" i="2"/>
  <c r="AH690" i="2"/>
  <c r="AI697" i="2"/>
  <c r="AH698" i="2"/>
  <c r="AI705" i="2"/>
  <c r="AH706" i="2"/>
  <c r="AI710" i="2"/>
  <c r="AI716" i="2"/>
  <c r="AI717" i="2"/>
  <c r="AH719" i="2"/>
  <c r="AI724" i="2"/>
  <c r="AI725" i="2"/>
  <c r="AO725" i="2" s="1"/>
  <c r="AH727" i="2"/>
  <c r="AI732" i="2"/>
  <c r="AI733" i="2"/>
  <c r="AH735" i="2"/>
  <c r="AI740" i="2"/>
  <c r="AI741" i="2"/>
  <c r="AH743" i="2"/>
  <c r="AI748" i="2"/>
  <c r="AO748" i="2" s="1"/>
  <c r="AI749" i="2"/>
  <c r="AO749" i="2" s="1"/>
  <c r="AH751" i="2"/>
  <c r="AI720" i="2"/>
  <c r="AH723" i="2"/>
  <c r="AI730" i="2"/>
  <c r="AH731" i="2"/>
  <c r="AI738" i="2"/>
  <c r="AH739" i="2"/>
  <c r="AI746" i="2"/>
  <c r="AH747" i="2"/>
  <c r="AI754" i="2"/>
  <c r="AH755" i="2"/>
  <c r="AH757" i="2"/>
  <c r="AI758" i="2"/>
  <c r="AI763" i="2"/>
  <c r="AH765" i="2"/>
  <c r="AI766" i="2"/>
  <c r="AI771" i="2"/>
  <c r="AO771" i="2" s="1"/>
  <c r="AH773" i="2"/>
  <c r="AI774" i="2"/>
  <c r="AO774" i="2" s="1"/>
  <c r="AI783" i="2"/>
  <c r="AI787" i="2"/>
  <c r="AI789" i="2"/>
  <c r="AH791" i="2"/>
  <c r="AH793" i="2"/>
  <c r="AI794" i="2"/>
  <c r="AH795" i="2"/>
  <c r="AH799" i="2"/>
  <c r="AH801" i="2"/>
  <c r="AI802" i="2"/>
  <c r="AH803" i="2"/>
  <c r="AH807" i="2"/>
  <c r="AH809" i="2"/>
  <c r="AI810" i="2"/>
  <c r="AH811" i="2"/>
  <c r="AH815" i="2"/>
  <c r="AH817" i="2"/>
  <c r="AI818" i="2"/>
  <c r="AH819" i="2"/>
  <c r="AH821" i="2"/>
  <c r="AH8" i="2"/>
  <c r="AH9" i="2"/>
  <c r="AH10" i="2"/>
  <c r="AI12" i="2"/>
  <c r="AH19" i="2"/>
  <c r="AH22" i="2"/>
  <c r="AI24" i="2"/>
  <c r="AI28" i="2"/>
  <c r="AH32" i="2"/>
  <c r="AI33" i="2"/>
  <c r="AI34" i="2"/>
  <c r="AH40" i="2"/>
  <c r="AI41" i="2"/>
  <c r="AO41" i="2" s="1"/>
  <c r="AI42" i="2"/>
  <c r="AH44" i="2"/>
  <c r="AI49" i="2"/>
  <c r="AO49" i="2" s="1"/>
  <c r="AI50" i="2"/>
  <c r="AH52" i="2"/>
  <c r="AH54" i="2"/>
  <c r="AI55" i="2"/>
  <c r="AI56" i="2"/>
  <c r="AI58" i="2"/>
  <c r="AI60" i="2"/>
  <c r="AH63" i="2"/>
  <c r="AI65" i="2"/>
  <c r="AI68" i="2"/>
  <c r="AH69" i="2"/>
  <c r="AI73" i="2"/>
  <c r="AO73" i="2" s="1"/>
  <c r="AH79" i="2"/>
  <c r="AI84" i="2"/>
  <c r="AI727" i="2"/>
  <c r="AH729" i="2"/>
  <c r="AI735" i="2"/>
  <c r="AH737" i="2"/>
  <c r="AI743" i="2"/>
  <c r="AH745" i="2"/>
  <c r="AI751" i="2"/>
  <c r="AH753" i="2"/>
  <c r="AI756" i="2"/>
  <c r="AI757" i="2"/>
  <c r="AO757" i="2" s="1"/>
  <c r="AH759" i="2"/>
  <c r="AI764" i="2"/>
  <c r="AI765" i="2"/>
  <c r="AO765" i="2" s="1"/>
  <c r="AH767" i="2"/>
  <c r="AI772" i="2"/>
  <c r="AI773" i="2"/>
  <c r="AH775" i="2"/>
  <c r="AH777" i="2"/>
  <c r="AI778" i="2"/>
  <c r="AH779" i="2"/>
  <c r="AI788" i="2"/>
  <c r="AI791" i="2"/>
  <c r="AI793" i="2"/>
  <c r="AI795" i="2"/>
  <c r="AI799" i="2"/>
  <c r="AO799" i="2" s="1"/>
  <c r="AI801" i="2"/>
  <c r="AI803" i="2"/>
  <c r="AI807" i="2"/>
  <c r="AI809" i="2"/>
  <c r="AI811" i="2"/>
  <c r="AI815" i="2"/>
  <c r="AI817" i="2"/>
  <c r="AI819" i="2"/>
  <c r="AI821" i="2"/>
  <c r="AO821" i="2" s="1"/>
  <c r="AI7" i="2"/>
  <c r="AO7" i="2" s="1"/>
  <c r="AI8" i="2"/>
  <c r="AI9" i="2"/>
  <c r="AO9" i="2" s="1"/>
  <c r="AI10" i="2"/>
  <c r="AI11" i="2"/>
  <c r="AI16" i="2"/>
  <c r="AH20" i="2"/>
  <c r="AI21" i="2"/>
  <c r="AI22" i="2"/>
  <c r="AO22" i="2" s="1"/>
  <c r="AH26" i="2"/>
  <c r="AH30" i="2"/>
  <c r="AI32" i="2"/>
  <c r="AO32" i="2" s="1"/>
  <c r="AI35" i="2"/>
  <c r="AH38" i="2"/>
  <c r="AI40" i="2"/>
  <c r="AO40" i="2" s="1"/>
  <c r="AI44" i="2"/>
  <c r="AH46" i="2"/>
  <c r="AI47" i="2"/>
  <c r="AI52" i="2"/>
  <c r="AO52" i="2" s="1"/>
  <c r="AI54" i="2"/>
  <c r="AO54" i="2" s="1"/>
  <c r="AH61" i="2"/>
  <c r="AI62" i="2"/>
  <c r="AI63" i="2"/>
  <c r="AI69" i="2"/>
  <c r="AO69" i="2" s="1"/>
  <c r="AI79" i="2"/>
  <c r="AH81" i="2"/>
  <c r="AI82" i="2"/>
  <c r="AO82" i="2" s="1"/>
  <c r="AI87" i="2"/>
  <c r="AI728" i="2"/>
  <c r="AI729" i="2"/>
  <c r="AI736" i="2"/>
  <c r="AI737" i="2"/>
  <c r="AI744" i="2"/>
  <c r="AI745" i="2"/>
  <c r="AI752" i="2"/>
  <c r="AI753" i="2"/>
  <c r="AO753" i="2" s="1"/>
  <c r="AI759" i="2"/>
  <c r="AH761" i="2"/>
  <c r="AI762" i="2"/>
  <c r="AI767" i="2"/>
  <c r="AH769" i="2"/>
  <c r="AI770" i="2"/>
  <c r="AI775" i="2"/>
  <c r="AI777" i="2"/>
  <c r="AO777" i="2" s="1"/>
  <c r="AI779" i="2"/>
  <c r="AH781" i="2"/>
  <c r="AI782" i="2"/>
  <c r="AH785" i="2"/>
  <c r="AI786" i="2"/>
  <c r="AI796" i="2"/>
  <c r="AH797" i="2"/>
  <c r="AI804" i="2"/>
  <c r="AO804" i="2" s="1"/>
  <c r="AH805" i="2"/>
  <c r="AI812" i="2"/>
  <c r="AO812" i="2" s="1"/>
  <c r="AH813" i="2"/>
  <c r="AH6" i="2"/>
  <c r="AH13" i="2"/>
  <c r="AH14" i="2"/>
  <c r="AH17" i="2"/>
  <c r="AI20" i="2"/>
  <c r="AO20" i="2" s="1"/>
  <c r="AI23" i="2"/>
  <c r="AI26" i="2"/>
  <c r="AI30" i="2"/>
  <c r="AH36" i="2"/>
  <c r="AI38" i="2"/>
  <c r="AI45" i="2"/>
  <c r="AI46" i="2"/>
  <c r="AH48" i="2"/>
  <c r="AH59" i="2"/>
  <c r="AI61" i="2"/>
  <c r="AO61" i="2" s="1"/>
  <c r="AI64" i="2"/>
  <c r="AH67" i="2"/>
  <c r="AH71" i="2"/>
  <c r="AH75" i="2"/>
  <c r="AH77" i="2"/>
  <c r="AI80" i="2"/>
  <c r="AO80" i="2" s="1"/>
  <c r="AI81" i="2"/>
  <c r="AH83" i="2"/>
  <c r="AI88" i="2"/>
  <c r="AI89" i="2"/>
  <c r="AH91" i="2"/>
  <c r="AI97" i="2"/>
  <c r="AH103" i="2"/>
  <c r="AH107" i="2"/>
  <c r="AH109" i="2"/>
  <c r="AI114" i="2"/>
  <c r="AI115" i="2"/>
  <c r="AO115" i="2" s="1"/>
  <c r="AH117" i="2"/>
  <c r="AH119" i="2"/>
  <c r="AH123" i="2"/>
  <c r="AI125" i="2"/>
  <c r="AI126" i="2"/>
  <c r="AO126" i="2" s="1"/>
  <c r="AI131" i="2"/>
  <c r="AI133" i="2"/>
  <c r="AO133" i="2" s="1"/>
  <c r="AI134" i="2"/>
  <c r="AI139" i="2"/>
  <c r="AI141" i="2"/>
  <c r="AI142" i="2"/>
  <c r="AO142" i="2" s="1"/>
  <c r="AH147" i="2"/>
  <c r="AI151" i="2"/>
  <c r="AH157" i="2"/>
  <c r="AH158" i="2"/>
  <c r="AH164" i="2"/>
  <c r="AH166" i="2"/>
  <c r="AH167" i="2"/>
  <c r="AI168" i="2"/>
  <c r="AI169" i="2"/>
  <c r="AI170" i="2"/>
  <c r="AO170" i="2" s="1"/>
  <c r="AI171" i="2"/>
  <c r="AI721" i="2"/>
  <c r="AI760" i="2"/>
  <c r="AI761" i="2"/>
  <c r="AO761" i="2" s="1"/>
  <c r="AH763" i="2"/>
  <c r="AI768" i="2"/>
  <c r="AI769" i="2"/>
  <c r="AH771" i="2"/>
  <c r="AI780" i="2"/>
  <c r="AI781" i="2"/>
  <c r="AH783" i="2"/>
  <c r="AI785" i="2"/>
  <c r="AH787" i="2"/>
  <c r="AH789" i="2"/>
  <c r="AI790" i="2"/>
  <c r="AI797" i="2"/>
  <c r="AI805" i="2"/>
  <c r="AI813" i="2"/>
  <c r="AO813" i="2" s="1"/>
  <c r="AI6" i="2"/>
  <c r="AI13" i="2"/>
  <c r="AO13" i="2" s="1"/>
  <c r="AI14" i="2"/>
  <c r="AI17" i="2"/>
  <c r="AH24" i="2"/>
  <c r="AI27" i="2"/>
  <c r="AH28" i="2"/>
  <c r="AI31" i="2"/>
  <c r="AH34" i="2"/>
  <c r="AI36" i="2"/>
  <c r="AO36" i="2" s="1"/>
  <c r="AI39" i="2"/>
  <c r="AH42" i="2"/>
  <c r="AI43" i="2"/>
  <c r="AI48" i="2"/>
  <c r="AH50" i="2"/>
  <c r="AI51" i="2"/>
  <c r="AH56" i="2"/>
  <c r="AH58" i="2"/>
  <c r="AI59" i="2"/>
  <c r="AH65" i="2"/>
  <c r="AI66" i="2"/>
  <c r="AI67" i="2"/>
  <c r="AO67" i="2" s="1"/>
  <c r="AI71" i="2"/>
  <c r="AH73" i="2"/>
  <c r="AI74" i="2"/>
  <c r="AO74" i="2" s="1"/>
  <c r="AI75" i="2"/>
  <c r="AI77" i="2"/>
  <c r="AI83" i="2"/>
  <c r="AH85" i="2"/>
  <c r="AI86" i="2"/>
  <c r="AO86" i="2" s="1"/>
  <c r="AI91" i="2"/>
  <c r="AH93" i="2"/>
  <c r="AI94" i="2"/>
  <c r="AO94" i="2" s="1"/>
  <c r="AH95" i="2"/>
  <c r="AI103" i="2"/>
  <c r="AO103" i="2" s="1"/>
  <c r="AH105" i="2"/>
  <c r="AI106" i="2"/>
  <c r="AI107" i="2"/>
  <c r="AO107" i="2" s="1"/>
  <c r="AI109" i="2"/>
  <c r="AH111" i="2"/>
  <c r="AI112" i="2"/>
  <c r="AI117" i="2"/>
  <c r="AI119" i="2"/>
  <c r="AI123" i="2"/>
  <c r="AI128" i="2"/>
  <c r="AH129" i="2"/>
  <c r="AH130" i="2"/>
  <c r="AI136" i="2"/>
  <c r="AH137" i="2"/>
  <c r="AH138" i="2"/>
  <c r="AI144" i="2"/>
  <c r="AH145" i="2"/>
  <c r="AH146" i="2"/>
  <c r="AI147" i="2"/>
  <c r="AO147" i="2" s="1"/>
  <c r="AH149" i="2"/>
  <c r="AH150" i="2"/>
  <c r="AI157" i="2"/>
  <c r="AI158" i="2"/>
  <c r="AH161" i="2"/>
  <c r="AH162" i="2"/>
  <c r="AH163" i="2"/>
  <c r="AI164" i="2"/>
  <c r="AI165" i="2"/>
  <c r="AI166" i="2"/>
  <c r="AI167" i="2"/>
  <c r="AH176" i="2"/>
  <c r="AH178" i="2"/>
  <c r="AH87" i="2"/>
  <c r="AI156" i="2"/>
  <c r="AI177" i="2"/>
  <c r="AH184" i="2"/>
  <c r="AI197" i="2"/>
  <c r="AI204" i="2"/>
  <c r="AI207" i="2"/>
  <c r="AI214" i="2"/>
  <c r="AI217" i="2"/>
  <c r="AH223" i="2"/>
  <c r="AH227" i="2"/>
  <c r="AI90" i="2"/>
  <c r="AI93" i="2"/>
  <c r="AH99" i="2"/>
  <c r="AH101" i="2"/>
  <c r="AI105" i="2"/>
  <c r="AH113" i="2"/>
  <c r="AH115" i="2"/>
  <c r="AI124" i="2"/>
  <c r="AH125" i="2"/>
  <c r="AI130" i="2"/>
  <c r="AI132" i="2"/>
  <c r="AH133" i="2"/>
  <c r="AI138" i="2"/>
  <c r="AI140" i="2"/>
  <c r="AH141" i="2"/>
  <c r="AI146" i="2"/>
  <c r="AI150" i="2"/>
  <c r="AI153" i="2"/>
  <c r="AI162" i="2"/>
  <c r="AO162" i="2" s="1"/>
  <c r="AH168" i="2"/>
  <c r="AH171" i="2"/>
  <c r="AH175" i="2"/>
  <c r="AH180" i="2"/>
  <c r="AH182" i="2"/>
  <c r="AH183" i="2"/>
  <c r="AI184" i="2"/>
  <c r="AH188" i="2"/>
  <c r="AH190" i="2"/>
  <c r="AH191" i="2"/>
  <c r="AH194" i="2"/>
  <c r="AH195" i="2"/>
  <c r="AI201" i="2"/>
  <c r="AI202" i="2"/>
  <c r="AI209" i="2"/>
  <c r="AH210" i="2"/>
  <c r="AH211" i="2"/>
  <c r="AI216" i="2"/>
  <c r="AI218" i="2"/>
  <c r="AO218" i="2" s="1"/>
  <c r="AI219" i="2"/>
  <c r="AI221" i="2"/>
  <c r="AH222" i="2"/>
  <c r="AI223" i="2"/>
  <c r="AI225" i="2"/>
  <c r="AH226" i="2"/>
  <c r="AI227" i="2"/>
  <c r="AI229" i="2"/>
  <c r="AO229" i="2" s="1"/>
  <c r="AI92" i="2"/>
  <c r="AO92" i="2" s="1"/>
  <c r="AI98" i="2"/>
  <c r="AI99" i="2"/>
  <c r="AO99" i="2" s="1"/>
  <c r="AI101" i="2"/>
  <c r="AI113" i="2"/>
  <c r="AI129" i="2"/>
  <c r="AI137" i="2"/>
  <c r="AI145" i="2"/>
  <c r="AO145" i="2" s="1"/>
  <c r="AH151" i="2"/>
  <c r="AI161" i="2"/>
  <c r="AO161" i="2" s="1"/>
  <c r="AH172" i="2"/>
  <c r="AH174" i="2"/>
  <c r="AH179" i="2"/>
  <c r="AI181" i="2"/>
  <c r="AI183" i="2"/>
  <c r="AH186" i="2"/>
  <c r="AI188" i="2"/>
  <c r="AI191" i="2"/>
  <c r="AI195" i="2"/>
  <c r="AI208" i="2"/>
  <c r="AI220" i="2"/>
  <c r="AI226" i="2"/>
  <c r="AI228" i="2"/>
  <c r="AH231" i="2"/>
  <c r="AH121" i="2"/>
  <c r="AI149" i="2"/>
  <c r="AO149" i="2" s="1"/>
  <c r="AI175" i="2"/>
  <c r="AI180" i="2"/>
  <c r="AI182" i="2"/>
  <c r="AH187" i="2"/>
  <c r="AI190" i="2"/>
  <c r="AI194" i="2"/>
  <c r="AO194" i="2" s="1"/>
  <c r="AI210" i="2"/>
  <c r="AO210" i="2" s="1"/>
  <c r="AI211" i="2"/>
  <c r="AO211" i="2" s="1"/>
  <c r="AI222" i="2"/>
  <c r="AI224" i="2"/>
  <c r="AI85" i="2"/>
  <c r="AO85" i="2" s="1"/>
  <c r="AH89" i="2"/>
  <c r="AI95" i="2"/>
  <c r="AI111" i="2"/>
  <c r="AI116" i="2"/>
  <c r="AI121" i="2"/>
  <c r="AH126" i="2"/>
  <c r="AH134" i="2"/>
  <c r="AH142" i="2"/>
  <c r="AI159" i="2"/>
  <c r="AH170" i="2"/>
  <c r="AI172" i="2"/>
  <c r="AI173" i="2"/>
  <c r="AI174" i="2"/>
  <c r="AO174" i="2" s="1"/>
  <c r="AI178" i="2"/>
  <c r="AI179" i="2"/>
  <c r="AI186" i="2"/>
  <c r="AI187" i="2"/>
  <c r="AH192" i="2"/>
  <c r="AH196" i="2"/>
  <c r="AH198" i="2"/>
  <c r="AI199" i="2"/>
  <c r="AI205" i="2"/>
  <c r="AH206" i="2"/>
  <c r="AH207" i="2"/>
  <c r="AI213" i="2"/>
  <c r="AH214" i="2"/>
  <c r="AH215" i="2"/>
  <c r="AH230" i="2"/>
  <c r="AI231" i="2"/>
  <c r="AI96" i="2"/>
  <c r="AH97" i="2"/>
  <c r="AI110" i="2"/>
  <c r="AI118" i="2"/>
  <c r="AI127" i="2"/>
  <c r="AI135" i="2"/>
  <c r="AI143" i="2"/>
  <c r="AH153" i="2"/>
  <c r="AI163" i="2"/>
  <c r="AI176" i="2"/>
  <c r="AI192" i="2"/>
  <c r="AI196" i="2"/>
  <c r="AI198" i="2"/>
  <c r="AH202" i="2"/>
  <c r="AH203" i="2"/>
  <c r="AI206" i="2"/>
  <c r="AI212" i="2"/>
  <c r="AI215" i="2"/>
  <c r="AH218" i="2"/>
  <c r="AH219" i="2"/>
  <c r="AI230" i="2"/>
  <c r="AI784" i="2"/>
  <c r="AI677" i="2"/>
  <c r="AI600" i="2"/>
  <c r="AI808" i="2"/>
  <c r="AH816" i="2"/>
  <c r="AH814" i="2"/>
  <c r="AH812" i="2"/>
  <c r="AH810" i="2"/>
  <c r="AI798" i="2"/>
  <c r="AH788" i="2"/>
  <c r="AH792" i="2"/>
  <c r="AH786" i="2"/>
  <c r="AH778" i="2"/>
  <c r="AH766" i="2"/>
  <c r="AH750" i="2"/>
  <c r="AH734" i="2"/>
  <c r="AH718" i="2"/>
  <c r="AI713" i="2"/>
  <c r="AH697" i="2"/>
  <c r="AH695" i="2"/>
  <c r="AH681" i="2"/>
  <c r="AH713" i="2"/>
  <c r="AH772" i="2"/>
  <c r="AH768" i="2"/>
  <c r="AH764" i="2"/>
  <c r="AH760" i="2"/>
  <c r="AH756" i="2"/>
  <c r="AH752" i="2"/>
  <c r="AH748" i="2"/>
  <c r="AH744" i="2"/>
  <c r="AH740" i="2"/>
  <c r="AH736" i="2"/>
  <c r="AH732" i="2"/>
  <c r="AH728" i="2"/>
  <c r="AH724" i="2"/>
  <c r="AH720" i="2"/>
  <c r="AH716" i="2"/>
  <c r="AI691" i="2"/>
  <c r="AI715" i="2"/>
  <c r="AH677" i="2"/>
  <c r="AH687" i="2"/>
  <c r="AH679" i="2"/>
  <c r="AH667" i="2"/>
  <c r="AH651" i="2"/>
  <c r="AH624" i="2"/>
  <c r="AH610" i="2"/>
  <c r="AI626" i="2"/>
  <c r="AI610" i="2"/>
  <c r="AH626" i="2"/>
  <c r="AH586" i="2"/>
  <c r="AH582" i="2"/>
  <c r="AH578" i="2"/>
  <c r="AH574" i="2"/>
  <c r="AH570" i="2"/>
  <c r="AH566" i="2"/>
  <c r="AH562" i="2"/>
  <c r="AH558" i="2"/>
  <c r="AH545" i="2"/>
  <c r="AH551" i="2"/>
  <c r="AH543" i="2"/>
  <c r="AH525" i="2"/>
  <c r="AH519" i="2"/>
  <c r="AH572" i="2"/>
  <c r="AH556" i="2"/>
  <c r="AI545" i="2"/>
  <c r="AH533" i="2"/>
  <c r="AH515" i="2"/>
  <c r="AH511" i="2"/>
  <c r="AH507" i="2"/>
  <c r="AH503" i="2"/>
  <c r="AH499" i="2"/>
  <c r="AH495" i="2"/>
  <c r="AH491" i="2"/>
  <c r="AH487" i="2"/>
  <c r="AH483" i="2"/>
  <c r="AH479" i="2"/>
  <c r="AH475" i="2"/>
  <c r="AI467" i="2"/>
  <c r="AH459" i="2"/>
  <c r="AH457" i="2"/>
  <c r="AH509" i="2"/>
  <c r="AH493" i="2"/>
  <c r="AH477" i="2"/>
  <c r="AH455" i="2"/>
  <c r="AH451" i="2"/>
  <c r="AH441" i="2"/>
  <c r="AH410" i="2"/>
  <c r="AH435" i="2"/>
  <c r="AI422" i="2"/>
  <c r="AH418" i="2"/>
  <c r="AH432" i="2"/>
  <c r="AH408" i="2"/>
  <c r="AH386" i="2"/>
  <c r="AH384" i="2"/>
  <c r="AH374" i="2"/>
  <c r="AH402" i="2"/>
  <c r="AI380" i="2"/>
  <c r="AO380" i="2" s="1"/>
  <c r="AI367" i="2"/>
  <c r="AO367" i="2" s="1"/>
  <c r="AH355" i="2"/>
  <c r="AH362" i="2"/>
  <c r="AH347" i="2"/>
  <c r="AH368" i="2"/>
  <c r="AH360" i="2"/>
  <c r="AH352" i="2"/>
  <c r="AI776" i="2"/>
  <c r="AI592" i="2"/>
  <c r="AH291" i="2"/>
  <c r="AI806" i="2"/>
  <c r="AH784" i="2"/>
  <c r="AH796" i="2"/>
  <c r="AH794" i="2"/>
  <c r="AH808" i="2"/>
  <c r="AH806" i="2"/>
  <c r="AH770" i="2"/>
  <c r="AH754" i="2"/>
  <c r="AH738" i="2"/>
  <c r="AH722" i="2"/>
  <c r="AH707" i="2"/>
  <c r="AH711" i="2"/>
  <c r="AH705" i="2"/>
  <c r="AH703" i="2"/>
  <c r="AI707" i="2"/>
  <c r="AH671" i="2"/>
  <c r="AH655" i="2"/>
  <c r="AH639" i="2"/>
  <c r="AH632" i="2"/>
  <c r="AH614" i="2"/>
  <c r="AH596" i="2"/>
  <c r="AI634" i="2"/>
  <c r="AO634" i="2" s="1"/>
  <c r="AI629" i="2"/>
  <c r="AI624" i="2"/>
  <c r="AH620" i="2"/>
  <c r="AI608" i="2"/>
  <c r="AH604" i="2"/>
  <c r="AH588" i="2"/>
  <c r="AI632" i="2"/>
  <c r="AH616" i="2"/>
  <c r="AH590" i="2"/>
  <c r="AH553" i="2"/>
  <c r="AH531" i="2"/>
  <c r="AH576" i="2"/>
  <c r="AH560" i="2"/>
  <c r="AH539" i="2"/>
  <c r="AH523" i="2"/>
  <c r="AI465" i="2"/>
  <c r="AH513" i="2"/>
  <c r="AH497" i="2"/>
  <c r="AH481" i="2"/>
  <c r="AH445" i="2"/>
  <c r="AH430" i="2"/>
  <c r="AH412" i="2"/>
  <c r="AH424" i="2"/>
  <c r="AH447" i="2"/>
  <c r="AH443" i="2"/>
  <c r="AH439" i="2"/>
  <c r="AH414" i="2"/>
  <c r="AH390" i="2"/>
  <c r="AH378" i="2"/>
  <c r="AH371" i="2"/>
  <c r="AI375" i="2"/>
  <c r="AI359" i="2"/>
  <c r="AH335" i="2"/>
  <c r="AH322" i="2"/>
  <c r="AI329" i="2"/>
  <c r="AH342" i="2"/>
  <c r="AI185" i="2"/>
  <c r="AO185" i="2" s="1"/>
  <c r="AI25" i="2"/>
  <c r="AI792" i="2"/>
  <c r="AI685" i="2"/>
  <c r="AI279" i="2"/>
  <c r="AI406" i="2"/>
  <c r="AH822" i="2"/>
  <c r="AH818" i="2"/>
  <c r="AH804" i="2"/>
  <c r="AH802" i="2"/>
  <c r="AH780" i="2"/>
  <c r="AH820" i="2"/>
  <c r="AH800" i="2"/>
  <c r="AH798" i="2"/>
  <c r="AI816" i="2"/>
  <c r="AH776" i="2"/>
  <c r="AH790" i="2"/>
  <c r="AH782" i="2"/>
  <c r="AH774" i="2"/>
  <c r="AH758" i="2"/>
  <c r="AH742" i="2"/>
  <c r="AH726" i="2"/>
  <c r="AI701" i="2"/>
  <c r="AI709" i="2"/>
  <c r="AH689" i="2"/>
  <c r="AH701" i="2"/>
  <c r="AH699" i="2"/>
  <c r="AH683" i="2"/>
  <c r="AH675" i="2"/>
  <c r="AH659" i="2"/>
  <c r="AH643" i="2"/>
  <c r="AI630" i="2"/>
  <c r="AI618" i="2"/>
  <c r="AH630" i="2"/>
  <c r="AH608" i="2"/>
  <c r="AH600" i="2"/>
  <c r="AH602" i="2"/>
  <c r="AH592" i="2"/>
  <c r="AH594" i="2"/>
  <c r="AI551" i="2"/>
  <c r="AI546" i="2"/>
  <c r="AI535" i="2"/>
  <c r="AH541" i="2"/>
  <c r="AH527" i="2"/>
  <c r="AH580" i="2"/>
  <c r="AH564" i="2"/>
  <c r="AH549" i="2"/>
  <c r="AI543" i="2"/>
  <c r="AI527" i="2"/>
  <c r="AH547" i="2"/>
  <c r="AH535" i="2"/>
  <c r="AH471" i="2"/>
  <c r="AH463" i="2"/>
  <c r="AH461" i="2"/>
  <c r="AH449" i="2"/>
  <c r="AH517" i="2"/>
  <c r="AH501" i="2"/>
  <c r="AH485" i="2"/>
  <c r="AI459" i="2"/>
  <c r="AI434" i="2"/>
  <c r="AO434" i="2" s="1"/>
  <c r="AI428" i="2"/>
  <c r="AI416" i="2"/>
  <c r="AO416" i="2" s="1"/>
  <c r="AH428" i="2"/>
  <c r="AI432" i="2"/>
  <c r="AH420" i="2"/>
  <c r="AH406" i="2"/>
  <c r="AH394" i="2"/>
  <c r="AI376" i="2"/>
  <c r="AH354" i="2"/>
  <c r="AH363" i="2"/>
  <c r="AH351" i="2"/>
  <c r="AH339" i="2"/>
  <c r="AI326" i="2"/>
  <c r="AH372" i="2"/>
  <c r="AH364" i="2"/>
  <c r="AH356" i="2"/>
  <c r="AI322" i="2"/>
  <c r="AH325" i="2"/>
  <c r="AI15" i="2"/>
  <c r="AI519" i="2"/>
  <c r="AI820" i="2"/>
  <c r="AI814" i="2"/>
  <c r="AI800" i="2"/>
  <c r="AI822" i="2"/>
  <c r="AH762" i="2"/>
  <c r="AH746" i="2"/>
  <c r="AH730" i="2"/>
  <c r="AH715" i="2"/>
  <c r="AI699" i="2"/>
  <c r="AH693" i="2"/>
  <c r="AH691" i="2"/>
  <c r="AH685" i="2"/>
  <c r="AI693" i="2"/>
  <c r="AH709" i="2"/>
  <c r="AH663" i="2"/>
  <c r="AH647" i="2"/>
  <c r="AI616" i="2"/>
  <c r="AH612" i="2"/>
  <c r="AI602" i="2"/>
  <c r="AH673" i="2"/>
  <c r="AH669" i="2"/>
  <c r="AH665" i="2"/>
  <c r="AH661" i="2"/>
  <c r="AH657" i="2"/>
  <c r="AH653" i="2"/>
  <c r="AH649" i="2"/>
  <c r="AH645" i="2"/>
  <c r="AH641" i="2"/>
  <c r="AH637" i="2"/>
  <c r="AH628" i="2"/>
  <c r="AH622" i="2"/>
  <c r="AH606" i="2"/>
  <c r="AH634" i="2"/>
  <c r="AH618" i="2"/>
  <c r="AH598" i="2"/>
  <c r="AI554" i="2"/>
  <c r="AI533" i="2"/>
  <c r="AH529" i="2"/>
  <c r="AH584" i="2"/>
  <c r="AH568" i="2"/>
  <c r="AI547" i="2"/>
  <c r="AO547" i="2" s="1"/>
  <c r="AI541" i="2"/>
  <c r="AO541" i="2" s="1"/>
  <c r="AH537" i="2"/>
  <c r="AI525" i="2"/>
  <c r="AH521" i="2"/>
  <c r="AI553" i="2"/>
  <c r="AH453" i="2"/>
  <c r="AH505" i="2"/>
  <c r="AH489" i="2"/>
  <c r="AH469" i="2"/>
  <c r="AI457" i="2"/>
  <c r="AI453" i="2"/>
  <c r="AH467" i="2"/>
  <c r="AH465" i="2"/>
  <c r="AH437" i="2"/>
  <c r="AH426" i="2"/>
  <c r="AI414" i="2"/>
  <c r="AH434" i="2"/>
  <c r="AH422" i="2"/>
  <c r="AI424" i="2"/>
  <c r="AH416" i="2"/>
  <c r="AH404" i="2"/>
  <c r="AH400" i="2"/>
  <c r="AH396" i="2"/>
  <c r="AH392" i="2"/>
  <c r="AH388" i="2"/>
  <c r="AH382" i="2"/>
  <c r="AH380" i="2"/>
  <c r="AH376" i="2"/>
  <c r="AH398" i="2"/>
  <c r="AI382" i="2"/>
  <c r="AH370" i="2"/>
  <c r="AH350" i="2"/>
  <c r="AH359" i="2"/>
  <c r="AH367" i="2"/>
  <c r="AH343" i="2"/>
  <c r="AH330" i="2"/>
  <c r="AH321" i="2"/>
  <c r="AH348" i="2"/>
  <c r="AH344" i="2"/>
  <c r="AH340" i="2"/>
  <c r="AH334" i="2"/>
  <c r="AI304" i="2"/>
  <c r="AI305" i="2"/>
  <c r="AO305" i="2" s="1"/>
  <c r="AI289" i="2"/>
  <c r="AH268" i="2"/>
  <c r="AH262" i="2"/>
  <c r="AH258" i="2"/>
  <c r="AH256" i="2"/>
  <c r="AH251" i="2"/>
  <c r="AH201" i="2"/>
  <c r="AI152" i="2"/>
  <c r="AH92" i="2"/>
  <c r="AH80" i="2"/>
  <c r="AH66" i="2"/>
  <c r="AH53" i="2"/>
  <c r="AI18" i="2"/>
  <c r="AO18" i="2" s="1"/>
  <c r="AH336" i="2"/>
  <c r="AH332" i="2"/>
  <c r="AH317" i="2"/>
  <c r="AH309" i="2"/>
  <c r="AI287" i="2"/>
  <c r="AO287" i="2" s="1"/>
  <c r="AH283" i="2"/>
  <c r="AH279" i="2"/>
  <c r="AH289" i="2"/>
  <c r="AI272" i="2"/>
  <c r="AH264" i="2"/>
  <c r="AH266" i="2"/>
  <c r="AH253" i="2"/>
  <c r="AH260" i="2"/>
  <c r="AH245" i="2"/>
  <c r="AH239" i="2"/>
  <c r="AH235" i="2"/>
  <c r="AH200" i="2"/>
  <c r="AH228" i="2"/>
  <c r="AH189" i="2"/>
  <c r="AH216" i="2"/>
  <c r="AH229" i="2"/>
  <c r="AH225" i="2"/>
  <c r="AH221" i="2"/>
  <c r="AH217" i="2"/>
  <c r="AH213" i="2"/>
  <c r="AH209" i="2"/>
  <c r="AH205" i="2"/>
  <c r="AI200" i="2"/>
  <c r="AH181" i="2"/>
  <c r="AH177" i="2"/>
  <c r="AH173" i="2"/>
  <c r="AH169" i="2"/>
  <c r="AH165" i="2"/>
  <c r="AI148" i="2"/>
  <c r="AI155" i="2"/>
  <c r="AH160" i="2"/>
  <c r="AH122" i="2"/>
  <c r="AH120" i="2"/>
  <c r="AH118" i="2"/>
  <c r="AH112" i="2"/>
  <c r="AH102" i="2"/>
  <c r="AH72" i="2"/>
  <c r="AH82" i="2"/>
  <c r="AH78" i="2"/>
  <c r="AH74" i="2"/>
  <c r="AH68" i="2"/>
  <c r="AH64" i="2"/>
  <c r="AH60" i="2"/>
  <c r="AH43" i="2"/>
  <c r="AH49" i="2"/>
  <c r="AH45" i="2"/>
  <c r="AH41" i="2"/>
  <c r="AH33" i="2"/>
  <c r="AH29" i="2"/>
  <c r="AI19" i="2"/>
  <c r="AH15" i="2"/>
  <c r="AH11" i="2"/>
  <c r="AH12" i="2"/>
  <c r="AH249" i="2"/>
  <c r="AI203" i="2"/>
  <c r="AH193" i="2"/>
  <c r="AH224" i="2"/>
  <c r="AH204" i="2"/>
  <c r="AH159" i="2"/>
  <c r="AH152" i="2"/>
  <c r="AH127" i="2"/>
  <c r="AH140" i="2"/>
  <c r="AH132" i="2"/>
  <c r="AH124" i="2"/>
  <c r="AI100" i="2"/>
  <c r="AH110" i="2"/>
  <c r="AI108" i="2"/>
  <c r="AH86" i="2"/>
  <c r="AI76" i="2"/>
  <c r="AI53" i="2"/>
  <c r="AI29" i="2"/>
  <c r="AH35" i="2"/>
  <c r="AH23" i="2"/>
  <c r="AH21" i="2"/>
  <c r="AH16" i="2"/>
  <c r="AH338" i="2"/>
  <c r="AH306" i="2"/>
  <c r="AH304" i="2"/>
  <c r="AH298" i="2"/>
  <c r="AH302" i="2"/>
  <c r="AH294" i="2"/>
  <c r="AI291" i="2"/>
  <c r="AH281" i="2"/>
  <c r="AH277" i="2"/>
  <c r="AH273" i="2"/>
  <c r="AH270" i="2"/>
  <c r="AH275" i="2"/>
  <c r="AI270" i="2"/>
  <c r="AO270" i="2" s="1"/>
  <c r="AH272" i="2"/>
  <c r="AI253" i="2"/>
  <c r="AH233" i="2"/>
  <c r="AH185" i="2"/>
  <c r="AH212" i="2"/>
  <c r="AH135" i="2"/>
  <c r="AH136" i="2"/>
  <c r="AH128" i="2"/>
  <c r="AH116" i="2"/>
  <c r="AH114" i="2"/>
  <c r="AI102" i="2"/>
  <c r="AI78" i="2"/>
  <c r="AH70" i="2"/>
  <c r="AI72" i="2"/>
  <c r="AH47" i="2"/>
  <c r="AH39" i="2"/>
  <c r="AH31" i="2"/>
  <c r="AH346" i="2"/>
  <c r="AH326" i="2"/>
  <c r="AH318" i="2"/>
  <c r="AH314" i="2"/>
  <c r="AH310" i="2"/>
  <c r="AH301" i="2"/>
  <c r="AI302" i="2"/>
  <c r="AO302" i="2" s="1"/>
  <c r="AH313" i="2"/>
  <c r="AH285" i="2"/>
  <c r="AH287" i="2"/>
  <c r="AI268" i="2"/>
  <c r="AI255" i="2"/>
  <c r="AH247" i="2"/>
  <c r="AH243" i="2"/>
  <c r="AH241" i="2"/>
  <c r="AI243" i="2"/>
  <c r="AH237" i="2"/>
  <c r="AI193" i="2"/>
  <c r="AI232" i="2"/>
  <c r="AH199" i="2"/>
  <c r="AH148" i="2"/>
  <c r="AI154" i="2"/>
  <c r="AI160" i="2"/>
  <c r="AH154" i="2"/>
  <c r="AI120" i="2"/>
  <c r="AH144" i="2"/>
  <c r="AI122" i="2"/>
  <c r="AH96" i="2"/>
  <c r="AH106" i="2"/>
  <c r="AH100" i="2"/>
  <c r="AH98" i="2"/>
  <c r="AH90" i="2"/>
  <c r="AH76" i="2"/>
  <c r="AI70" i="2"/>
  <c r="AH62" i="2"/>
  <c r="AH55" i="2"/>
  <c r="AI57" i="2"/>
  <c r="AH51" i="2"/>
  <c r="AH27" i="2"/>
  <c r="AH18" i="2"/>
  <c r="AI241" i="2"/>
  <c r="AO241" i="2" s="1"/>
  <c r="AH197" i="2"/>
  <c r="AH232" i="2"/>
  <c r="AH208" i="2"/>
  <c r="AH220" i="2"/>
  <c r="AI189" i="2"/>
  <c r="AH156" i="2"/>
  <c r="AH143" i="2"/>
  <c r="AH155" i="2"/>
  <c r="AH139" i="2"/>
  <c r="AH131" i="2"/>
  <c r="AH108" i="2"/>
  <c r="AI104" i="2"/>
  <c r="AH104" i="2"/>
  <c r="AH94" i="2"/>
  <c r="AH88" i="2"/>
  <c r="AH84" i="2"/>
  <c r="AH57" i="2"/>
  <c r="AH37" i="2"/>
  <c r="AI37" i="2"/>
  <c r="AH25" i="2"/>
  <c r="AH7" i="2"/>
  <c r="AG236" i="2"/>
  <c r="AG240" i="2"/>
  <c r="AG243" i="2"/>
  <c r="AG245" i="2"/>
  <c r="AG246" i="2"/>
  <c r="AG249" i="2"/>
  <c r="AG254" i="2"/>
  <c r="AG256" i="2"/>
  <c r="AG257" i="2"/>
  <c r="AN257" i="2" s="1"/>
  <c r="AG260" i="2"/>
  <c r="AG261" i="2"/>
  <c r="AG262" i="2"/>
  <c r="AG268" i="2"/>
  <c r="AG274" i="2"/>
  <c r="AG277" i="2"/>
  <c r="AG281" i="2"/>
  <c r="AG282" i="2"/>
  <c r="AN282" i="2" s="1"/>
  <c r="AG287" i="2"/>
  <c r="AG294" i="2"/>
  <c r="AG295" i="2"/>
  <c r="AG298" i="2"/>
  <c r="AG299" i="2"/>
  <c r="AG306" i="2"/>
  <c r="AG311" i="2"/>
  <c r="AG319" i="2"/>
  <c r="AN319" i="2" s="1"/>
  <c r="AG320" i="2"/>
  <c r="AG321" i="2"/>
  <c r="AG322" i="2"/>
  <c r="AG323" i="2"/>
  <c r="AG325" i="2"/>
  <c r="AG328" i="2"/>
  <c r="AN328" i="2" s="1"/>
  <c r="AG330" i="2"/>
  <c r="AG340" i="2"/>
  <c r="AG342" i="2"/>
  <c r="AG343" i="2"/>
  <c r="AG345" i="2"/>
  <c r="AG361" i="2"/>
  <c r="AG363" i="2"/>
  <c r="AG365" i="2"/>
  <c r="AG366" i="2"/>
  <c r="AG370" i="2"/>
  <c r="AG371" i="2"/>
  <c r="AG373" i="2"/>
  <c r="AG381" i="2"/>
  <c r="AG384" i="2"/>
  <c r="AG386" i="2"/>
  <c r="AG389" i="2"/>
  <c r="AG394" i="2"/>
  <c r="AG395" i="2"/>
  <c r="AG396" i="2"/>
  <c r="AG405" i="2"/>
  <c r="AG410" i="2"/>
  <c r="AG411" i="2"/>
  <c r="AG412" i="2"/>
  <c r="AG417" i="2"/>
  <c r="AG423" i="2"/>
  <c r="AG427" i="2"/>
  <c r="AN427" i="2" s="1"/>
  <c r="AG430" i="2"/>
  <c r="AG431" i="2"/>
  <c r="AG434" i="2"/>
  <c r="AG444" i="2"/>
  <c r="AN444" i="2" s="1"/>
  <c r="AG449" i="2"/>
  <c r="AG450" i="2"/>
  <c r="AG451" i="2"/>
  <c r="AG233" i="2"/>
  <c r="AG242" i="2"/>
  <c r="AG251" i="2"/>
  <c r="AG253" i="2"/>
  <c r="AG258" i="2"/>
  <c r="AG271" i="2"/>
  <c r="AG275" i="2"/>
  <c r="AG276" i="2"/>
  <c r="AG280" i="2"/>
  <c r="AG283" i="2"/>
  <c r="AN283" i="2" s="1"/>
  <c r="AG290" i="2"/>
  <c r="AG292" i="2"/>
  <c r="AG293" i="2"/>
  <c r="AG302" i="2"/>
  <c r="AG303" i="2"/>
  <c r="AN303" i="2" s="1"/>
  <c r="AG307" i="2"/>
  <c r="AN307" i="2" s="1"/>
  <c r="AG312" i="2"/>
  <c r="AG313" i="2"/>
  <c r="AG314" i="2"/>
  <c r="AG324" i="2"/>
  <c r="AG331" i="2"/>
  <c r="AG333" i="2"/>
  <c r="AG344" i="2"/>
  <c r="AN344" i="2" s="1"/>
  <c r="AG346" i="2"/>
  <c r="AG347" i="2"/>
  <c r="AG349" i="2"/>
  <c r="AG353" i="2"/>
  <c r="AG362" i="2"/>
  <c r="AG364" i="2"/>
  <c r="AN364" i="2" s="1"/>
  <c r="AG368" i="2"/>
  <c r="AG372" i="2"/>
  <c r="AG374" i="2"/>
  <c r="AG375" i="2"/>
  <c r="AG380" i="2"/>
  <c r="AG385" i="2"/>
  <c r="AG387" i="2"/>
  <c r="AG390" i="2"/>
  <c r="AG391" i="2"/>
  <c r="AG392" i="2"/>
  <c r="AG401" i="2"/>
  <c r="AG406" i="2"/>
  <c r="AG413" i="2"/>
  <c r="AG416" i="2"/>
  <c r="AG422" i="2"/>
  <c r="AG436" i="2"/>
  <c r="AG440" i="2"/>
  <c r="AG445" i="2"/>
  <c r="AN445" i="2" s="1"/>
  <c r="AG446" i="2"/>
  <c r="AN446" i="2" s="1"/>
  <c r="AG447" i="2"/>
  <c r="AG452" i="2"/>
  <c r="AG234" i="2"/>
  <c r="AG235" i="2"/>
  <c r="AG237" i="2"/>
  <c r="AG241" i="2"/>
  <c r="AG250" i="2"/>
  <c r="AG263" i="2"/>
  <c r="AG265" i="2"/>
  <c r="AN265" i="2" s="1"/>
  <c r="AG266" i="2"/>
  <c r="AG270" i="2"/>
  <c r="AG273" i="2"/>
  <c r="AG278" i="2"/>
  <c r="AG284" i="2"/>
  <c r="AG285" i="2"/>
  <c r="AG289" i="2"/>
  <c r="AG296" i="2"/>
  <c r="AG297" i="2"/>
  <c r="AG300" i="2"/>
  <c r="AG301" i="2"/>
  <c r="AG308" i="2"/>
  <c r="AG315" i="2"/>
  <c r="AG332" i="2"/>
  <c r="AG334" i="2"/>
  <c r="AG335" i="2"/>
  <c r="AG337" i="2"/>
  <c r="AG348" i="2"/>
  <c r="AG350" i="2"/>
  <c r="AG351" i="2"/>
  <c r="AG354" i="2"/>
  <c r="AG355" i="2"/>
  <c r="AG357" i="2"/>
  <c r="AG358" i="2"/>
  <c r="AG360" i="2"/>
  <c r="AG367" i="2"/>
  <c r="AG377" i="2"/>
  <c r="AG378" i="2"/>
  <c r="AG383" i="2"/>
  <c r="AG388" i="2"/>
  <c r="AG397" i="2"/>
  <c r="AG402" i="2"/>
  <c r="AG403" i="2"/>
  <c r="AG404" i="2"/>
  <c r="AG408" i="2"/>
  <c r="AG415" i="2"/>
  <c r="AG418" i="2"/>
  <c r="AG420" i="2"/>
  <c r="AG425" i="2"/>
  <c r="AG433" i="2"/>
  <c r="AN433" i="2" s="1"/>
  <c r="AG437" i="2"/>
  <c r="AG438" i="2"/>
  <c r="AG441" i="2"/>
  <c r="AG442" i="2"/>
  <c r="AN442" i="2" s="1"/>
  <c r="AG443" i="2"/>
  <c r="AG239" i="2"/>
  <c r="AG244" i="2"/>
  <c r="AG255" i="2"/>
  <c r="AN255" i="2" s="1"/>
  <c r="AG264" i="2"/>
  <c r="AG269" i="2"/>
  <c r="AG286" i="2"/>
  <c r="AN286" i="2" s="1"/>
  <c r="AG291" i="2"/>
  <c r="AG309" i="2"/>
  <c r="AG310" i="2"/>
  <c r="AG326" i="2"/>
  <c r="AG327" i="2"/>
  <c r="AG338" i="2"/>
  <c r="AG339" i="2"/>
  <c r="AG359" i="2"/>
  <c r="AG393" i="2"/>
  <c r="AG414" i="2"/>
  <c r="AG419" i="2"/>
  <c r="AG424" i="2"/>
  <c r="AG432" i="2"/>
  <c r="AG448" i="2"/>
  <c r="AG458" i="2"/>
  <c r="AG462" i="2"/>
  <c r="AG464" i="2"/>
  <c r="AG466" i="2"/>
  <c r="AG470" i="2"/>
  <c r="AG471" i="2"/>
  <c r="AG474" i="2"/>
  <c r="AG481" i="2"/>
  <c r="AG487" i="2"/>
  <c r="AG488" i="2"/>
  <c r="AG490" i="2"/>
  <c r="AG497" i="2"/>
  <c r="AG503" i="2"/>
  <c r="AG504" i="2"/>
  <c r="AG506" i="2"/>
  <c r="AN506" i="2" s="1"/>
  <c r="AG513" i="2"/>
  <c r="AG518" i="2"/>
  <c r="AG524" i="2"/>
  <c r="AG527" i="2"/>
  <c r="AG536" i="2"/>
  <c r="AG542" i="2"/>
  <c r="AN542" i="2" s="1"/>
  <c r="AG545" i="2"/>
  <c r="AG552" i="2"/>
  <c r="AN552" i="2" s="1"/>
  <c r="AG556" i="2"/>
  <c r="AG557" i="2"/>
  <c r="AG558" i="2"/>
  <c r="AG567" i="2"/>
  <c r="AG572" i="2"/>
  <c r="AG573" i="2"/>
  <c r="AG574" i="2"/>
  <c r="AG583" i="2"/>
  <c r="AG588" i="2"/>
  <c r="AG589" i="2"/>
  <c r="AG590" i="2"/>
  <c r="AG594" i="2"/>
  <c r="AG601" i="2"/>
  <c r="AG605" i="2"/>
  <c r="AG606" i="2"/>
  <c r="AG610" i="2"/>
  <c r="AG616" i="2"/>
  <c r="AG623" i="2"/>
  <c r="AG625" i="2"/>
  <c r="AG628" i="2"/>
  <c r="AG629" i="2"/>
  <c r="AG641" i="2"/>
  <c r="AG642" i="2"/>
  <c r="AG644" i="2"/>
  <c r="AN644" i="2" s="1"/>
  <c r="AG238" i="2"/>
  <c r="AG259" i="2"/>
  <c r="AG267" i="2"/>
  <c r="AG272" i="2"/>
  <c r="AG336" i="2"/>
  <c r="AG352" i="2"/>
  <c r="AG376" i="2"/>
  <c r="AN376" i="2" s="1"/>
  <c r="AG435" i="2"/>
  <c r="AG439" i="2"/>
  <c r="AG454" i="2"/>
  <c r="AG457" i="2"/>
  <c r="AG465" i="2"/>
  <c r="AG477" i="2"/>
  <c r="AG483" i="2"/>
  <c r="AG484" i="2"/>
  <c r="AG486" i="2"/>
  <c r="AG493" i="2"/>
  <c r="AG499" i="2"/>
  <c r="AG500" i="2"/>
  <c r="AG502" i="2"/>
  <c r="AG509" i="2"/>
  <c r="AG515" i="2"/>
  <c r="AG516" i="2"/>
  <c r="AG520" i="2"/>
  <c r="AN520" i="2" s="1"/>
  <c r="AG526" i="2"/>
  <c r="AG529" i="2"/>
  <c r="AG531" i="2"/>
  <c r="AG535" i="2"/>
  <c r="AG537" i="2"/>
  <c r="AG541" i="2"/>
  <c r="AG547" i="2"/>
  <c r="AG548" i="2"/>
  <c r="AN548" i="2" s="1"/>
  <c r="AG551" i="2"/>
  <c r="AG554" i="2"/>
  <c r="AG563" i="2"/>
  <c r="AG568" i="2"/>
  <c r="AG569" i="2"/>
  <c r="AN569" i="2" s="1"/>
  <c r="AG570" i="2"/>
  <c r="AG579" i="2"/>
  <c r="AG584" i="2"/>
  <c r="AG585" i="2"/>
  <c r="AG586" i="2"/>
  <c r="AG591" i="2"/>
  <c r="AG593" i="2"/>
  <c r="AG599" i="2"/>
  <c r="AG607" i="2"/>
  <c r="AN607" i="2" s="1"/>
  <c r="AG609" i="2"/>
  <c r="AG612" i="2"/>
  <c r="AN612" i="2" s="1"/>
  <c r="AG614" i="2"/>
  <c r="AG619" i="2"/>
  <c r="AG624" i="2"/>
  <c r="AG631" i="2"/>
  <c r="AG634" i="2"/>
  <c r="AG247" i="2"/>
  <c r="AG248" i="2"/>
  <c r="AG356" i="2"/>
  <c r="AG379" i="2"/>
  <c r="AG400" i="2"/>
  <c r="AG409" i="2"/>
  <c r="AG428" i="2"/>
  <c r="AG429" i="2"/>
  <c r="AG453" i="2"/>
  <c r="AG455" i="2"/>
  <c r="AG460" i="2"/>
  <c r="AN460" i="2" s="1"/>
  <c r="AG468" i="2"/>
  <c r="AG472" i="2"/>
  <c r="AG479" i="2"/>
  <c r="AG480" i="2"/>
  <c r="AG482" i="2"/>
  <c r="AG489" i="2"/>
  <c r="AG495" i="2"/>
  <c r="AG496" i="2"/>
  <c r="AN496" i="2" s="1"/>
  <c r="AG498" i="2"/>
  <c r="AG505" i="2"/>
  <c r="AG511" i="2"/>
  <c r="AG512" i="2"/>
  <c r="AG514" i="2"/>
  <c r="AG521" i="2"/>
  <c r="AG525" i="2"/>
  <c r="AG530" i="2"/>
  <c r="AN530" i="2" s="1"/>
  <c r="AG532" i="2"/>
  <c r="AG534" i="2"/>
  <c r="AG538" i="2"/>
  <c r="AG539" i="2"/>
  <c r="AG544" i="2"/>
  <c r="AG549" i="2"/>
  <c r="AG550" i="2"/>
  <c r="AG553" i="2"/>
  <c r="AN553" i="2" s="1"/>
  <c r="AG559" i="2"/>
  <c r="AG564" i="2"/>
  <c r="AG565" i="2"/>
  <c r="AG566" i="2"/>
  <c r="AG575" i="2"/>
  <c r="AG580" i="2"/>
  <c r="AG581" i="2"/>
  <c r="AG582" i="2"/>
  <c r="AG592" i="2"/>
  <c r="AG595" i="2"/>
  <c r="AG600" i="2"/>
  <c r="AG603" i="2"/>
  <c r="AG608" i="2"/>
  <c r="AG613" i="2"/>
  <c r="AG615" i="2"/>
  <c r="AG618" i="2"/>
  <c r="AG620" i="2"/>
  <c r="AG630" i="2"/>
  <c r="AG633" i="2"/>
  <c r="AG636" i="2"/>
  <c r="AG643" i="2"/>
  <c r="AG316" i="2"/>
  <c r="AG317" i="2"/>
  <c r="AG318" i="2"/>
  <c r="AN318" i="2" s="1"/>
  <c r="AG369" i="2"/>
  <c r="AG398" i="2"/>
  <c r="AG399" i="2"/>
  <c r="AG459" i="2"/>
  <c r="AG494" i="2"/>
  <c r="AG501" i="2"/>
  <c r="AG519" i="2"/>
  <c r="AG533" i="2"/>
  <c r="AG571" i="2"/>
  <c r="AG596" i="2"/>
  <c r="AG597" i="2"/>
  <c r="AG602" i="2"/>
  <c r="AG611" i="2"/>
  <c r="AG637" i="2"/>
  <c r="AG638" i="2"/>
  <c r="AG648" i="2"/>
  <c r="AG655" i="2"/>
  <c r="AG661" i="2"/>
  <c r="AG662" i="2"/>
  <c r="AG664" i="2"/>
  <c r="AG671" i="2"/>
  <c r="AG677" i="2"/>
  <c r="AG685" i="2"/>
  <c r="AG687" i="2"/>
  <c r="AG690" i="2"/>
  <c r="AG693" i="2"/>
  <c r="AG699" i="2"/>
  <c r="AG706" i="2"/>
  <c r="AG709" i="2"/>
  <c r="AG710" i="2"/>
  <c r="AG713" i="2"/>
  <c r="AG716" i="2"/>
  <c r="AG717" i="2"/>
  <c r="AG719" i="2"/>
  <c r="AG726" i="2"/>
  <c r="AG732" i="2"/>
  <c r="AG733" i="2"/>
  <c r="AG735" i="2"/>
  <c r="AG742" i="2"/>
  <c r="AN742" i="2" s="1"/>
  <c r="AG748" i="2"/>
  <c r="AG749" i="2"/>
  <c r="AG751" i="2"/>
  <c r="AG758" i="2"/>
  <c r="AG764" i="2"/>
  <c r="AG765" i="2"/>
  <c r="AG767" i="2"/>
  <c r="AG774" i="2"/>
  <c r="AG777" i="2"/>
  <c r="AN777" i="2" s="1"/>
  <c r="AG782" i="2"/>
  <c r="AG792" i="2"/>
  <c r="AG799" i="2"/>
  <c r="AG802" i="2"/>
  <c r="AG804" i="2"/>
  <c r="AG808" i="2"/>
  <c r="AG252" i="2"/>
  <c r="AG288" i="2"/>
  <c r="AG475" i="2"/>
  <c r="AG476" i="2"/>
  <c r="AG510" i="2"/>
  <c r="AG517" i="2"/>
  <c r="AG523" i="2"/>
  <c r="AG528" i="2"/>
  <c r="AG540" i="2"/>
  <c r="AG562" i="2"/>
  <c r="AN562" i="2" s="1"/>
  <c r="AG587" i="2"/>
  <c r="AG617" i="2"/>
  <c r="AG622" i="2"/>
  <c r="AG632" i="2"/>
  <c r="AG635" i="2"/>
  <c r="AG639" i="2"/>
  <c r="AG645" i="2"/>
  <c r="AG646" i="2"/>
  <c r="AG651" i="2"/>
  <c r="AG657" i="2"/>
  <c r="AG658" i="2"/>
  <c r="AG660" i="2"/>
  <c r="AG667" i="2"/>
  <c r="AG673" i="2"/>
  <c r="AG674" i="2"/>
  <c r="AG676" i="2"/>
  <c r="AN676" i="2" s="1"/>
  <c r="AG679" i="2"/>
  <c r="AG681" i="2"/>
  <c r="AG682" i="2"/>
  <c r="AG684" i="2"/>
  <c r="AG689" i="2"/>
  <c r="AG692" i="2"/>
  <c r="AG695" i="2"/>
  <c r="AG697" i="2"/>
  <c r="AG702" i="2"/>
  <c r="AG708" i="2"/>
  <c r="AN708" i="2" s="1"/>
  <c r="AG711" i="2"/>
  <c r="AG712" i="2"/>
  <c r="AG715" i="2"/>
  <c r="AG722" i="2"/>
  <c r="AG728" i="2"/>
  <c r="AG729" i="2"/>
  <c r="AG731" i="2"/>
  <c r="AG738" i="2"/>
  <c r="AG744" i="2"/>
  <c r="AG745" i="2"/>
  <c r="AG747" i="2"/>
  <c r="AG754" i="2"/>
  <c r="AG760" i="2"/>
  <c r="AG761" i="2"/>
  <c r="AG763" i="2"/>
  <c r="AG770" i="2"/>
  <c r="AG776" i="2"/>
  <c r="AG784" i="2"/>
  <c r="AG786" i="2"/>
  <c r="AG789" i="2"/>
  <c r="AG791" i="2"/>
  <c r="AG794" i="2"/>
  <c r="AG798" i="2"/>
  <c r="AG803" i="2"/>
  <c r="AG805" i="2"/>
  <c r="AG279" i="2"/>
  <c r="AG304" i="2"/>
  <c r="AG305" i="2"/>
  <c r="AG329" i="2"/>
  <c r="AG382" i="2"/>
  <c r="AG426" i="2"/>
  <c r="AG463" i="2"/>
  <c r="AG469" i="2"/>
  <c r="AG473" i="2"/>
  <c r="AG491" i="2"/>
  <c r="AG492" i="2"/>
  <c r="AG522" i="2"/>
  <c r="AG543" i="2"/>
  <c r="AN543" i="2" s="1"/>
  <c r="AG560" i="2"/>
  <c r="AG561" i="2"/>
  <c r="AG578" i="2"/>
  <c r="AG621" i="2"/>
  <c r="AG626" i="2"/>
  <c r="AG627" i="2"/>
  <c r="AG647" i="2"/>
  <c r="AG653" i="2"/>
  <c r="AG654" i="2"/>
  <c r="AG656" i="2"/>
  <c r="AG663" i="2"/>
  <c r="AG669" i="2"/>
  <c r="AG670" i="2"/>
  <c r="AG672" i="2"/>
  <c r="AG680" i="2"/>
  <c r="AG686" i="2"/>
  <c r="AN686" i="2" s="1"/>
  <c r="AG688" i="2"/>
  <c r="AN688" i="2" s="1"/>
  <c r="AG691" i="2"/>
  <c r="AG696" i="2"/>
  <c r="AG698" i="2"/>
  <c r="AG701" i="2"/>
  <c r="AG703" i="2"/>
  <c r="AG707" i="2"/>
  <c r="AN707" i="2" s="1"/>
  <c r="AG718" i="2"/>
  <c r="AG724" i="2"/>
  <c r="AG725" i="2"/>
  <c r="AG727" i="2"/>
  <c r="AG734" i="2"/>
  <c r="AG740" i="2"/>
  <c r="AG741" i="2"/>
  <c r="AG743" i="2"/>
  <c r="AG750" i="2"/>
  <c r="AG756" i="2"/>
  <c r="AG757" i="2"/>
  <c r="AG759" i="2"/>
  <c r="AG766" i="2"/>
  <c r="AG772" i="2"/>
  <c r="AG773" i="2"/>
  <c r="AG775" i="2"/>
  <c r="AG778" i="2"/>
  <c r="AG780" i="2"/>
  <c r="AG781" i="2"/>
  <c r="AN781" i="2" s="1"/>
  <c r="AG783" i="2"/>
  <c r="AG788" i="2"/>
  <c r="AG795" i="2"/>
  <c r="AG796" i="2"/>
  <c r="AG801" i="2"/>
  <c r="AG806" i="2"/>
  <c r="AG341" i="2"/>
  <c r="AG407" i="2"/>
  <c r="AG421" i="2"/>
  <c r="AG555" i="2"/>
  <c r="AG652" i="2"/>
  <c r="AG659" i="2"/>
  <c r="AG704" i="2"/>
  <c r="AG739" i="2"/>
  <c r="AN739" i="2" s="1"/>
  <c r="AG746" i="2"/>
  <c r="AG768" i="2"/>
  <c r="AG769" i="2"/>
  <c r="AG785" i="2"/>
  <c r="AN785" i="2" s="1"/>
  <c r="AG797" i="2"/>
  <c r="AG807" i="2"/>
  <c r="AG813" i="2"/>
  <c r="AG816" i="2"/>
  <c r="AG821" i="2"/>
  <c r="AG10" i="2"/>
  <c r="AG15" i="2"/>
  <c r="AG21" i="2"/>
  <c r="AG22" i="2"/>
  <c r="AG23" i="2"/>
  <c r="AG29" i="2"/>
  <c r="AG36" i="2"/>
  <c r="AG41" i="2"/>
  <c r="AG42" i="2"/>
  <c r="AG44" i="2"/>
  <c r="AG51" i="2"/>
  <c r="AG54" i="2"/>
  <c r="AG57" i="2"/>
  <c r="AG65" i="2"/>
  <c r="AG68" i="2"/>
  <c r="AG72" i="2"/>
  <c r="AG73" i="2"/>
  <c r="AG76" i="2"/>
  <c r="AG79" i="2"/>
  <c r="AG86" i="2"/>
  <c r="AG92" i="2"/>
  <c r="AG93" i="2"/>
  <c r="AG100" i="2"/>
  <c r="AG102" i="2"/>
  <c r="AG110" i="2"/>
  <c r="AG111" i="2"/>
  <c r="AG113" i="2"/>
  <c r="AG125" i="2"/>
  <c r="AG133" i="2"/>
  <c r="AG141" i="2"/>
  <c r="AG150" i="2"/>
  <c r="AG152" i="2"/>
  <c r="AG153" i="2"/>
  <c r="AG158" i="2"/>
  <c r="AG160" i="2"/>
  <c r="AG161" i="2"/>
  <c r="AG163" i="2"/>
  <c r="AG164" i="2"/>
  <c r="AG167" i="2"/>
  <c r="AG168" i="2"/>
  <c r="AG171" i="2"/>
  <c r="AG172" i="2"/>
  <c r="AG175" i="2"/>
  <c r="AG176" i="2"/>
  <c r="AG179" i="2"/>
  <c r="AG180" i="2"/>
  <c r="AG183" i="2"/>
  <c r="AG184" i="2"/>
  <c r="AN184" i="2" s="1"/>
  <c r="AG186" i="2"/>
  <c r="AG189" i="2"/>
  <c r="AG190" i="2"/>
  <c r="AN190" i="2" s="1"/>
  <c r="AG197" i="2"/>
  <c r="AG198" i="2"/>
  <c r="AG206" i="2"/>
  <c r="AG214" i="2"/>
  <c r="AN214" i="2" s="1"/>
  <c r="AG216" i="2"/>
  <c r="AG217" i="2"/>
  <c r="AG230" i="2"/>
  <c r="AG231" i="2"/>
  <c r="AG209" i="2"/>
  <c r="AG215" i="2"/>
  <c r="AG218" i="2"/>
  <c r="AN218" i="2" s="1"/>
  <c r="AG221" i="2"/>
  <c r="AG224" i="2"/>
  <c r="AG228" i="2"/>
  <c r="AG456" i="2"/>
  <c r="AG507" i="2"/>
  <c r="AG576" i="2"/>
  <c r="AG665" i="2"/>
  <c r="AG678" i="2"/>
  <c r="AG753" i="2"/>
  <c r="AG790" i="2"/>
  <c r="AG812" i="2"/>
  <c r="AG16" i="2"/>
  <c r="AG20" i="2"/>
  <c r="AG31" i="2"/>
  <c r="AG45" i="2"/>
  <c r="AG58" i="2"/>
  <c r="AG80" i="2"/>
  <c r="AG95" i="2"/>
  <c r="AG97" i="2"/>
  <c r="AG101" i="2"/>
  <c r="AG115" i="2"/>
  <c r="AG117" i="2"/>
  <c r="AG124" i="2"/>
  <c r="AG132" i="2"/>
  <c r="AG138" i="2"/>
  <c r="AG147" i="2"/>
  <c r="AG195" i="2"/>
  <c r="AG204" i="2"/>
  <c r="AG211" i="2"/>
  <c r="AG213" i="2"/>
  <c r="AG467" i="2"/>
  <c r="AG478" i="2"/>
  <c r="AG485" i="2"/>
  <c r="AN485" i="2" s="1"/>
  <c r="AG546" i="2"/>
  <c r="AG604" i="2"/>
  <c r="AG668" i="2"/>
  <c r="AG675" i="2"/>
  <c r="AG683" i="2"/>
  <c r="AG720" i="2"/>
  <c r="AG721" i="2"/>
  <c r="AG755" i="2"/>
  <c r="AG762" i="2"/>
  <c r="AG793" i="2"/>
  <c r="AG800" i="2"/>
  <c r="AG809" i="2"/>
  <c r="AN809" i="2" s="1"/>
  <c r="AG815" i="2"/>
  <c r="AG818" i="2"/>
  <c r="AG820" i="2"/>
  <c r="AG6" i="2"/>
  <c r="AN6" i="2" s="1"/>
  <c r="AG7" i="2"/>
  <c r="AG8" i="2"/>
  <c r="AG13" i="2"/>
  <c r="AG17" i="2"/>
  <c r="AG19" i="2"/>
  <c r="AG27" i="2"/>
  <c r="AG32" i="2"/>
  <c r="AG37" i="2"/>
  <c r="AG38" i="2"/>
  <c r="AG39" i="2"/>
  <c r="AG47" i="2"/>
  <c r="AG53" i="2"/>
  <c r="AG55" i="2"/>
  <c r="AG56" i="2"/>
  <c r="AG61" i="2"/>
  <c r="AG66" i="2"/>
  <c r="AG67" i="2"/>
  <c r="AG69" i="2"/>
  <c r="AG71" i="2"/>
  <c r="AG74" i="2"/>
  <c r="AG75" i="2"/>
  <c r="AG78" i="2"/>
  <c r="AG82" i="2"/>
  <c r="AG88" i="2"/>
  <c r="AG89" i="2"/>
  <c r="AG91" i="2"/>
  <c r="AG98" i="2"/>
  <c r="AG99" i="2"/>
  <c r="AG109" i="2"/>
  <c r="AG116" i="2"/>
  <c r="AG119" i="2"/>
  <c r="AG126" i="2"/>
  <c r="AG127" i="2"/>
  <c r="AG128" i="2"/>
  <c r="AG134" i="2"/>
  <c r="AG135" i="2"/>
  <c r="AG136" i="2"/>
  <c r="AG142" i="2"/>
  <c r="AG143" i="2"/>
  <c r="AG144" i="2"/>
  <c r="AG156" i="2"/>
  <c r="AG192" i="2"/>
  <c r="AG194" i="2"/>
  <c r="AG199" i="2"/>
  <c r="AG201" i="2"/>
  <c r="AG202" i="2"/>
  <c r="AG207" i="2"/>
  <c r="AG208" i="2"/>
  <c r="AG220" i="2"/>
  <c r="AG225" i="2"/>
  <c r="AG229" i="2"/>
  <c r="AG577" i="2"/>
  <c r="AG752" i="2"/>
  <c r="AG59" i="2"/>
  <c r="AG107" i="2"/>
  <c r="AG130" i="2"/>
  <c r="AG140" i="2"/>
  <c r="AG148" i="2"/>
  <c r="AG157" i="2"/>
  <c r="AG159" i="2"/>
  <c r="AG205" i="2"/>
  <c r="AG461" i="2"/>
  <c r="AG598" i="2"/>
  <c r="AG640" i="2"/>
  <c r="AN640" i="2" s="1"/>
  <c r="AG649" i="2"/>
  <c r="AG650" i="2"/>
  <c r="AG694" i="2"/>
  <c r="AG736" i="2"/>
  <c r="AG737" i="2"/>
  <c r="AG771" i="2"/>
  <c r="AG779" i="2"/>
  <c r="AG787" i="2"/>
  <c r="AN787" i="2" s="1"/>
  <c r="AG810" i="2"/>
  <c r="AG814" i="2"/>
  <c r="AG819" i="2"/>
  <c r="AG822" i="2"/>
  <c r="AG11" i="2"/>
  <c r="AG12" i="2"/>
  <c r="AG14" i="2"/>
  <c r="AG18" i="2"/>
  <c r="AG24" i="2"/>
  <c r="AG26" i="2"/>
  <c r="AG28" i="2"/>
  <c r="AG33" i="2"/>
  <c r="AG34" i="2"/>
  <c r="AG35" i="2"/>
  <c r="AG43" i="2"/>
  <c r="AG49" i="2"/>
  <c r="AN49" i="2" s="1"/>
  <c r="AG50" i="2"/>
  <c r="AG52" i="2"/>
  <c r="AG62" i="2"/>
  <c r="AG63" i="2"/>
  <c r="AG64" i="2"/>
  <c r="AG70" i="2"/>
  <c r="AG84" i="2"/>
  <c r="AG85" i="2"/>
  <c r="AG87" i="2"/>
  <c r="AG94" i="2"/>
  <c r="AG96" i="2"/>
  <c r="AG104" i="2"/>
  <c r="AG105" i="2"/>
  <c r="AG108" i="2"/>
  <c r="AG112" i="2"/>
  <c r="AN112" i="2" s="1"/>
  <c r="AG118" i="2"/>
  <c r="AG121" i="2"/>
  <c r="AG122" i="2"/>
  <c r="AG129" i="2"/>
  <c r="AG137" i="2"/>
  <c r="AG145" i="2"/>
  <c r="AG149" i="2"/>
  <c r="AG154" i="2"/>
  <c r="AG155" i="2"/>
  <c r="AG162" i="2"/>
  <c r="AG165" i="2"/>
  <c r="AG166" i="2"/>
  <c r="AG169" i="2"/>
  <c r="AG170" i="2"/>
  <c r="AG173" i="2"/>
  <c r="AG174" i="2"/>
  <c r="AG177" i="2"/>
  <c r="AN177" i="2" s="1"/>
  <c r="AG178" i="2"/>
  <c r="AG181" i="2"/>
  <c r="AG182" i="2"/>
  <c r="AG185" i="2"/>
  <c r="AG187" i="2"/>
  <c r="AG188" i="2"/>
  <c r="AG191" i="2"/>
  <c r="AG193" i="2"/>
  <c r="AN193" i="2" s="1"/>
  <c r="AG196" i="2"/>
  <c r="AG200" i="2"/>
  <c r="AG203" i="2"/>
  <c r="AG210" i="2"/>
  <c r="AG219" i="2"/>
  <c r="AG222" i="2"/>
  <c r="AG223" i="2"/>
  <c r="AG226" i="2"/>
  <c r="AG227" i="2"/>
  <c r="AG232" i="2"/>
  <c r="AG508" i="2"/>
  <c r="AG666" i="2"/>
  <c r="AG700" i="2"/>
  <c r="AG705" i="2"/>
  <c r="AG714" i="2"/>
  <c r="AG723" i="2"/>
  <c r="AN723" i="2" s="1"/>
  <c r="AG730" i="2"/>
  <c r="AG811" i="2"/>
  <c r="AG817" i="2"/>
  <c r="AG9" i="2"/>
  <c r="AG25" i="2"/>
  <c r="AG30" i="2"/>
  <c r="AG40" i="2"/>
  <c r="AG46" i="2"/>
  <c r="AN46" i="2" s="1"/>
  <c r="AG48" i="2"/>
  <c r="AG60" i="2"/>
  <c r="AG77" i="2"/>
  <c r="AG81" i="2"/>
  <c r="AG83" i="2"/>
  <c r="AG90" i="2"/>
  <c r="AG103" i="2"/>
  <c r="AG106" i="2"/>
  <c r="AG114" i="2"/>
  <c r="AG120" i="2"/>
  <c r="AG123" i="2"/>
  <c r="AG131" i="2"/>
  <c r="AG139" i="2"/>
  <c r="AG146" i="2"/>
  <c r="AG151" i="2"/>
  <c r="AG212" i="2"/>
  <c r="D17" i="2"/>
  <c r="B21" i="2" s="1"/>
  <c r="E30" i="2"/>
  <c r="D30" i="2"/>
  <c r="AL4" i="2"/>
  <c r="AL5" i="2"/>
  <c r="E32" i="2"/>
  <c r="D32" i="2"/>
  <c r="AM4" i="2"/>
  <c r="AM5" i="2"/>
  <c r="D29" i="2"/>
  <c r="E29" i="2"/>
  <c r="AH4" i="2"/>
  <c r="AH5" i="2"/>
  <c r="E28" i="2"/>
  <c r="D28" i="2"/>
  <c r="AJ5" i="2"/>
  <c r="AJ4" i="2"/>
  <c r="AK4" i="2"/>
  <c r="AK5" i="2"/>
  <c r="AI5" i="2"/>
  <c r="D31" i="2"/>
  <c r="E31" i="2"/>
  <c r="AG4" i="2"/>
  <c r="AG5" i="2"/>
  <c r="B34" i="1"/>
  <c r="AN327" i="2" l="1"/>
  <c r="AN480" i="2"/>
  <c r="AO505" i="2"/>
  <c r="AN63" i="2"/>
  <c r="AN736" i="2"/>
  <c r="AN577" i="2"/>
  <c r="AN74" i="2"/>
  <c r="AN79" i="2"/>
  <c r="AN698" i="2"/>
  <c r="AN745" i="2"/>
  <c r="AN712" i="2"/>
  <c r="AN660" i="2"/>
  <c r="AN664" i="2"/>
  <c r="AN566" i="2"/>
  <c r="AN512" i="2"/>
  <c r="AN465" i="2"/>
  <c r="AN464" i="2"/>
  <c r="AN351" i="2"/>
  <c r="AN278" i="2"/>
  <c r="AN323" i="2"/>
  <c r="AO814" i="2"/>
  <c r="AO25" i="2"/>
  <c r="AO626" i="2"/>
  <c r="AO187" i="2"/>
  <c r="AO226" i="2"/>
  <c r="AO129" i="2"/>
  <c r="AO158" i="2"/>
  <c r="AO785" i="2"/>
  <c r="AO139" i="2"/>
  <c r="AO767" i="2"/>
  <c r="AO737" i="2"/>
  <c r="AO678" i="2"/>
  <c r="AO633" i="2"/>
  <c r="AO672" i="2"/>
  <c r="AO555" i="2"/>
  <c r="AO514" i="2"/>
  <c r="AO473" i="2"/>
  <c r="AO480" i="2"/>
  <c r="AO548" i="2"/>
  <c r="AO426" i="2"/>
  <c r="AO483" i="2"/>
  <c r="AO391" i="2"/>
  <c r="AO334" i="2"/>
  <c r="AO239" i="2"/>
  <c r="AO401" i="2"/>
  <c r="AO308" i="2"/>
  <c r="AO252" i="2"/>
  <c r="AO337" i="2"/>
  <c r="AN694" i="2"/>
  <c r="AN800" i="2"/>
  <c r="AN16" i="2"/>
  <c r="AN230" i="2"/>
  <c r="AN409" i="2"/>
  <c r="AN590" i="2"/>
  <c r="AN377" i="2"/>
  <c r="AO616" i="2"/>
  <c r="AO113" i="2"/>
  <c r="AO88" i="2"/>
  <c r="AO635" i="2"/>
  <c r="AO627" i="2"/>
  <c r="AO706" i="2"/>
  <c r="AO667" i="2"/>
  <c r="AO594" i="2"/>
  <c r="AO574" i="2"/>
  <c r="AO267" i="2"/>
  <c r="AO234" i="2"/>
  <c r="AO307" i="2"/>
  <c r="AO278" i="2"/>
  <c r="AN52" i="2"/>
  <c r="AN656" i="2"/>
  <c r="AN561" i="2"/>
  <c r="AN476" i="2"/>
  <c r="AN623" i="2"/>
  <c r="AO19" i="2"/>
  <c r="AO608" i="2"/>
  <c r="AO16" i="2"/>
  <c r="AO698" i="2"/>
  <c r="AO350" i="2"/>
  <c r="AO273" i="2"/>
  <c r="AN212" i="2"/>
  <c r="AN131" i="2"/>
  <c r="AN185" i="2"/>
  <c r="AN822" i="2"/>
  <c r="AN126" i="2"/>
  <c r="AN37" i="2"/>
  <c r="AN211" i="2"/>
  <c r="AN138" i="2"/>
  <c r="AN80" i="2"/>
  <c r="AN167" i="2"/>
  <c r="AN750" i="2"/>
  <c r="AN734" i="2"/>
  <c r="AN794" i="2"/>
  <c r="AN802" i="2"/>
  <c r="AN459" i="2"/>
  <c r="AN618" i="2"/>
  <c r="AN582" i="2"/>
  <c r="AN539" i="2"/>
  <c r="AN584" i="2"/>
  <c r="AN435" i="2"/>
  <c r="AN490" i="2"/>
  <c r="AN432" i="2"/>
  <c r="AN291" i="2"/>
  <c r="AN402" i="2"/>
  <c r="AN296" i="2"/>
  <c r="AN406" i="2"/>
  <c r="AO160" i="2"/>
  <c r="AO78" i="2"/>
  <c r="AO272" i="2"/>
  <c r="AO406" i="2"/>
  <c r="AO213" i="2"/>
  <c r="AO199" i="2"/>
  <c r="AO121" i="2"/>
  <c r="AO181" i="2"/>
  <c r="AO98" i="2"/>
  <c r="AO201" i="2"/>
  <c r="AO207" i="2"/>
  <c r="AO177" i="2"/>
  <c r="AO75" i="2"/>
  <c r="AO27" i="2"/>
  <c r="AO791" i="2"/>
  <c r="AO12" i="2"/>
  <c r="AO653" i="2"/>
  <c r="AO747" i="2"/>
  <c r="AO668" i="2"/>
  <c r="AO568" i="2"/>
  <c r="AO254" i="2"/>
  <c r="AN45" i="2"/>
  <c r="AN639" i="2"/>
  <c r="AO155" i="2"/>
  <c r="AO432" i="2"/>
  <c r="AO768" i="2"/>
  <c r="AO656" i="2"/>
  <c r="AO510" i="2"/>
  <c r="AN310" i="2"/>
  <c r="AN106" i="2"/>
  <c r="AN81" i="2"/>
  <c r="AN9" i="2"/>
  <c r="AN666" i="2"/>
  <c r="AN210" i="2"/>
  <c r="AN169" i="2"/>
  <c r="AN137" i="2"/>
  <c r="AN85" i="2"/>
  <c r="AN159" i="2"/>
  <c r="AN135" i="2"/>
  <c r="AN99" i="2"/>
  <c r="AN53" i="2"/>
  <c r="AN675" i="2"/>
  <c r="AN115" i="2"/>
  <c r="AN753" i="2"/>
  <c r="AN221" i="2"/>
  <c r="AN231" i="2"/>
  <c r="AN175" i="2"/>
  <c r="AN160" i="2"/>
  <c r="AN150" i="2"/>
  <c r="AN113" i="2"/>
  <c r="AN21" i="2"/>
  <c r="AN816" i="2"/>
  <c r="AN555" i="2"/>
  <c r="AN806" i="2"/>
  <c r="AN788" i="2"/>
  <c r="AN778" i="2"/>
  <c r="AN766" i="2"/>
  <c r="AN718" i="2"/>
  <c r="AN669" i="2"/>
  <c r="AN653" i="2"/>
  <c r="AN621" i="2"/>
  <c r="AN279" i="2"/>
  <c r="AN784" i="2"/>
  <c r="AN761" i="2"/>
  <c r="AN684" i="2"/>
  <c r="AN632" i="2"/>
  <c r="AN748" i="2"/>
  <c r="AN716" i="2"/>
  <c r="AN706" i="2"/>
  <c r="AN687" i="2"/>
  <c r="AN648" i="2"/>
  <c r="AN533" i="2"/>
  <c r="AN356" i="2"/>
  <c r="AN568" i="2"/>
  <c r="AN502" i="2"/>
  <c r="AN486" i="2"/>
  <c r="AN583" i="2"/>
  <c r="AN567" i="2"/>
  <c r="AN527" i="2"/>
  <c r="AN415" i="2"/>
  <c r="AN335" i="2"/>
  <c r="AN447" i="2"/>
  <c r="AN436" i="2"/>
  <c r="AN390" i="2"/>
  <c r="AN375" i="2"/>
  <c r="AN331" i="2"/>
  <c r="AN293" i="2"/>
  <c r="AN411" i="2"/>
  <c r="AN395" i="2"/>
  <c r="AN384" i="2"/>
  <c r="AO636" i="2"/>
  <c r="AO518" i="2"/>
  <c r="AO530" i="2"/>
  <c r="AO494" i="2"/>
  <c r="AO343" i="2"/>
  <c r="AO403" i="2"/>
  <c r="AO262" i="2"/>
  <c r="AO246" i="2"/>
  <c r="AN155" i="2"/>
  <c r="AN18" i="2"/>
  <c r="AN208" i="2"/>
  <c r="AN199" i="2"/>
  <c r="AN144" i="2"/>
  <c r="AN297" i="2"/>
  <c r="AO593" i="2"/>
  <c r="AO490" i="2"/>
  <c r="AO338" i="2"/>
  <c r="AO390" i="2"/>
  <c r="AO354" i="2"/>
  <c r="AO366" i="2"/>
  <c r="AO292" i="2"/>
  <c r="AN704" i="2"/>
  <c r="AN805" i="2"/>
  <c r="AN622" i="2"/>
  <c r="AN397" i="2"/>
  <c r="AO173" i="2"/>
  <c r="AN154" i="2"/>
  <c r="AN157" i="2"/>
  <c r="AN13" i="2"/>
  <c r="AN721" i="2"/>
  <c r="AN172" i="2"/>
  <c r="AN29" i="2"/>
  <c r="AN663" i="2"/>
  <c r="AN645" i="2"/>
  <c r="AN774" i="2"/>
  <c r="AN531" i="2"/>
  <c r="AN408" i="2"/>
  <c r="AN362" i="2"/>
  <c r="AO677" i="2"/>
  <c r="AN120" i="2"/>
  <c r="AN222" i="2"/>
  <c r="AN192" i="2"/>
  <c r="AN793" i="2"/>
  <c r="AN768" i="2"/>
  <c r="AN738" i="2"/>
  <c r="AN677" i="2"/>
  <c r="AN247" i="2"/>
  <c r="AN554" i="2"/>
  <c r="AN458" i="2"/>
  <c r="AN438" i="2"/>
  <c r="AN332" i="2"/>
  <c r="AN300" i="2"/>
  <c r="AN250" i="2"/>
  <c r="AO399" i="2"/>
  <c r="AN340" i="2"/>
  <c r="AN272" i="2"/>
  <c r="AO30" i="2"/>
  <c r="AO641" i="2"/>
  <c r="AO335" i="2"/>
  <c r="AN226" i="2"/>
  <c r="AN104" i="2"/>
  <c r="AN33" i="2"/>
  <c r="AN130" i="2"/>
  <c r="AN88" i="2"/>
  <c r="AN66" i="2"/>
  <c r="AN17" i="2"/>
  <c r="AN20" i="2"/>
  <c r="AN507" i="2"/>
  <c r="AN51" i="2"/>
  <c r="AN382" i="2"/>
  <c r="AN697" i="2"/>
  <c r="AN646" i="2"/>
  <c r="AN517" i="2"/>
  <c r="AN764" i="2"/>
  <c r="AN535" i="2"/>
  <c r="AN628" i="2"/>
  <c r="AN594" i="2"/>
  <c r="AN393" i="2"/>
  <c r="AN358" i="2"/>
  <c r="AN347" i="2"/>
  <c r="AN280" i="2"/>
  <c r="AN370" i="2"/>
  <c r="AN268" i="2"/>
  <c r="AN246" i="2"/>
  <c r="AO206" i="2"/>
  <c r="AO159" i="2"/>
  <c r="AO191" i="2"/>
  <c r="AO164" i="2"/>
  <c r="AO48" i="2"/>
  <c r="AO797" i="2"/>
  <c r="AO44" i="2"/>
  <c r="AO811" i="2"/>
  <c r="AO801" i="2"/>
  <c r="AO55" i="2"/>
  <c r="AO28" i="2"/>
  <c r="AO716" i="2"/>
  <c r="AO696" i="2"/>
  <c r="AO560" i="2"/>
  <c r="AO531" i="2"/>
  <c r="AO550" i="2"/>
  <c r="AO613" i="2"/>
  <c r="AN118" i="2"/>
  <c r="AN755" i="2"/>
  <c r="AN183" i="2"/>
  <c r="AN100" i="2"/>
  <c r="AN68" i="2"/>
  <c r="AN36" i="2"/>
  <c r="AN473" i="2"/>
  <c r="AN729" i="2"/>
  <c r="AN288" i="2"/>
  <c r="AN732" i="2"/>
  <c r="AN602" i="2"/>
  <c r="AN636" i="2"/>
  <c r="AN603" i="2"/>
  <c r="AN428" i="2"/>
  <c r="AN631" i="2"/>
  <c r="AN593" i="2"/>
  <c r="AN610" i="2"/>
  <c r="AN474" i="2"/>
  <c r="AN378" i="2"/>
  <c r="AN308" i="2"/>
  <c r="AN258" i="2"/>
  <c r="AN361" i="2"/>
  <c r="AN236" i="2"/>
  <c r="AO122" i="2"/>
  <c r="AO232" i="2"/>
  <c r="AO268" i="2"/>
  <c r="AO535" i="2"/>
  <c r="AO624" i="2"/>
  <c r="AO600" i="2"/>
  <c r="AO118" i="2"/>
  <c r="AO231" i="2"/>
  <c r="AO221" i="2"/>
  <c r="AO146" i="2"/>
  <c r="AO151" i="2"/>
  <c r="AO89" i="2"/>
  <c r="AO734" i="2"/>
  <c r="AO655" i="2"/>
  <c r="AO615" i="2"/>
  <c r="AO642" i="2"/>
  <c r="AO719" i="2"/>
  <c r="AO659" i="2"/>
  <c r="AO566" i="2"/>
  <c r="AO501" i="2"/>
  <c r="AO449" i="2"/>
  <c r="AO303" i="2"/>
  <c r="AO410" i="2"/>
  <c r="AO394" i="2"/>
  <c r="AO439" i="2"/>
  <c r="AO513" i="2"/>
  <c r="AO452" i="2"/>
  <c r="AO436" i="2"/>
  <c r="AO470" i="2"/>
  <c r="AO448" i="2"/>
  <c r="AN151" i="2"/>
  <c r="AN103" i="2"/>
  <c r="AN77" i="2"/>
  <c r="AN817" i="2"/>
  <c r="AN28" i="2"/>
  <c r="AN819" i="2"/>
  <c r="AN71" i="2"/>
  <c r="AN61" i="2"/>
  <c r="AN478" i="2"/>
  <c r="AN164" i="2"/>
  <c r="AN44" i="2"/>
  <c r="AN769" i="2"/>
  <c r="AN801" i="2"/>
  <c r="AN775" i="2"/>
  <c r="AN759" i="2"/>
  <c r="AN743" i="2"/>
  <c r="AN727" i="2"/>
  <c r="AN744" i="2"/>
  <c r="AN695" i="2"/>
  <c r="AN674" i="2"/>
  <c r="AN633" i="2"/>
  <c r="AN581" i="2"/>
  <c r="AN538" i="2"/>
  <c r="AN511" i="2"/>
  <c r="AN479" i="2"/>
  <c r="AN642" i="2"/>
  <c r="AN625" i="2"/>
  <c r="AN326" i="2"/>
  <c r="AN301" i="2"/>
  <c r="AN235" i="2"/>
  <c r="AN422" i="2"/>
  <c r="AN292" i="2"/>
  <c r="AN394" i="2"/>
  <c r="AN330" i="2"/>
  <c r="AN281" i="2"/>
  <c r="AO70" i="2"/>
  <c r="AO154" i="2"/>
  <c r="AO289" i="2"/>
  <c r="AO693" i="2"/>
  <c r="AO699" i="2"/>
  <c r="AO326" i="2"/>
  <c r="AO527" i="2"/>
  <c r="AO707" i="2"/>
  <c r="AO467" i="2"/>
  <c r="AO691" i="2"/>
  <c r="AO713" i="2"/>
  <c r="AO186" i="2"/>
  <c r="AO182" i="2"/>
  <c r="AO157" i="2"/>
  <c r="AO112" i="2"/>
  <c r="AO106" i="2"/>
  <c r="AO66" i="2"/>
  <c r="AO790" i="2"/>
  <c r="AO169" i="2"/>
  <c r="AO134" i="2"/>
  <c r="AO125" i="2"/>
  <c r="AO46" i="2"/>
  <c r="AO782" i="2"/>
  <c r="AO752" i="2"/>
  <c r="AO736" i="2"/>
  <c r="AO809" i="2"/>
  <c r="AO788" i="2"/>
  <c r="AO60" i="2"/>
  <c r="AO724" i="2"/>
  <c r="AO710" i="2"/>
  <c r="AO697" i="2"/>
  <c r="AO588" i="2"/>
  <c r="AO683" i="2"/>
  <c r="AO607" i="2"/>
  <c r="AO504" i="2"/>
  <c r="AO528" i="2"/>
  <c r="AO420" i="2"/>
  <c r="AO447" i="2"/>
  <c r="AO570" i="2"/>
  <c r="AO489" i="2"/>
  <c r="AO468" i="2"/>
  <c r="AO364" i="2"/>
  <c r="AO373" i="2"/>
  <c r="AO237" i="2"/>
  <c r="AN599" i="2"/>
  <c r="AO183" i="2"/>
  <c r="AO612" i="2"/>
  <c r="AO523" i="2"/>
  <c r="AO341" i="2"/>
  <c r="AO245" i="2"/>
  <c r="AO5" i="2"/>
  <c r="AN237" i="2"/>
  <c r="AN312" i="2"/>
  <c r="AO553" i="2"/>
  <c r="AO715" i="2"/>
  <c r="AO196" i="2"/>
  <c r="AO124" i="2"/>
  <c r="AO117" i="2"/>
  <c r="AO87" i="2"/>
  <c r="AO21" i="2"/>
  <c r="AO10" i="2"/>
  <c r="AO572" i="2"/>
  <c r="AO596" i="2"/>
  <c r="AO665" i="2"/>
  <c r="AO577" i="2"/>
  <c r="AO625" i="2"/>
  <c r="AO491" i="2"/>
  <c r="AO419" i="2"/>
  <c r="AO261" i="2"/>
  <c r="AO321" i="2"/>
  <c r="AO317" i="2"/>
  <c r="AN541" i="2"/>
  <c r="AO519" i="2"/>
  <c r="AO551" i="2"/>
  <c r="AO140" i="2"/>
  <c r="AO26" i="2"/>
  <c r="AO276" i="2"/>
  <c r="AO294" i="2"/>
  <c r="AO284" i="2"/>
  <c r="AO351" i="2"/>
  <c r="AN203" i="2"/>
  <c r="AN191" i="2"/>
  <c r="AN598" i="2"/>
  <c r="AN760" i="2"/>
  <c r="AN366" i="2"/>
  <c r="AN262" i="2"/>
  <c r="AO189" i="2"/>
  <c r="AO102" i="2"/>
  <c r="AO546" i="2"/>
  <c r="AO374" i="2"/>
  <c r="AO269" i="2"/>
  <c r="AN678" i="2"/>
  <c r="AN682" i="2"/>
  <c r="AN550" i="2"/>
  <c r="AN488" i="2"/>
  <c r="AN462" i="2"/>
  <c r="AN401" i="2"/>
  <c r="AN276" i="2"/>
  <c r="AN345" i="2"/>
  <c r="AN295" i="2"/>
  <c r="AO188" i="2"/>
  <c r="AO128" i="2"/>
  <c r="AO760" i="2"/>
  <c r="AO763" i="2"/>
  <c r="AO576" i="2"/>
  <c r="AO515" i="2"/>
  <c r="AO538" i="2"/>
  <c r="AO310" i="2"/>
  <c r="AO242" i="2"/>
  <c r="AO402" i="2"/>
  <c r="AO324" i="2"/>
  <c r="AN337" i="2"/>
  <c r="AN814" i="2"/>
  <c r="AN78" i="2"/>
  <c r="AN467" i="2"/>
  <c r="AN217" i="2"/>
  <c r="AN179" i="2"/>
  <c r="AN57" i="2"/>
  <c r="AN463" i="2"/>
  <c r="AN770" i="2"/>
  <c r="AN521" i="2"/>
  <c r="AN487" i="2"/>
  <c r="AN689" i="2"/>
  <c r="AN513" i="2"/>
  <c r="AN443" i="2"/>
  <c r="AN123" i="2"/>
  <c r="AN714" i="2"/>
  <c r="AN182" i="2"/>
  <c r="AN174" i="2"/>
  <c r="AN129" i="2"/>
  <c r="AN84" i="2"/>
  <c r="AN43" i="2"/>
  <c r="AN14" i="2"/>
  <c r="AN107" i="2"/>
  <c r="AN82" i="2"/>
  <c r="AN820" i="2"/>
  <c r="AN204" i="2"/>
  <c r="AN58" i="2"/>
  <c r="AN189" i="2"/>
  <c r="AN111" i="2"/>
  <c r="AN65" i="2"/>
  <c r="AN647" i="2"/>
  <c r="AN469" i="2"/>
  <c r="AN329" i="2"/>
  <c r="AN510" i="2"/>
  <c r="AN799" i="2"/>
  <c r="AN685" i="2"/>
  <c r="AN597" i="2"/>
  <c r="AN317" i="2"/>
  <c r="AN615" i="2"/>
  <c r="AN525" i="2"/>
  <c r="AN547" i="2"/>
  <c r="AN267" i="2"/>
  <c r="AN357" i="2"/>
  <c r="AN334" i="2"/>
  <c r="AN451" i="2"/>
  <c r="AN434" i="2"/>
  <c r="AN410" i="2"/>
  <c r="AN232" i="2"/>
  <c r="AN165" i="2"/>
  <c r="AN128" i="2"/>
  <c r="AN27" i="2"/>
  <c r="AN812" i="2"/>
  <c r="AN659" i="2"/>
  <c r="AN672" i="2"/>
  <c r="AN630" i="2"/>
  <c r="AN564" i="2"/>
  <c r="AN619" i="2"/>
  <c r="AN499" i="2"/>
  <c r="AN355" i="2"/>
  <c r="AN290" i="2"/>
  <c r="AN162" i="2"/>
  <c r="AN815" i="2"/>
  <c r="AN213" i="2"/>
  <c r="AN41" i="2"/>
  <c r="AN587" i="2"/>
  <c r="AN782" i="2"/>
  <c r="AN709" i="2"/>
  <c r="AN671" i="2"/>
  <c r="AN526" i="2"/>
  <c r="AN249" i="2"/>
  <c r="AN4" i="2"/>
  <c r="AN40" i="2"/>
  <c r="AN223" i="2"/>
  <c r="AN779" i="2"/>
  <c r="AN207" i="2"/>
  <c r="AN143" i="2"/>
  <c r="AN119" i="2"/>
  <c r="AN32" i="2"/>
  <c r="AN668" i="2"/>
  <c r="AN101" i="2"/>
  <c r="AN456" i="2"/>
  <c r="AN180" i="2"/>
  <c r="AN141" i="2"/>
  <c r="AN93" i="2"/>
  <c r="AN813" i="2"/>
  <c r="AN783" i="2"/>
  <c r="AN696" i="2"/>
  <c r="AN522" i="2"/>
  <c r="AN776" i="2"/>
  <c r="AN711" i="2"/>
  <c r="AN699" i="2"/>
  <c r="AN662" i="2"/>
  <c r="AN399" i="2"/>
  <c r="AN565" i="2"/>
  <c r="AN455" i="2"/>
  <c r="AN248" i="2"/>
  <c r="AN609" i="2"/>
  <c r="AN579" i="2"/>
  <c r="AN500" i="2"/>
  <c r="AN457" i="2"/>
  <c r="AN606" i="2"/>
  <c r="AN574" i="2"/>
  <c r="AN545" i="2"/>
  <c r="AN359" i="2"/>
  <c r="AN441" i="2"/>
  <c r="AN273" i="2"/>
  <c r="AN374" i="2"/>
  <c r="AN346" i="2"/>
  <c r="AN423" i="2"/>
  <c r="AN381" i="2"/>
  <c r="AN322" i="2"/>
  <c r="AN256" i="2"/>
  <c r="AO193" i="2"/>
  <c r="AO108" i="2"/>
  <c r="AO200" i="2"/>
  <c r="AO820" i="2"/>
  <c r="AO279" i="2"/>
  <c r="AO110" i="2"/>
  <c r="AO116" i="2"/>
  <c r="AO220" i="2"/>
  <c r="AO219" i="2"/>
  <c r="AO204" i="2"/>
  <c r="AO167" i="2"/>
  <c r="AO43" i="2"/>
  <c r="AO64" i="2"/>
  <c r="AO775" i="2"/>
  <c r="AO762" i="2"/>
  <c r="AO63" i="2"/>
  <c r="AO743" i="2"/>
  <c r="AO24" i="2"/>
  <c r="AO738" i="2"/>
  <c r="AO661" i="2"/>
  <c r="AO569" i="2"/>
  <c r="AO500" i="2"/>
  <c r="AO742" i="2"/>
  <c r="AO704" i="2"/>
  <c r="AO663" i="2"/>
  <c r="AO539" i="2"/>
  <c r="AO679" i="2"/>
  <c r="AO650" i="2"/>
  <c r="AO597" i="2"/>
  <c r="AO477" i="2"/>
  <c r="AN508" i="2"/>
  <c r="AN166" i="2"/>
  <c r="AN96" i="2"/>
  <c r="AN62" i="2"/>
  <c r="AN229" i="2"/>
  <c r="AN194" i="2"/>
  <c r="AN134" i="2"/>
  <c r="AN98" i="2"/>
  <c r="AN47" i="2"/>
  <c r="AN132" i="2"/>
  <c r="AN206" i="2"/>
  <c r="AN158" i="2"/>
  <c r="AN76" i="2"/>
  <c r="AN15" i="2"/>
  <c r="AN421" i="2"/>
  <c r="AN680" i="2"/>
  <c r="AN578" i="2"/>
  <c r="AN791" i="2"/>
  <c r="AN728" i="2"/>
  <c r="AN658" i="2"/>
  <c r="AN540" i="2"/>
  <c r="AN252" i="2"/>
  <c r="AN758" i="2"/>
  <c r="AN726" i="2"/>
  <c r="AN713" i="2"/>
  <c r="AN638" i="2"/>
  <c r="AN519" i="2"/>
  <c r="AN600" i="2"/>
  <c r="AN495" i="2"/>
  <c r="AN624" i="2"/>
  <c r="AN591" i="2"/>
  <c r="AN563" i="2"/>
  <c r="AN516" i="2"/>
  <c r="AN484" i="2"/>
  <c r="AN558" i="2"/>
  <c r="AN524" i="2"/>
  <c r="AN504" i="2"/>
  <c r="AN471" i="2"/>
  <c r="AN424" i="2"/>
  <c r="AN244" i="2"/>
  <c r="AN425" i="2"/>
  <c r="AN350" i="2"/>
  <c r="AN289" i="2"/>
  <c r="AN263" i="2"/>
  <c r="AN387" i="2"/>
  <c r="AN324" i="2"/>
  <c r="AN253" i="2"/>
  <c r="AN311" i="2"/>
  <c r="AN245" i="2"/>
  <c r="AO29" i="2"/>
  <c r="AO203" i="2"/>
  <c r="AO414" i="2"/>
  <c r="AO533" i="2"/>
  <c r="AO322" i="2"/>
  <c r="AO428" i="2"/>
  <c r="AO618" i="2"/>
  <c r="AO629" i="2"/>
  <c r="AO592" i="2"/>
  <c r="AO192" i="2"/>
  <c r="AO143" i="2"/>
  <c r="AO225" i="2"/>
  <c r="AO132" i="2"/>
  <c r="AO156" i="2"/>
  <c r="AO6" i="2"/>
  <c r="AO769" i="2"/>
  <c r="AO819" i="2"/>
  <c r="AO756" i="2"/>
  <c r="AO727" i="2"/>
  <c r="AO34" i="2"/>
  <c r="AO789" i="2"/>
  <c r="AO754" i="2"/>
  <c r="AO720" i="2"/>
  <c r="AO733" i="2"/>
  <c r="AO670" i="2"/>
  <c r="AO516" i="2"/>
  <c r="AO755" i="2"/>
  <c r="AO723" i="2"/>
  <c r="AO694" i="2"/>
  <c r="AO676" i="2"/>
  <c r="AO644" i="2"/>
  <c r="AO557" i="2"/>
  <c r="AO511" i="2"/>
  <c r="AO673" i="2"/>
  <c r="AO614" i="2"/>
  <c r="AO488" i="2"/>
  <c r="AO684" i="2"/>
  <c r="AO584" i="2"/>
  <c r="AO563" i="2"/>
  <c r="AO509" i="2"/>
  <c r="AO464" i="2"/>
  <c r="AO433" i="2"/>
  <c r="AO540" i="2"/>
  <c r="AO353" i="2"/>
  <c r="AO327" i="2"/>
  <c r="AO282" i="2"/>
  <c r="AO251" i="2"/>
  <c r="AO316" i="2"/>
  <c r="AO280" i="2"/>
  <c r="AO378" i="2"/>
  <c r="AO356" i="2"/>
  <c r="AO266" i="2"/>
  <c r="AO233" i="2"/>
  <c r="AO332" i="2"/>
  <c r="AO312" i="2"/>
  <c r="AO259" i="2"/>
  <c r="AO479" i="2"/>
  <c r="AO417" i="2"/>
  <c r="AO559" i="2"/>
  <c r="AO502" i="2"/>
  <c r="AO446" i="2"/>
  <c r="AO458" i="2"/>
  <c r="AO260" i="2"/>
  <c r="AO300" i="2"/>
  <c r="AO346" i="2"/>
  <c r="AO377" i="2"/>
  <c r="AO4" i="2"/>
  <c r="AN146" i="2"/>
  <c r="AN90" i="2"/>
  <c r="AN60" i="2"/>
  <c r="AN30" i="2"/>
  <c r="AN811" i="2"/>
  <c r="AN705" i="2"/>
  <c r="AN200" i="2"/>
  <c r="AN188" i="2"/>
  <c r="AN181" i="2"/>
  <c r="AN173" i="2"/>
  <c r="AN149" i="2"/>
  <c r="AN122" i="2"/>
  <c r="AN108" i="2"/>
  <c r="AN94" i="2"/>
  <c r="AN70" i="2"/>
  <c r="AN35" i="2"/>
  <c r="AN26" i="2"/>
  <c r="AN12" i="2"/>
  <c r="AN771" i="2"/>
  <c r="AN650" i="2"/>
  <c r="AN461" i="2"/>
  <c r="AN148" i="2"/>
  <c r="AN59" i="2"/>
  <c r="AN225" i="2"/>
  <c r="AN202" i="2"/>
  <c r="AN142" i="2"/>
  <c r="AN116" i="2"/>
  <c r="AN91" i="2"/>
  <c r="AN69" i="2"/>
  <c r="AN56" i="2"/>
  <c r="AN39" i="2"/>
  <c r="AN8" i="2"/>
  <c r="AN818" i="2"/>
  <c r="AN720" i="2"/>
  <c r="AN604" i="2"/>
  <c r="AN195" i="2"/>
  <c r="AN124" i="2"/>
  <c r="AN97" i="2"/>
  <c r="AN665" i="2"/>
  <c r="AN228" i="2"/>
  <c r="AN215" i="2"/>
  <c r="AN198" i="2"/>
  <c r="AN186" i="2"/>
  <c r="AN171" i="2"/>
  <c r="AN163" i="2"/>
  <c r="AN153" i="2"/>
  <c r="AN133" i="2"/>
  <c r="AN110" i="2"/>
  <c r="AN92" i="2"/>
  <c r="AN73" i="2"/>
  <c r="AN42" i="2"/>
  <c r="AN23" i="2"/>
  <c r="AN10" i="2"/>
  <c r="AN807" i="2"/>
  <c r="AN407" i="2"/>
  <c r="AN796" i="2"/>
  <c r="AN773" i="2"/>
  <c r="AN757" i="2"/>
  <c r="AN741" i="2"/>
  <c r="AN725" i="2"/>
  <c r="AN703" i="2"/>
  <c r="AN691" i="2"/>
  <c r="AN627" i="2"/>
  <c r="AN492" i="2"/>
  <c r="AN305" i="2"/>
  <c r="AN803" i="2"/>
  <c r="AN789" i="2"/>
  <c r="AN754" i="2"/>
  <c r="AN722" i="2"/>
  <c r="AN692" i="2"/>
  <c r="AN681" i="2"/>
  <c r="AN673" i="2"/>
  <c r="AN657" i="2"/>
  <c r="AN617" i="2"/>
  <c r="AN528" i="2"/>
  <c r="AN808" i="2"/>
  <c r="AN792" i="2"/>
  <c r="AN767" i="2"/>
  <c r="AN751" i="2"/>
  <c r="AN735" i="2"/>
  <c r="AN719" i="2"/>
  <c r="AN710" i="2"/>
  <c r="AN693" i="2"/>
  <c r="AN661" i="2"/>
  <c r="AN637" i="2"/>
  <c r="AN596" i="2"/>
  <c r="AN501" i="2"/>
  <c r="AN398" i="2"/>
  <c r="AN316" i="2"/>
  <c r="AN613" i="2"/>
  <c r="AN595" i="2"/>
  <c r="AN580" i="2"/>
  <c r="AN549" i="2"/>
  <c r="AN534" i="2"/>
  <c r="AN505" i="2"/>
  <c r="AN489" i="2"/>
  <c r="AN472" i="2"/>
  <c r="AN453" i="2"/>
  <c r="AN400" i="2"/>
  <c r="AN586" i="2"/>
  <c r="AN570" i="2"/>
  <c r="AN529" i="2"/>
  <c r="AN515" i="2"/>
  <c r="AN483" i="2"/>
  <c r="AN454" i="2"/>
  <c r="AN352" i="2"/>
  <c r="AN259" i="2"/>
  <c r="AN641" i="2"/>
  <c r="AN605" i="2"/>
  <c r="AN589" i="2"/>
  <c r="AN573" i="2"/>
  <c r="AN557" i="2"/>
  <c r="AN518" i="2"/>
  <c r="AN503" i="2"/>
  <c r="AN470" i="2"/>
  <c r="AN419" i="2"/>
  <c r="AN339" i="2"/>
  <c r="AN269" i="2"/>
  <c r="AN239" i="2"/>
  <c r="AN420" i="2"/>
  <c r="AN404" i="2"/>
  <c r="AN388" i="2"/>
  <c r="AN367" i="2"/>
  <c r="AN348" i="2"/>
  <c r="AN285" i="2"/>
  <c r="AN270" i="2"/>
  <c r="AN234" i="2"/>
  <c r="AN416" i="2"/>
  <c r="AN392" i="2"/>
  <c r="AN385" i="2"/>
  <c r="AN372" i="2"/>
  <c r="AN353" i="2"/>
  <c r="AN251" i="2"/>
  <c r="AN450" i="2"/>
  <c r="AN431" i="2"/>
  <c r="AN417" i="2"/>
  <c r="AN405" i="2"/>
  <c r="AN389" i="2"/>
  <c r="AN373" i="2"/>
  <c r="AN365" i="2"/>
  <c r="AN343" i="2"/>
  <c r="AN321" i="2"/>
  <c r="AN277" i="2"/>
  <c r="AN261" i="2"/>
  <c r="AN254" i="2"/>
  <c r="AO104" i="2"/>
  <c r="AO57" i="2"/>
  <c r="AO120" i="2"/>
  <c r="AO72" i="2"/>
  <c r="AO253" i="2"/>
  <c r="AO291" i="2"/>
  <c r="AO53" i="2"/>
  <c r="AO152" i="2"/>
  <c r="AO424" i="2"/>
  <c r="AO453" i="2"/>
  <c r="AO525" i="2"/>
  <c r="AO554" i="2"/>
  <c r="AO822" i="2"/>
  <c r="AO376" i="2"/>
  <c r="AO543" i="2"/>
  <c r="AO630" i="2"/>
  <c r="AO709" i="2"/>
  <c r="AO685" i="2"/>
  <c r="AO359" i="2"/>
  <c r="AO465" i="2"/>
  <c r="AO776" i="2"/>
  <c r="AO422" i="2"/>
  <c r="AO545" i="2"/>
  <c r="AO798" i="2"/>
  <c r="AO784" i="2"/>
  <c r="AO215" i="2"/>
  <c r="AO176" i="2"/>
  <c r="AO135" i="2"/>
  <c r="AO179" i="2"/>
  <c r="AO172" i="2"/>
  <c r="AO111" i="2"/>
  <c r="AO224" i="2"/>
  <c r="AO180" i="2"/>
  <c r="AO208" i="2"/>
  <c r="AO101" i="2"/>
  <c r="AO223" i="2"/>
  <c r="AO209" i="2"/>
  <c r="AO184" i="2"/>
  <c r="AO153" i="2"/>
  <c r="AO130" i="2"/>
  <c r="AO93" i="2"/>
  <c r="AO217" i="2"/>
  <c r="AO197" i="2"/>
  <c r="AO166" i="2"/>
  <c r="AO136" i="2"/>
  <c r="AO123" i="2"/>
  <c r="AO83" i="2"/>
  <c r="AO51" i="2"/>
  <c r="AO31" i="2"/>
  <c r="AO17" i="2"/>
  <c r="AO781" i="2"/>
  <c r="AO721" i="2"/>
  <c r="AO168" i="2"/>
  <c r="AO114" i="2"/>
  <c r="AO97" i="2"/>
  <c r="AO45" i="2"/>
  <c r="AO796" i="2"/>
  <c r="AO770" i="2"/>
  <c r="AO745" i="2"/>
  <c r="AO729" i="2"/>
  <c r="AO62" i="2"/>
  <c r="AO47" i="2"/>
  <c r="AO8" i="2"/>
  <c r="AO817" i="2"/>
  <c r="AO807" i="2"/>
  <c r="AO795" i="2"/>
  <c r="AO773" i="2"/>
  <c r="AO764" i="2"/>
  <c r="AO84" i="2"/>
  <c r="AO68" i="2"/>
  <c r="AO58" i="2"/>
  <c r="AO42" i="2"/>
  <c r="AO33" i="2"/>
  <c r="AO818" i="2"/>
  <c r="AO810" i="2"/>
  <c r="AO802" i="2"/>
  <c r="AO794" i="2"/>
  <c r="AO787" i="2"/>
  <c r="AO758" i="2"/>
  <c r="AO741" i="2"/>
  <c r="AO732" i="2"/>
  <c r="AO669" i="2"/>
  <c r="AO646" i="2"/>
  <c r="AO637" i="2"/>
  <c r="AO731" i="2"/>
  <c r="AO718" i="2"/>
  <c r="AO711" i="2"/>
  <c r="AO702" i="2"/>
  <c r="AO692" i="2"/>
  <c r="AO652" i="2"/>
  <c r="AO639" i="2"/>
  <c r="AO601" i="2"/>
  <c r="AO591" i="2"/>
  <c r="AO573" i="2"/>
  <c r="AO549" i="2"/>
  <c r="AO503" i="2"/>
  <c r="AO658" i="2"/>
  <c r="AO649" i="2"/>
  <c r="AO564" i="2"/>
  <c r="AO537" i="2"/>
  <c r="AO521" i="2"/>
  <c r="AO722" i="2"/>
  <c r="AO675" i="2"/>
  <c r="AO643" i="2"/>
  <c r="AO628" i="2"/>
  <c r="AO619" i="2"/>
  <c r="AO581" i="2"/>
  <c r="AO507" i="2"/>
  <c r="AO582" i="2"/>
  <c r="AO571" i="2"/>
  <c r="AO536" i="2"/>
  <c r="AO526" i="2"/>
  <c r="AO498" i="2"/>
  <c r="AO485" i="2"/>
  <c r="AO454" i="2"/>
  <c r="AO442" i="2"/>
  <c r="AO435" i="2"/>
  <c r="AO487" i="2"/>
  <c r="AO456" i="2"/>
  <c r="AO444" i="2"/>
  <c r="AO431" i="2"/>
  <c r="AO567" i="2"/>
  <c r="AO532" i="2"/>
  <c r="AO497" i="2"/>
  <c r="AO478" i="2"/>
  <c r="AO445" i="2"/>
  <c r="AO476" i="2"/>
  <c r="AO466" i="2"/>
  <c r="AO405" i="2"/>
  <c r="AO384" i="2"/>
  <c r="AO363" i="2"/>
  <c r="AO349" i="2"/>
  <c r="AO318" i="2"/>
  <c r="AO296" i="2"/>
  <c r="AO281" i="2"/>
  <c r="AO412" i="2"/>
  <c r="AO398" i="2"/>
  <c r="AO365" i="2"/>
  <c r="AO340" i="2"/>
  <c r="AO315" i="2"/>
  <c r="AO299" i="2"/>
  <c r="AO263" i="2"/>
  <c r="AO250" i="2"/>
  <c r="AO396" i="2"/>
  <c r="AO355" i="2"/>
  <c r="AO331" i="2"/>
  <c r="AO264" i="2"/>
  <c r="AO248" i="2"/>
  <c r="AO238" i="2"/>
  <c r="AO385" i="2"/>
  <c r="AO360" i="2"/>
  <c r="AO342" i="2"/>
  <c r="AO311" i="2"/>
  <c r="AO306" i="2"/>
  <c r="AO257" i="2"/>
  <c r="AN139" i="2"/>
  <c r="AN114" i="2"/>
  <c r="AN83" i="2"/>
  <c r="AN48" i="2"/>
  <c r="AN25" i="2"/>
  <c r="AN730" i="2"/>
  <c r="AN700" i="2"/>
  <c r="AN227" i="2"/>
  <c r="AN219" i="2"/>
  <c r="AN196" i="2"/>
  <c r="AN187" i="2"/>
  <c r="AN178" i="2"/>
  <c r="AN170" i="2"/>
  <c r="AN145" i="2"/>
  <c r="AN121" i="2"/>
  <c r="AN105" i="2"/>
  <c r="AN87" i="2"/>
  <c r="AN64" i="2"/>
  <c r="AN50" i="2"/>
  <c r="AN34" i="2"/>
  <c r="AN24" i="2"/>
  <c r="AN11" i="2"/>
  <c r="AN810" i="2"/>
  <c r="AN737" i="2"/>
  <c r="AN649" i="2"/>
  <c r="AN205" i="2"/>
  <c r="AN140" i="2"/>
  <c r="AN752" i="2"/>
  <c r="AN220" i="2"/>
  <c r="AN201" i="2"/>
  <c r="AN156" i="2"/>
  <c r="AN136" i="2"/>
  <c r="AN127" i="2"/>
  <c r="AN109" i="2"/>
  <c r="AN89" i="2"/>
  <c r="AN75" i="2"/>
  <c r="AN67" i="2"/>
  <c r="AN55" i="2"/>
  <c r="AN38" i="2"/>
  <c r="AN19" i="2"/>
  <c r="AN7" i="2"/>
  <c r="AN762" i="2"/>
  <c r="AN683" i="2"/>
  <c r="AN546" i="2"/>
  <c r="AN147" i="2"/>
  <c r="AN117" i="2"/>
  <c r="AN95" i="2"/>
  <c r="AN31" i="2"/>
  <c r="AN790" i="2"/>
  <c r="AN576" i="2"/>
  <c r="AN224" i="2"/>
  <c r="AN209" i="2"/>
  <c r="AN216" i="2"/>
  <c r="AN197" i="2"/>
  <c r="AN176" i="2"/>
  <c r="AN168" i="2"/>
  <c r="AN161" i="2"/>
  <c r="AN152" i="2"/>
  <c r="AN125" i="2"/>
  <c r="AN102" i="2"/>
  <c r="AN86" i="2"/>
  <c r="AN72" i="2"/>
  <c r="AN54" i="2"/>
  <c r="AN22" i="2"/>
  <c r="AN821" i="2"/>
  <c r="AN797" i="2"/>
  <c r="AN746" i="2"/>
  <c r="AN652" i="2"/>
  <c r="AN341" i="2"/>
  <c r="AN795" i="2"/>
  <c r="AN780" i="2"/>
  <c r="AN772" i="2"/>
  <c r="AN756" i="2"/>
  <c r="AN740" i="2"/>
  <c r="AN724" i="2"/>
  <c r="AN701" i="2"/>
  <c r="AN670" i="2"/>
  <c r="AN654" i="2"/>
  <c r="AN626" i="2"/>
  <c r="AN560" i="2"/>
  <c r="AN491" i="2"/>
  <c r="AN426" i="2"/>
  <c r="AN304" i="2"/>
  <c r="AN798" i="2"/>
  <c r="AN786" i="2"/>
  <c r="AN763" i="2"/>
  <c r="AN747" i="2"/>
  <c r="AN731" i="2"/>
  <c r="AN715" i="2"/>
  <c r="AN702" i="2"/>
  <c r="AN679" i="2"/>
  <c r="AN667" i="2"/>
  <c r="AN651" i="2"/>
  <c r="AN635" i="2"/>
  <c r="AN523" i="2"/>
  <c r="AN475" i="2"/>
  <c r="AN804" i="2"/>
  <c r="AN765" i="2"/>
  <c r="AN749" i="2"/>
  <c r="AN733" i="2"/>
  <c r="AN717" i="2"/>
  <c r="AN690" i="2"/>
  <c r="AN655" i="2"/>
  <c r="AN611" i="2"/>
  <c r="AN571" i="2"/>
  <c r="AN494" i="2"/>
  <c r="AN369" i="2"/>
  <c r="AN643" i="2"/>
  <c r="AN620" i="2"/>
  <c r="AN608" i="2"/>
  <c r="AN592" i="2"/>
  <c r="AN575" i="2"/>
  <c r="AN559" i="2"/>
  <c r="AN544" i="2"/>
  <c r="AN532" i="2"/>
  <c r="AN514" i="2"/>
  <c r="AN498" i="2"/>
  <c r="AN482" i="2"/>
  <c r="AN468" i="2"/>
  <c r="AN429" i="2"/>
  <c r="AN379" i="2"/>
  <c r="AN634" i="2"/>
  <c r="AN614" i="2"/>
  <c r="AN585" i="2"/>
  <c r="AN551" i="2"/>
  <c r="AN537" i="2"/>
  <c r="AN509" i="2"/>
  <c r="AN493" i="2"/>
  <c r="AN477" i="2"/>
  <c r="AN439" i="2"/>
  <c r="AN336" i="2"/>
  <c r="AN238" i="2"/>
  <c r="AN629" i="2"/>
  <c r="AN616" i="2"/>
  <c r="AN601" i="2"/>
  <c r="AN588" i="2"/>
  <c r="AN572" i="2"/>
  <c r="AN556" i="2"/>
  <c r="AN536" i="2"/>
  <c r="AN497" i="2"/>
  <c r="AN481" i="2"/>
  <c r="AN466" i="2"/>
  <c r="AN448" i="2"/>
  <c r="AN414" i="2"/>
  <c r="AN338" i="2"/>
  <c r="AN309" i="2"/>
  <c r="AN264" i="2"/>
  <c r="AN437" i="2"/>
  <c r="AN418" i="2"/>
  <c r="AN403" i="2"/>
  <c r="AN383" i="2"/>
  <c r="AN360" i="2"/>
  <c r="AN354" i="2"/>
  <c r="AN315" i="2"/>
  <c r="AN284" i="2"/>
  <c r="AN266" i="2"/>
  <c r="AN241" i="2"/>
  <c r="AN452" i="2"/>
  <c r="AN440" i="2"/>
  <c r="AN413" i="2"/>
  <c r="AN391" i="2"/>
  <c r="AN380" i="2"/>
  <c r="AN368" i="2"/>
  <c r="AN349" i="2"/>
  <c r="AN333" i="2"/>
  <c r="AN313" i="2"/>
  <c r="AN302" i="2"/>
  <c r="AN271" i="2"/>
  <c r="AN242" i="2"/>
  <c r="AN449" i="2"/>
  <c r="AN430" i="2"/>
  <c r="AN412" i="2"/>
  <c r="AN396" i="2"/>
  <c r="AN386" i="2"/>
  <c r="AN371" i="2"/>
  <c r="AN363" i="2"/>
  <c r="AN342" i="2"/>
  <c r="AN325" i="2"/>
  <c r="AN320" i="2"/>
  <c r="AN299" i="2"/>
  <c r="AN287" i="2"/>
  <c r="AN274" i="2"/>
  <c r="AN260" i="2"/>
  <c r="AN240" i="2"/>
  <c r="AO37" i="2"/>
  <c r="AO243" i="2"/>
  <c r="AO255" i="2"/>
  <c r="AO76" i="2"/>
  <c r="AO100" i="2"/>
  <c r="AO148" i="2"/>
  <c r="AO304" i="2"/>
  <c r="AO382" i="2"/>
  <c r="AO457" i="2"/>
  <c r="AO602" i="2"/>
  <c r="AO800" i="2"/>
  <c r="AO15" i="2"/>
  <c r="AO459" i="2"/>
  <c r="AO701" i="2"/>
  <c r="AO816" i="2"/>
  <c r="AO792" i="2"/>
  <c r="AO329" i="2"/>
  <c r="AO375" i="2"/>
  <c r="AO632" i="2"/>
  <c r="AO806" i="2"/>
  <c r="AO610" i="2"/>
  <c r="AO808" i="2"/>
  <c r="AO230" i="2"/>
  <c r="AO212" i="2"/>
  <c r="AO198" i="2"/>
  <c r="AO163" i="2"/>
  <c r="AO127" i="2"/>
  <c r="AO96" i="2"/>
  <c r="AO205" i="2"/>
  <c r="AO178" i="2"/>
  <c r="AO95" i="2"/>
  <c r="AO222" i="2"/>
  <c r="AO190" i="2"/>
  <c r="AO175" i="2"/>
  <c r="AO228" i="2"/>
  <c r="AO195" i="2"/>
  <c r="AO137" i="2"/>
  <c r="AO227" i="2"/>
  <c r="AO216" i="2"/>
  <c r="AO202" i="2"/>
  <c r="AO150" i="2"/>
  <c r="AO138" i="2"/>
  <c r="AO105" i="2"/>
  <c r="AO90" i="2"/>
  <c r="AO214" i="2"/>
  <c r="AO165" i="2"/>
  <c r="AO144" i="2"/>
  <c r="AO119" i="2"/>
  <c r="AO109" i="2"/>
  <c r="AO91" i="2"/>
  <c r="AO77" i="2"/>
  <c r="AO71" i="2"/>
  <c r="AO59" i="2"/>
  <c r="AO39" i="2"/>
  <c r="AO14" i="2"/>
  <c r="AO805" i="2"/>
  <c r="AO780" i="2"/>
  <c r="AO171" i="2"/>
  <c r="AO141" i="2"/>
  <c r="AO131" i="2"/>
  <c r="AO81" i="2"/>
  <c r="AO38" i="2"/>
  <c r="AO23" i="2"/>
  <c r="AO786" i="2"/>
  <c r="AO779" i="2"/>
  <c r="AO759" i="2"/>
  <c r="AO744" i="2"/>
  <c r="AO728" i="2"/>
  <c r="AO79" i="2"/>
  <c r="AO35" i="2"/>
  <c r="AO11" i="2"/>
  <c r="AO815" i="2"/>
  <c r="AO803" i="2"/>
  <c r="AO793" i="2"/>
  <c r="AO778" i="2"/>
  <c r="AO772" i="2"/>
  <c r="AO751" i="2"/>
  <c r="AO735" i="2"/>
  <c r="AO65" i="2"/>
  <c r="AO56" i="2"/>
  <c r="AO50" i="2"/>
  <c r="AO783" i="2"/>
  <c r="AO766" i="2"/>
  <c r="AO746" i="2"/>
  <c r="AO730" i="2"/>
  <c r="AO740" i="2"/>
  <c r="AO717" i="2"/>
  <c r="AO705" i="2"/>
  <c r="AO681" i="2"/>
  <c r="AO654" i="2"/>
  <c r="AO645" i="2"/>
  <c r="AO631" i="2"/>
  <c r="AO620" i="2"/>
  <c r="AO604" i="2"/>
  <c r="AO556" i="2"/>
  <c r="AO508" i="2"/>
  <c r="AO492" i="2"/>
  <c r="AO739" i="2"/>
  <c r="AO726" i="2"/>
  <c r="AO700" i="2"/>
  <c r="AO687" i="2"/>
  <c r="AO680" i="2"/>
  <c r="AO660" i="2"/>
  <c r="AO647" i="2"/>
  <c r="AO623" i="2"/>
  <c r="AO589" i="2"/>
  <c r="AO495" i="2"/>
  <c r="AO689" i="2"/>
  <c r="AO666" i="2"/>
  <c r="AO622" i="2"/>
  <c r="AO606" i="2"/>
  <c r="AO580" i="2"/>
  <c r="AO561" i="2"/>
  <c r="AO512" i="2"/>
  <c r="AO496" i="2"/>
  <c r="AO690" i="2"/>
  <c r="AO664" i="2"/>
  <c r="AO651" i="2"/>
  <c r="AO617" i="2"/>
  <c r="AO605" i="2"/>
  <c r="AO552" i="2"/>
  <c r="AO499" i="2"/>
  <c r="AO599" i="2"/>
  <c r="AO590" i="2"/>
  <c r="AO579" i="2"/>
  <c r="AO558" i="2"/>
  <c r="AO534" i="2"/>
  <c r="AO522" i="2"/>
  <c r="AO506" i="2"/>
  <c r="AO493" i="2"/>
  <c r="AO474" i="2"/>
  <c r="AO469" i="2"/>
  <c r="AO461" i="2"/>
  <c r="AO450" i="2"/>
  <c r="AO441" i="2"/>
  <c r="AO429" i="2"/>
  <c r="AO430" i="2"/>
  <c r="AO423" i="2"/>
  <c r="AO598" i="2"/>
  <c r="AO586" i="2"/>
  <c r="AO575" i="2"/>
  <c r="AO524" i="2"/>
  <c r="AO486" i="2"/>
  <c r="AO471" i="2"/>
  <c r="AO455" i="2"/>
  <c r="AO484" i="2"/>
  <c r="AO475" i="2"/>
  <c r="AO462" i="2"/>
  <c r="AO451" i="2"/>
  <c r="AO440" i="2"/>
  <c r="AO421" i="2"/>
  <c r="AO392" i="2"/>
  <c r="AO371" i="2"/>
  <c r="AO358" i="2"/>
  <c r="AO344" i="2"/>
  <c r="AO333" i="2"/>
  <c r="AO295" i="2"/>
  <c r="AO288" i="2"/>
  <c r="AO277" i="2"/>
  <c r="AO409" i="2"/>
  <c r="AO387" i="2"/>
  <c r="AO361" i="2"/>
  <c r="AO339" i="2"/>
  <c r="AO313" i="2"/>
  <c r="AO298" i="2"/>
  <c r="AO293" i="2"/>
  <c r="AO283" i="2"/>
  <c r="AO275" i="2"/>
  <c r="AO411" i="2"/>
  <c r="AO404" i="2"/>
  <c r="AO393" i="2"/>
  <c r="AO386" i="2"/>
  <c r="AO362" i="2"/>
  <c r="AO286" i="2"/>
  <c r="AO247" i="2"/>
  <c r="AO236" i="2"/>
  <c r="AO407" i="2"/>
  <c r="AO395" i="2"/>
  <c r="AO383" i="2"/>
  <c r="AO370" i="2"/>
  <c r="AO357" i="2"/>
  <c r="AO330" i="2"/>
  <c r="AO319" i="2"/>
  <c r="AO309" i="2"/>
  <c r="AO285" i="2"/>
  <c r="AO265" i="2"/>
  <c r="AO256" i="2"/>
  <c r="AN233" i="2"/>
  <c r="AN298" i="2"/>
  <c r="AN314" i="2"/>
  <c r="AN275" i="2"/>
  <c r="AN306" i="2"/>
  <c r="AN294" i="2"/>
  <c r="AN243" i="2"/>
  <c r="X245" i="2"/>
  <c r="X246" i="2"/>
  <c r="X249" i="2"/>
  <c r="X251" i="2"/>
  <c r="X262" i="2"/>
  <c r="X265" i="2"/>
  <c r="X275" i="2"/>
  <c r="X279" i="2"/>
  <c r="X287" i="2"/>
  <c r="X290" i="2"/>
  <c r="X293" i="2"/>
  <c r="X298" i="2"/>
  <c r="X301" i="2"/>
  <c r="X302" i="2"/>
  <c r="X313" i="2"/>
  <c r="X241" i="2"/>
  <c r="X250" i="2"/>
  <c r="X257" i="2"/>
  <c r="X258" i="2"/>
  <c r="X260" i="2"/>
  <c r="X269" i="2"/>
  <c r="X272" i="2"/>
  <c r="X274" i="2"/>
  <c r="X278" i="2"/>
  <c r="X280" i="2"/>
  <c r="X281" i="2"/>
  <c r="X282" i="2"/>
  <c r="X286" i="2"/>
  <c r="X288" i="2"/>
  <c r="X292" i="2"/>
  <c r="X297" i="2"/>
  <c r="X300" i="2"/>
  <c r="X305" i="2"/>
  <c r="X306" i="2"/>
  <c r="X312" i="2"/>
  <c r="X233" i="2"/>
  <c r="X234" i="2"/>
  <c r="X235" i="2"/>
  <c r="X239" i="2"/>
  <c r="X240" i="2"/>
  <c r="X242" i="2"/>
  <c r="X254" i="2"/>
  <c r="X261" i="2"/>
  <c r="X263" i="2"/>
  <c r="X268" i="2"/>
  <c r="X270" i="2"/>
  <c r="X271" i="2"/>
  <c r="X283" i="2"/>
  <c r="X289" i="2"/>
  <c r="X309" i="2"/>
  <c r="X311" i="2"/>
  <c r="X317" i="2"/>
  <c r="X323" i="2"/>
  <c r="X325" i="2"/>
  <c r="X328" i="2"/>
  <c r="X237" i="2"/>
  <c r="X238" i="2"/>
  <c r="X243" i="2"/>
  <c r="X248" i="2"/>
  <c r="X252" i="2"/>
  <c r="X253" i="2"/>
  <c r="X255" i="2"/>
  <c r="X259" i="2"/>
  <c r="X276" i="2"/>
  <c r="X284" i="2"/>
  <c r="X294" i="2"/>
  <c r="X296" i="2"/>
  <c r="X304" i="2"/>
  <c r="X236" i="2"/>
  <c r="X244" i="2"/>
  <c r="X247" i="2"/>
  <c r="X256" i="2"/>
  <c r="X264" i="2"/>
  <c r="X266" i="2"/>
  <c r="X267" i="2"/>
  <c r="X273" i="2"/>
  <c r="X277" i="2"/>
  <c r="X285" i="2"/>
  <c r="X291" i="2"/>
  <c r="X295" i="2"/>
  <c r="X299" i="2"/>
  <c r="X303" i="2"/>
  <c r="X307" i="2"/>
  <c r="X308" i="2"/>
  <c r="X321" i="2"/>
  <c r="X324" i="2"/>
  <c r="X327" i="2"/>
  <c r="X315" i="2"/>
  <c r="X316" i="2"/>
  <c r="X319" i="2"/>
  <c r="X322" i="2"/>
  <c r="X314" i="2"/>
  <c r="X318" i="2"/>
  <c r="X326" i="2"/>
  <c r="X341" i="2"/>
  <c r="X343" i="2"/>
  <c r="X344" i="2"/>
  <c r="X346" i="2"/>
  <c r="X357" i="2"/>
  <c r="X366" i="2"/>
  <c r="X379" i="2"/>
  <c r="X380" i="2"/>
  <c r="X383" i="2"/>
  <c r="X388" i="2"/>
  <c r="X397" i="2"/>
  <c r="X399" i="2"/>
  <c r="X402" i="2"/>
  <c r="X310" i="2"/>
  <c r="X320" i="2"/>
  <c r="X329" i="2"/>
  <c r="X331" i="2"/>
  <c r="X333" i="2"/>
  <c r="X335" i="2"/>
  <c r="X336" i="2"/>
  <c r="X338" i="2"/>
  <c r="X349" i="2"/>
  <c r="X351" i="2"/>
  <c r="X352" i="2"/>
  <c r="X353" i="2"/>
  <c r="X358" i="2"/>
  <c r="X362" i="2"/>
  <c r="X365" i="2"/>
  <c r="X367" i="2"/>
  <c r="X368" i="2"/>
  <c r="X369" i="2"/>
  <c r="X373" i="2"/>
  <c r="X385" i="2"/>
  <c r="X389" i="2"/>
  <c r="X391" i="2"/>
  <c r="X394" i="2"/>
  <c r="X396" i="2"/>
  <c r="X334" i="2"/>
  <c r="X342" i="2"/>
  <c r="X350" i="2"/>
  <c r="X354" i="2"/>
  <c r="X356" i="2"/>
  <c r="X359" i="2"/>
  <c r="X361" i="2"/>
  <c r="X390" i="2"/>
  <c r="X400" i="2"/>
  <c r="X404" i="2"/>
  <c r="X409" i="2"/>
  <c r="X413" i="2"/>
  <c r="X414" i="2"/>
  <c r="X417" i="2"/>
  <c r="X436" i="2"/>
  <c r="X438" i="2"/>
  <c r="X440" i="2"/>
  <c r="X442" i="2"/>
  <c r="X448" i="2"/>
  <c r="X450" i="2"/>
  <c r="X452" i="2"/>
  <c r="X330" i="2"/>
  <c r="X332" i="2"/>
  <c r="X337" i="2"/>
  <c r="X340" i="2"/>
  <c r="X345" i="2"/>
  <c r="X348" i="2"/>
  <c r="X355" i="2"/>
  <c r="X370" i="2"/>
  <c r="X377" i="2"/>
  <c r="X378" i="2"/>
  <c r="X392" i="2"/>
  <c r="X401" i="2"/>
  <c r="X406" i="2"/>
  <c r="X412" i="2"/>
  <c r="X416" i="2"/>
  <c r="X418" i="2"/>
  <c r="X428" i="2"/>
  <c r="X443" i="2"/>
  <c r="X451" i="2"/>
  <c r="X464" i="2"/>
  <c r="X471" i="2"/>
  <c r="X472" i="2"/>
  <c r="X476" i="2"/>
  <c r="X477" i="2"/>
  <c r="X479" i="2"/>
  <c r="X486" i="2"/>
  <c r="X492" i="2"/>
  <c r="X493" i="2"/>
  <c r="X495" i="2"/>
  <c r="X339" i="2"/>
  <c r="X347" i="2"/>
  <c r="X360" i="2"/>
  <c r="X364" i="2"/>
  <c r="X371" i="2"/>
  <c r="X375" i="2"/>
  <c r="X381" i="2"/>
  <c r="X382" i="2"/>
  <c r="X386" i="2"/>
  <c r="X393" i="2"/>
  <c r="X403" i="2"/>
  <c r="X405" i="2"/>
  <c r="X407" i="2"/>
  <c r="X419" i="2"/>
  <c r="X422" i="2"/>
  <c r="X424" i="2"/>
  <c r="X432" i="2"/>
  <c r="X433" i="2"/>
  <c r="X434" i="2"/>
  <c r="X435" i="2"/>
  <c r="X439" i="2"/>
  <c r="X445" i="2"/>
  <c r="X363" i="2"/>
  <c r="X372" i="2"/>
  <c r="X374" i="2"/>
  <c r="X376" i="2"/>
  <c r="X384" i="2"/>
  <c r="X387" i="2"/>
  <c r="X395" i="2"/>
  <c r="X398" i="2"/>
  <c r="X408" i="2"/>
  <c r="X410" i="2"/>
  <c r="X411" i="2"/>
  <c r="X415" i="2"/>
  <c r="X420" i="2"/>
  <c r="X421" i="2"/>
  <c r="X423" i="2"/>
  <c r="X425" i="2"/>
  <c r="X426" i="2"/>
  <c r="X427" i="2"/>
  <c r="X429" i="2"/>
  <c r="X430" i="2"/>
  <c r="X431" i="2"/>
  <c r="X437" i="2"/>
  <c r="X441" i="2"/>
  <c r="X444" i="2"/>
  <c r="X446" i="2"/>
  <c r="X449" i="2"/>
  <c r="X453" i="2"/>
  <c r="X456" i="2"/>
  <c r="X458" i="2"/>
  <c r="X460" i="2"/>
  <c r="X462" i="2"/>
  <c r="X465" i="2"/>
  <c r="X467" i="2"/>
  <c r="X470" i="2"/>
  <c r="X478" i="2"/>
  <c r="X484" i="2"/>
  <c r="X485" i="2"/>
  <c r="X487" i="2"/>
  <c r="X494" i="2"/>
  <c r="X500" i="2"/>
  <c r="X457" i="2"/>
  <c r="X463" i="2"/>
  <c r="X469" i="2"/>
  <c r="X473" i="2"/>
  <c r="X474" i="2"/>
  <c r="X475" i="2"/>
  <c r="X488" i="2"/>
  <c r="X497" i="2"/>
  <c r="X502" i="2"/>
  <c r="X508" i="2"/>
  <c r="X509" i="2"/>
  <c r="X511" i="2"/>
  <c r="X523" i="2"/>
  <c r="X527" i="2"/>
  <c r="X529" i="2"/>
  <c r="X556" i="2"/>
  <c r="X558" i="2"/>
  <c r="X567" i="2"/>
  <c r="X569" i="2"/>
  <c r="X454" i="2"/>
  <c r="X459" i="2"/>
  <c r="X461" i="2"/>
  <c r="X480" i="2"/>
  <c r="X489" i="2"/>
  <c r="X498" i="2"/>
  <c r="X499" i="2"/>
  <c r="X506" i="2"/>
  <c r="X512" i="2"/>
  <c r="X513" i="2"/>
  <c r="X515" i="2"/>
  <c r="X519" i="2"/>
  <c r="X530" i="2"/>
  <c r="X533" i="2"/>
  <c r="X535" i="2"/>
  <c r="X538" i="2"/>
  <c r="X542" i="2"/>
  <c r="X547" i="2"/>
  <c r="X555" i="2"/>
  <c r="X557" i="2"/>
  <c r="X560" i="2"/>
  <c r="X562" i="2"/>
  <c r="X571" i="2"/>
  <c r="X573" i="2"/>
  <c r="X576" i="2"/>
  <c r="X578" i="2"/>
  <c r="X587" i="2"/>
  <c r="X589" i="2"/>
  <c r="X591" i="2"/>
  <c r="X594" i="2"/>
  <c r="X600" i="2"/>
  <c r="X605" i="2"/>
  <c r="X607" i="2"/>
  <c r="X610" i="2"/>
  <c r="X613" i="2"/>
  <c r="X615" i="2"/>
  <c r="X617" i="2"/>
  <c r="X619" i="2"/>
  <c r="X624" i="2"/>
  <c r="X455" i="2"/>
  <c r="X481" i="2"/>
  <c r="X490" i="2"/>
  <c r="X491" i="2"/>
  <c r="X501" i="2"/>
  <c r="X503" i="2"/>
  <c r="X510" i="2"/>
  <c r="X516" i="2"/>
  <c r="X517" i="2"/>
  <c r="X522" i="2"/>
  <c r="X526" i="2"/>
  <c r="X531" i="2"/>
  <c r="X534" i="2"/>
  <c r="X536" i="2"/>
  <c r="X537" i="2"/>
  <c r="X540" i="2"/>
  <c r="X541" i="2"/>
  <c r="X544" i="2"/>
  <c r="X551" i="2"/>
  <c r="X552" i="2"/>
  <c r="X553" i="2"/>
  <c r="X554" i="2"/>
  <c r="X559" i="2"/>
  <c r="X561" i="2"/>
  <c r="X564" i="2"/>
  <c r="X447" i="2"/>
  <c r="X466" i="2"/>
  <c r="X468" i="2"/>
  <c r="X482" i="2"/>
  <c r="X483" i="2"/>
  <c r="X496" i="2"/>
  <c r="X504" i="2"/>
  <c r="X505" i="2"/>
  <c r="X507" i="2"/>
  <c r="X514" i="2"/>
  <c r="X518" i="2"/>
  <c r="X520" i="2"/>
  <c r="X521" i="2"/>
  <c r="X524" i="2"/>
  <c r="X525" i="2"/>
  <c r="X528" i="2"/>
  <c r="X532" i="2"/>
  <c r="X539" i="2"/>
  <c r="X543" i="2"/>
  <c r="X545" i="2"/>
  <c r="X546" i="2"/>
  <c r="X548" i="2"/>
  <c r="X549" i="2"/>
  <c r="X550" i="2"/>
  <c r="X563" i="2"/>
  <c r="X565" i="2"/>
  <c r="X568" i="2"/>
  <c r="X570" i="2"/>
  <c r="X579" i="2"/>
  <c r="X581" i="2"/>
  <c r="X584" i="2"/>
  <c r="X586" i="2"/>
  <c r="X593" i="2"/>
  <c r="X595" i="2"/>
  <c r="X602" i="2"/>
  <c r="X604" i="2"/>
  <c r="X606" i="2"/>
  <c r="X609" i="2"/>
  <c r="X575" i="2"/>
  <c r="X585" i="2"/>
  <c r="X588" i="2"/>
  <c r="X599" i="2"/>
  <c r="X603" i="2"/>
  <c r="X616" i="2"/>
  <c r="X628" i="2"/>
  <c r="X630" i="2"/>
  <c r="X636" i="2"/>
  <c r="X642" i="2"/>
  <c r="X643" i="2"/>
  <c r="X645" i="2"/>
  <c r="X652" i="2"/>
  <c r="X658" i="2"/>
  <c r="X659" i="2"/>
  <c r="X661" i="2"/>
  <c r="X668" i="2"/>
  <c r="X674" i="2"/>
  <c r="X675" i="2"/>
  <c r="X677" i="2"/>
  <c r="X679" i="2"/>
  <c r="X684" i="2"/>
  <c r="X687" i="2"/>
  <c r="X697" i="2"/>
  <c r="X704" i="2"/>
  <c r="X706" i="2"/>
  <c r="X707" i="2"/>
  <c r="X708" i="2"/>
  <c r="X710" i="2"/>
  <c r="X711" i="2"/>
  <c r="X712" i="2"/>
  <c r="X717" i="2"/>
  <c r="X718" i="2"/>
  <c r="X720" i="2"/>
  <c r="X727" i="2"/>
  <c r="X733" i="2"/>
  <c r="X577" i="2"/>
  <c r="X580" i="2"/>
  <c r="X590" i="2"/>
  <c r="X592" i="2"/>
  <c r="X601" i="2"/>
  <c r="X612" i="2"/>
  <c r="X618" i="2"/>
  <c r="X620" i="2"/>
  <c r="X632" i="2"/>
  <c r="X633" i="2"/>
  <c r="X635" i="2"/>
  <c r="X640" i="2"/>
  <c r="X646" i="2"/>
  <c r="X647" i="2"/>
  <c r="X649" i="2"/>
  <c r="X656" i="2"/>
  <c r="X662" i="2"/>
  <c r="X663" i="2"/>
  <c r="X665" i="2"/>
  <c r="X672" i="2"/>
  <c r="X680" i="2"/>
  <c r="X692" i="2"/>
  <c r="X721" i="2"/>
  <c r="X566" i="2"/>
  <c r="X572" i="2"/>
  <c r="X582" i="2"/>
  <c r="X608" i="2"/>
  <c r="X614" i="2"/>
  <c r="X621" i="2"/>
  <c r="X622" i="2"/>
  <c r="X625" i="2"/>
  <c r="X626" i="2"/>
  <c r="X637" i="2"/>
  <c r="X644" i="2"/>
  <c r="X650" i="2"/>
  <c r="X651" i="2"/>
  <c r="X653" i="2"/>
  <c r="X660" i="2"/>
  <c r="X666" i="2"/>
  <c r="X667" i="2"/>
  <c r="X669" i="2"/>
  <c r="X676" i="2"/>
  <c r="X681" i="2"/>
  <c r="X683" i="2"/>
  <c r="X685" i="2"/>
  <c r="X688" i="2"/>
  <c r="X690" i="2"/>
  <c r="X691" i="2"/>
  <c r="X694" i="2"/>
  <c r="X699" i="2"/>
  <c r="X701" i="2"/>
  <c r="X703" i="2"/>
  <c r="X705" i="2"/>
  <c r="X709" i="2"/>
  <c r="X719" i="2"/>
  <c r="X725" i="2"/>
  <c r="X726" i="2"/>
  <c r="X574" i="2"/>
  <c r="X583" i="2"/>
  <c r="X596" i="2"/>
  <c r="X597" i="2"/>
  <c r="X598" i="2"/>
  <c r="X611" i="2"/>
  <c r="X623" i="2"/>
  <c r="X627" i="2"/>
  <c r="X629" i="2"/>
  <c r="X631" i="2"/>
  <c r="X634" i="2"/>
  <c r="X638" i="2"/>
  <c r="X639" i="2"/>
  <c r="X641" i="2"/>
  <c r="X648" i="2"/>
  <c r="X654" i="2"/>
  <c r="X655" i="2"/>
  <c r="X657" i="2"/>
  <c r="X664" i="2"/>
  <c r="X670" i="2"/>
  <c r="X671" i="2"/>
  <c r="X673" i="2"/>
  <c r="X678" i="2"/>
  <c r="X682" i="2"/>
  <c r="X686" i="2"/>
  <c r="X689" i="2"/>
  <c r="X693" i="2"/>
  <c r="X695" i="2"/>
  <c r="X696" i="2"/>
  <c r="X698" i="2"/>
  <c r="X700" i="2"/>
  <c r="X702" i="2"/>
  <c r="X713" i="2"/>
  <c r="X714" i="2"/>
  <c r="X715" i="2"/>
  <c r="X716" i="2"/>
  <c r="X723" i="2"/>
  <c r="X729" i="2"/>
  <c r="X730" i="2"/>
  <c r="X732" i="2"/>
  <c r="X739" i="2"/>
  <c r="X745" i="2"/>
  <c r="X746" i="2"/>
  <c r="X748" i="2"/>
  <c r="X724" i="2"/>
  <c r="X731" i="2"/>
  <c r="X740" i="2"/>
  <c r="X742" i="2"/>
  <c r="X750" i="2"/>
  <c r="X753" i="2"/>
  <c r="X755" i="2"/>
  <c r="X761" i="2"/>
  <c r="X762" i="2"/>
  <c r="X764" i="2"/>
  <c r="X771" i="2"/>
  <c r="X775" i="2"/>
  <c r="X780" i="2"/>
  <c r="X782" i="2"/>
  <c r="X784" i="2"/>
  <c r="X787" i="2"/>
  <c r="X789" i="2"/>
  <c r="X795" i="2"/>
  <c r="X799" i="2"/>
  <c r="X804" i="2"/>
  <c r="X807" i="2"/>
  <c r="X809" i="2"/>
  <c r="X810" i="2"/>
  <c r="X813" i="2"/>
  <c r="X814" i="2"/>
  <c r="X817" i="2"/>
  <c r="X7" i="2"/>
  <c r="X12" i="2"/>
  <c r="X18" i="2"/>
  <c r="X21" i="2"/>
  <c r="X23" i="2"/>
  <c r="X26" i="2"/>
  <c r="X28" i="2"/>
  <c r="X32" i="2"/>
  <c r="X34" i="2"/>
  <c r="X46" i="2"/>
  <c r="X47" i="2"/>
  <c r="X49" i="2"/>
  <c r="X51" i="2"/>
  <c r="X60" i="2"/>
  <c r="X71" i="2"/>
  <c r="X73" i="2"/>
  <c r="X74" i="2"/>
  <c r="X722" i="2"/>
  <c r="X735" i="2"/>
  <c r="X741" i="2"/>
  <c r="X743" i="2"/>
  <c r="X747" i="2"/>
  <c r="X759" i="2"/>
  <c r="X765" i="2"/>
  <c r="X766" i="2"/>
  <c r="X768" i="2"/>
  <c r="X777" i="2"/>
  <c r="X781" i="2"/>
  <c r="X785" i="2"/>
  <c r="X788" i="2"/>
  <c r="X791" i="2"/>
  <c r="X794" i="2"/>
  <c r="X797" i="2"/>
  <c r="X798" i="2"/>
  <c r="X801" i="2"/>
  <c r="X805" i="2"/>
  <c r="X812" i="2"/>
  <c r="X816" i="2"/>
  <c r="X818" i="2"/>
  <c r="X820" i="2"/>
  <c r="X821" i="2"/>
  <c r="X822" i="2"/>
  <c r="X6" i="2"/>
  <c r="X8" i="2"/>
  <c r="X10" i="2"/>
  <c r="X14" i="2"/>
  <c r="X19" i="2"/>
  <c r="X20" i="2"/>
  <c r="X22" i="2"/>
  <c r="X25" i="2"/>
  <c r="X29" i="2"/>
  <c r="X30" i="2"/>
  <c r="X36" i="2"/>
  <c r="X38" i="2"/>
  <c r="X44" i="2"/>
  <c r="X50" i="2"/>
  <c r="X53" i="2"/>
  <c r="X57" i="2"/>
  <c r="X58" i="2"/>
  <c r="X59" i="2"/>
  <c r="X62" i="2"/>
  <c r="X64" i="2"/>
  <c r="X68" i="2"/>
  <c r="X70" i="2"/>
  <c r="X76" i="2"/>
  <c r="X77" i="2"/>
  <c r="X78" i="2"/>
  <c r="X79" i="2"/>
  <c r="X85" i="2"/>
  <c r="X86" i="2"/>
  <c r="X736" i="2"/>
  <c r="X738" i="2"/>
  <c r="X744" i="2"/>
  <c r="X749" i="2"/>
  <c r="X751" i="2"/>
  <c r="X756" i="2"/>
  <c r="X763" i="2"/>
  <c r="X769" i="2"/>
  <c r="X770" i="2"/>
  <c r="X772" i="2"/>
  <c r="X774" i="2"/>
  <c r="X776" i="2"/>
  <c r="X778" i="2"/>
  <c r="X783" i="2"/>
  <c r="X786" i="2"/>
  <c r="X793" i="2"/>
  <c r="X796" i="2"/>
  <c r="X800" i="2"/>
  <c r="X802" i="2"/>
  <c r="X819" i="2"/>
  <c r="X9" i="2"/>
  <c r="X13" i="2"/>
  <c r="X16" i="2"/>
  <c r="X17" i="2"/>
  <c r="X24" i="2"/>
  <c r="X27" i="2"/>
  <c r="X31" i="2"/>
  <c r="X41" i="2"/>
  <c r="X48" i="2"/>
  <c r="X52" i="2"/>
  <c r="X54" i="2"/>
  <c r="X55" i="2"/>
  <c r="X56" i="2"/>
  <c r="X61" i="2"/>
  <c r="X63" i="2"/>
  <c r="X66" i="2"/>
  <c r="X69" i="2"/>
  <c r="X728" i="2"/>
  <c r="X734" i="2"/>
  <c r="X737" i="2"/>
  <c r="X752" i="2"/>
  <c r="X754" i="2"/>
  <c r="X757" i="2"/>
  <c r="X758" i="2"/>
  <c r="X760" i="2"/>
  <c r="X767" i="2"/>
  <c r="X773" i="2"/>
  <c r="X779" i="2"/>
  <c r="X790" i="2"/>
  <c r="X792" i="2"/>
  <c r="X803" i="2"/>
  <c r="X806" i="2"/>
  <c r="X808" i="2"/>
  <c r="X811" i="2"/>
  <c r="X815" i="2"/>
  <c r="X11" i="2"/>
  <c r="X15" i="2"/>
  <c r="X33" i="2"/>
  <c r="X35" i="2"/>
  <c r="X37" i="2"/>
  <c r="X39" i="2"/>
  <c r="X40" i="2"/>
  <c r="X42" i="2"/>
  <c r="X43" i="2"/>
  <c r="X45" i="2"/>
  <c r="X65" i="2"/>
  <c r="X67" i="2"/>
  <c r="X80" i="2"/>
  <c r="X87" i="2"/>
  <c r="X75" i="2"/>
  <c r="X82" i="2"/>
  <c r="X93" i="2"/>
  <c r="X95" i="2"/>
  <c r="X97" i="2"/>
  <c r="X98" i="2"/>
  <c r="X99" i="2"/>
  <c r="X102" i="2"/>
  <c r="X103" i="2"/>
  <c r="X105" i="2"/>
  <c r="X106" i="2"/>
  <c r="X107" i="2"/>
  <c r="X111" i="2"/>
  <c r="X112" i="2"/>
  <c r="X114" i="2"/>
  <c r="X119" i="2"/>
  <c r="X121" i="2"/>
  <c r="X149" i="2"/>
  <c r="X153" i="2"/>
  <c r="X154" i="2"/>
  <c r="X166" i="2"/>
  <c r="X167" i="2"/>
  <c r="X174" i="2"/>
  <c r="X175" i="2"/>
  <c r="X182" i="2"/>
  <c r="X183" i="2"/>
  <c r="X189" i="2"/>
  <c r="X194" i="2"/>
  <c r="X198" i="2"/>
  <c r="X199" i="2"/>
  <c r="X203" i="2"/>
  <c r="X205" i="2"/>
  <c r="X206" i="2"/>
  <c r="X207" i="2"/>
  <c r="X209" i="2"/>
  <c r="X210" i="2"/>
  <c r="X211" i="2"/>
  <c r="X213" i="2"/>
  <c r="X214" i="2"/>
  <c r="X83" i="2"/>
  <c r="X84" i="2"/>
  <c r="X91" i="2"/>
  <c r="X96" i="2"/>
  <c r="X101" i="2"/>
  <c r="X108" i="2"/>
  <c r="X109" i="2"/>
  <c r="X115" i="2"/>
  <c r="X116" i="2"/>
  <c r="X118" i="2"/>
  <c r="X120" i="2"/>
  <c r="X127" i="2"/>
  <c r="X131" i="2"/>
  <c r="X135" i="2"/>
  <c r="X139" i="2"/>
  <c r="X143" i="2"/>
  <c r="X147" i="2"/>
  <c r="X150" i="2"/>
  <c r="X152" i="2"/>
  <c r="X159" i="2"/>
  <c r="X164" i="2"/>
  <c r="X169" i="2"/>
  <c r="X172" i="2"/>
  <c r="X177" i="2"/>
  <c r="X180" i="2"/>
  <c r="X185" i="2"/>
  <c r="X192" i="2"/>
  <c r="X193" i="2"/>
  <c r="X195" i="2"/>
  <c r="X197" i="2"/>
  <c r="X217" i="2"/>
  <c r="X221" i="2"/>
  <c r="X223" i="2"/>
  <c r="X231" i="2"/>
  <c r="X219" i="2"/>
  <c r="X88" i="2"/>
  <c r="X104" i="2"/>
  <c r="X113" i="2"/>
  <c r="X122" i="2"/>
  <c r="X124" i="2"/>
  <c r="X125" i="2"/>
  <c r="X126" i="2"/>
  <c r="X128" i="2"/>
  <c r="X129" i="2"/>
  <c r="X130" i="2"/>
  <c r="X132" i="2"/>
  <c r="X133" i="2"/>
  <c r="X134" i="2"/>
  <c r="X136" i="2"/>
  <c r="X137" i="2"/>
  <c r="X138" i="2"/>
  <c r="X140" i="2"/>
  <c r="X141" i="2"/>
  <c r="X142" i="2"/>
  <c r="X144" i="2"/>
  <c r="X145" i="2"/>
  <c r="X146" i="2"/>
  <c r="X148" i="2"/>
  <c r="X158" i="2"/>
  <c r="X161" i="2"/>
  <c r="X162" i="2"/>
  <c r="X163" i="2"/>
  <c r="X170" i="2"/>
  <c r="X171" i="2"/>
  <c r="X178" i="2"/>
  <c r="X179" i="2"/>
  <c r="X186" i="2"/>
  <c r="X188" i="2"/>
  <c r="X202" i="2"/>
  <c r="X215" i="2"/>
  <c r="X72" i="2"/>
  <c r="X81" i="2"/>
  <c r="X89" i="2"/>
  <c r="X90" i="2"/>
  <c r="X92" i="2"/>
  <c r="X94" i="2"/>
  <c r="X100" i="2"/>
  <c r="X110" i="2"/>
  <c r="X117" i="2"/>
  <c r="X123" i="2"/>
  <c r="X151" i="2"/>
  <c r="X155" i="2"/>
  <c r="X156" i="2"/>
  <c r="X157" i="2"/>
  <c r="X160" i="2"/>
  <c r="X165" i="2"/>
  <c r="X168" i="2"/>
  <c r="X173" i="2"/>
  <c r="X176" i="2"/>
  <c r="X181" i="2"/>
  <c r="X184" i="2"/>
  <c r="X187" i="2"/>
  <c r="X190" i="2"/>
  <c r="X191" i="2"/>
  <c r="X196" i="2"/>
  <c r="X200" i="2"/>
  <c r="X201" i="2"/>
  <c r="X204" i="2"/>
  <c r="X208" i="2"/>
  <c r="X212" i="2"/>
  <c r="X224" i="2"/>
  <c r="X225" i="2"/>
  <c r="X226" i="2"/>
  <c r="X228" i="2"/>
  <c r="X229" i="2"/>
  <c r="X230" i="2"/>
  <c r="X232" i="2"/>
  <c r="X216" i="2"/>
  <c r="X218" i="2"/>
  <c r="X220" i="2"/>
  <c r="X222" i="2"/>
  <c r="X227" i="2"/>
  <c r="AN5" i="2"/>
  <c r="B35" i="1"/>
  <c r="B44" i="1" s="1"/>
  <c r="B36" i="1"/>
  <c r="B2" i="2"/>
  <c r="D2" i="2" s="1"/>
  <c r="B41" i="1"/>
  <c r="D21" i="2"/>
  <c r="X5" i="2"/>
  <c r="X4" i="2"/>
  <c r="E21" i="2"/>
  <c r="F54" i="1"/>
  <c r="F52" i="1"/>
  <c r="F51" i="1"/>
  <c r="B22" i="1"/>
  <c r="B51" i="1" s="1"/>
  <c r="B40" i="1"/>
  <c r="F53" i="1" l="1"/>
  <c r="K21" i="1"/>
  <c r="D8" i="2"/>
  <c r="D7" i="2"/>
  <c r="B19" i="2" s="1"/>
  <c r="G53" i="1"/>
  <c r="G51" i="1"/>
  <c r="G54" i="1"/>
  <c r="G52" i="1"/>
  <c r="G50" i="1"/>
  <c r="AB234" i="2" l="1"/>
  <c r="AA235" i="2"/>
  <c r="AA236" i="2"/>
  <c r="AA238" i="2"/>
  <c r="AA247" i="2"/>
  <c r="AA250" i="2"/>
  <c r="AA253" i="2"/>
  <c r="AA266" i="2"/>
  <c r="AB269" i="2"/>
  <c r="AA272" i="2"/>
  <c r="AA274" i="2"/>
  <c r="AB276" i="2"/>
  <c r="AA278" i="2"/>
  <c r="AA282" i="2"/>
  <c r="AB284" i="2"/>
  <c r="AA286" i="2"/>
  <c r="AB290" i="2"/>
  <c r="AA292" i="2"/>
  <c r="AA297" i="2"/>
  <c r="AA300" i="2"/>
  <c r="AB306" i="2"/>
  <c r="AA307" i="2"/>
  <c r="AA310" i="2"/>
  <c r="AA315" i="2"/>
  <c r="AB238" i="2"/>
  <c r="AB240" i="2"/>
  <c r="AA245" i="2"/>
  <c r="AB246" i="2"/>
  <c r="AA248" i="2"/>
  <c r="AA249" i="2"/>
  <c r="AA252" i="2"/>
  <c r="AB255" i="2"/>
  <c r="AA256" i="2"/>
  <c r="AA259" i="2"/>
  <c r="AB263" i="2"/>
  <c r="AB265" i="2"/>
  <c r="AB271" i="2"/>
  <c r="AA273" i="2"/>
  <c r="AA276" i="2"/>
  <c r="AA277" i="2"/>
  <c r="AA284" i="2"/>
  <c r="AA285" i="2"/>
  <c r="AA296" i="2"/>
  <c r="AB311" i="2"/>
  <c r="AA313" i="2"/>
  <c r="AA244" i="2"/>
  <c r="AB248" i="2"/>
  <c r="AB252" i="2"/>
  <c r="AA257" i="2"/>
  <c r="AB259" i="2"/>
  <c r="AA260" i="2"/>
  <c r="AA262" i="2"/>
  <c r="AA267" i="2"/>
  <c r="AA280" i="2"/>
  <c r="AA288" i="2"/>
  <c r="AA295" i="2"/>
  <c r="AA298" i="2"/>
  <c r="AA299" i="2"/>
  <c r="AA302" i="2"/>
  <c r="AA303" i="2"/>
  <c r="AB305" i="2"/>
  <c r="AA306" i="2"/>
  <c r="AB307" i="2"/>
  <c r="AA308" i="2"/>
  <c r="AA314" i="2"/>
  <c r="AA316" i="2"/>
  <c r="AA319" i="2"/>
  <c r="AA322" i="2"/>
  <c r="AB323" i="2"/>
  <c r="AA233" i="2"/>
  <c r="AB236" i="2"/>
  <c r="AA239" i="2"/>
  <c r="AA242" i="2"/>
  <c r="AB244" i="2"/>
  <c r="AB250" i="2"/>
  <c r="AA251" i="2"/>
  <c r="AA254" i="2"/>
  <c r="AB257" i="2"/>
  <c r="AA258" i="2"/>
  <c r="AA261" i="2"/>
  <c r="AB267" i="2"/>
  <c r="AA269" i="2"/>
  <c r="AA275" i="2"/>
  <c r="AB280" i="2"/>
  <c r="AA281" i="2"/>
  <c r="AA283" i="2"/>
  <c r="AB288" i="2"/>
  <c r="AA290" i="2"/>
  <c r="AB292" i="2"/>
  <c r="AA293" i="2"/>
  <c r="AB295" i="2"/>
  <c r="AB298" i="2"/>
  <c r="AB299" i="2"/>
  <c r="AB302" i="2"/>
  <c r="AB303" i="2"/>
  <c r="AA234" i="2"/>
  <c r="AA237" i="2"/>
  <c r="AA240" i="2"/>
  <c r="AB242" i="2"/>
  <c r="AA246" i="2"/>
  <c r="AB254" i="2"/>
  <c r="AB261" i="2"/>
  <c r="AA263" i="2"/>
  <c r="AA265" i="2"/>
  <c r="AA271" i="2"/>
  <c r="AB274" i="2"/>
  <c r="AB278" i="2"/>
  <c r="AB282" i="2"/>
  <c r="AB286" i="2"/>
  <c r="AB293" i="2"/>
  <c r="AB294" i="2"/>
  <c r="AA304" i="2"/>
  <c r="AB310" i="2"/>
  <c r="AA311" i="2"/>
  <c r="AB315" i="2"/>
  <c r="AA318" i="2"/>
  <c r="AA320" i="2"/>
  <c r="AB327" i="2"/>
  <c r="AB308" i="2"/>
  <c r="AA312" i="2"/>
  <c r="AA317" i="2"/>
  <c r="AA323" i="2"/>
  <c r="AA327" i="2"/>
  <c r="AB332" i="2"/>
  <c r="AB335" i="2"/>
  <c r="AA336" i="2"/>
  <c r="AA339" i="2"/>
  <c r="AB341" i="2"/>
  <c r="AA342" i="2"/>
  <c r="AA345" i="2"/>
  <c r="AB348" i="2"/>
  <c r="AB351" i="2"/>
  <c r="AA352" i="2"/>
  <c r="AA355" i="2"/>
  <c r="AB357" i="2"/>
  <c r="AB364" i="2"/>
  <c r="AA368" i="2"/>
  <c r="AB371" i="2"/>
  <c r="AB372" i="2"/>
  <c r="AA375" i="2"/>
  <c r="AB379" i="2"/>
  <c r="AB383" i="2"/>
  <c r="AA385" i="2"/>
  <c r="AA387" i="2"/>
  <c r="AA391" i="2"/>
  <c r="AA396" i="2"/>
  <c r="AB397" i="2"/>
  <c r="AA398" i="2"/>
  <c r="AA401" i="2"/>
  <c r="AB314" i="2"/>
  <c r="AB318" i="2"/>
  <c r="AB319" i="2"/>
  <c r="AA309" i="2"/>
  <c r="AB331" i="2"/>
  <c r="AB333" i="2"/>
  <c r="AA334" i="2"/>
  <c r="AA337" i="2"/>
  <c r="AB340" i="2"/>
  <c r="AB343" i="2"/>
  <c r="AA344" i="2"/>
  <c r="AA347" i="2"/>
  <c r="AB349" i="2"/>
  <c r="AA350" i="2"/>
  <c r="AB353" i="2"/>
  <c r="AB356" i="2"/>
  <c r="AB360" i="2"/>
  <c r="AA361" i="2"/>
  <c r="AA363" i="2"/>
  <c r="AB365" i="2"/>
  <c r="AA366" i="2"/>
  <c r="AB369" i="2"/>
  <c r="AB373" i="2"/>
  <c r="AB377" i="2"/>
  <c r="AA378" i="2"/>
  <c r="AB381" i="2"/>
  <c r="AA388" i="2"/>
  <c r="AB389" i="2"/>
  <c r="AA390" i="2"/>
  <c r="AA393" i="2"/>
  <c r="AB395" i="2"/>
  <c r="AA399" i="2"/>
  <c r="AA328" i="2"/>
  <c r="AA335" i="2"/>
  <c r="AA343" i="2"/>
  <c r="AA351" i="2"/>
  <c r="AA357" i="2"/>
  <c r="AB363" i="2"/>
  <c r="AA367" i="2"/>
  <c r="AB368" i="2"/>
  <c r="AA372" i="2"/>
  <c r="AA374" i="2"/>
  <c r="AA379" i="2"/>
  <c r="AA384" i="2"/>
  <c r="AB385" i="2"/>
  <c r="AB393" i="2"/>
  <c r="AA395" i="2"/>
  <c r="AA397" i="2"/>
  <c r="AB399" i="2"/>
  <c r="AB403" i="2"/>
  <c r="AA407" i="2"/>
  <c r="AB409" i="2"/>
  <c r="AB413" i="2"/>
  <c r="AB417" i="2"/>
  <c r="AA419" i="2"/>
  <c r="AA420" i="2"/>
  <c r="AA426" i="2"/>
  <c r="AA435" i="2"/>
  <c r="AB436" i="2"/>
  <c r="AA437" i="2"/>
  <c r="AA439" i="2"/>
  <c r="AB440" i="2"/>
  <c r="AA441" i="2"/>
  <c r="AA447" i="2"/>
  <c r="AB448" i="2"/>
  <c r="AA449" i="2"/>
  <c r="AA333" i="2"/>
  <c r="AA341" i="2"/>
  <c r="AA349" i="2"/>
  <c r="AA353" i="2"/>
  <c r="AA356" i="2"/>
  <c r="AB387" i="2"/>
  <c r="AA389" i="2"/>
  <c r="AB391" i="2"/>
  <c r="AA400" i="2"/>
  <c r="AA405" i="2"/>
  <c r="AB407" i="2"/>
  <c r="AA408" i="2"/>
  <c r="AA411" i="2"/>
  <c r="AA415" i="2"/>
  <c r="AB419" i="2"/>
  <c r="AA423" i="2"/>
  <c r="AA427" i="2"/>
  <c r="AA430" i="2"/>
  <c r="AA431" i="2"/>
  <c r="AA433" i="2"/>
  <c r="AA446" i="2"/>
  <c r="AA455" i="2"/>
  <c r="AA458" i="2"/>
  <c r="AA462" i="2"/>
  <c r="AB464" i="2"/>
  <c r="AA469" i="2"/>
  <c r="AA470" i="2"/>
  <c r="AB472" i="2"/>
  <c r="AB474" i="2"/>
  <c r="AA475" i="2"/>
  <c r="AB476" i="2"/>
  <c r="AA478" i="2"/>
  <c r="AA480" i="2"/>
  <c r="AA485" i="2"/>
  <c r="AB490" i="2"/>
  <c r="AA491" i="2"/>
  <c r="AB492" i="2"/>
  <c r="AA494" i="2"/>
  <c r="AA496" i="2"/>
  <c r="AB330" i="2"/>
  <c r="AA331" i="2"/>
  <c r="AA332" i="2"/>
  <c r="AA338" i="2"/>
  <c r="AA340" i="2"/>
  <c r="AA346" i="2"/>
  <c r="AA348" i="2"/>
  <c r="AB355" i="2"/>
  <c r="AA358" i="2"/>
  <c r="AB361" i="2"/>
  <c r="AA365" i="2"/>
  <c r="AA369" i="2"/>
  <c r="AA377" i="2"/>
  <c r="AA383" i="2"/>
  <c r="AA392" i="2"/>
  <c r="AA402" i="2"/>
  <c r="AA404" i="2"/>
  <c r="AB405" i="2"/>
  <c r="AB411" i="2"/>
  <c r="AA412" i="2"/>
  <c r="AB415" i="2"/>
  <c r="AA421" i="2"/>
  <c r="AB423" i="2"/>
  <c r="AA425" i="2"/>
  <c r="AB427" i="2"/>
  <c r="AA429" i="2"/>
  <c r="AB431" i="2"/>
  <c r="AB433" i="2"/>
  <c r="AA438" i="2"/>
  <c r="AA442" i="2"/>
  <c r="AA444" i="2"/>
  <c r="AB446" i="2"/>
  <c r="AA324" i="2"/>
  <c r="AB329" i="2"/>
  <c r="AB336" i="2"/>
  <c r="AB337" i="2"/>
  <c r="AB339" i="2"/>
  <c r="AB344" i="2"/>
  <c r="AB345" i="2"/>
  <c r="AB347" i="2"/>
  <c r="AB352" i="2"/>
  <c r="AA360" i="2"/>
  <c r="AA364" i="2"/>
  <c r="AA373" i="2"/>
  <c r="AB375" i="2"/>
  <c r="AA381" i="2"/>
  <c r="AA386" i="2"/>
  <c r="AA394" i="2"/>
  <c r="AB401" i="2"/>
  <c r="AA403" i="2"/>
  <c r="AA409" i="2"/>
  <c r="AA413" i="2"/>
  <c r="AA417" i="2"/>
  <c r="AA418" i="2"/>
  <c r="AB421" i="2"/>
  <c r="AB425" i="2"/>
  <c r="AB428" i="2"/>
  <c r="AB429" i="2"/>
  <c r="AB432" i="2"/>
  <c r="AA434" i="2"/>
  <c r="AA436" i="2"/>
  <c r="AB438" i="2"/>
  <c r="AA440" i="2"/>
  <c r="AB442" i="2"/>
  <c r="AA443" i="2"/>
  <c r="AB444" i="2"/>
  <c r="AA445" i="2"/>
  <c r="AA448" i="2"/>
  <c r="AB450" i="2"/>
  <c r="AA452" i="2"/>
  <c r="AB454" i="2"/>
  <c r="AB456" i="2"/>
  <c r="AB460" i="2"/>
  <c r="AB466" i="2"/>
  <c r="AA468" i="2"/>
  <c r="AA471" i="2"/>
  <c r="AA473" i="2"/>
  <c r="AA477" i="2"/>
  <c r="AB482" i="2"/>
  <c r="AA483" i="2"/>
  <c r="AB484" i="2"/>
  <c r="AA486" i="2"/>
  <c r="AA488" i="2"/>
  <c r="AA493" i="2"/>
  <c r="AB498" i="2"/>
  <c r="AA499" i="2"/>
  <c r="AB500" i="2"/>
  <c r="AA466" i="2"/>
  <c r="AA482" i="2"/>
  <c r="AA484" i="2"/>
  <c r="AA487" i="2"/>
  <c r="AB494" i="2"/>
  <c r="AA501" i="2"/>
  <c r="AB506" i="2"/>
  <c r="AA507" i="2"/>
  <c r="AB508" i="2"/>
  <c r="AA510" i="2"/>
  <c r="AA512" i="2"/>
  <c r="AA517" i="2"/>
  <c r="AA521" i="2"/>
  <c r="AA522" i="2"/>
  <c r="AA526" i="2"/>
  <c r="AB530" i="2"/>
  <c r="AA531" i="2"/>
  <c r="AA534" i="2"/>
  <c r="AB538" i="2"/>
  <c r="AA539" i="2"/>
  <c r="AB542" i="2"/>
  <c r="AA545" i="2"/>
  <c r="AA546" i="2"/>
  <c r="AB554" i="2"/>
  <c r="AA555" i="2"/>
  <c r="AB557" i="2"/>
  <c r="AA561" i="2"/>
  <c r="AA566" i="2"/>
  <c r="AB567" i="2"/>
  <c r="AA568" i="2"/>
  <c r="AA450" i="2"/>
  <c r="AA456" i="2"/>
  <c r="AB458" i="2"/>
  <c r="AA463" i="2"/>
  <c r="AA464" i="2"/>
  <c r="AB468" i="2"/>
  <c r="AA472" i="2"/>
  <c r="AA474" i="2"/>
  <c r="AA476" i="2"/>
  <c r="AA479" i="2"/>
  <c r="AB486" i="2"/>
  <c r="AB496" i="2"/>
  <c r="AA497" i="2"/>
  <c r="AA505" i="2"/>
  <c r="AB510" i="2"/>
  <c r="AA511" i="2"/>
  <c r="AB512" i="2"/>
  <c r="AA514" i="2"/>
  <c r="AA516" i="2"/>
  <c r="AA518" i="2"/>
  <c r="AB522" i="2"/>
  <c r="AA523" i="2"/>
  <c r="AB526" i="2"/>
  <c r="AB534" i="2"/>
  <c r="AA536" i="2"/>
  <c r="AA540" i="2"/>
  <c r="AA544" i="2"/>
  <c r="AB546" i="2"/>
  <c r="AA549" i="2"/>
  <c r="AA550" i="2"/>
  <c r="AA552" i="2"/>
  <c r="AB555" i="2"/>
  <c r="AA556" i="2"/>
  <c r="AA559" i="2"/>
  <c r="AB561" i="2"/>
  <c r="AA565" i="2"/>
  <c r="AA570" i="2"/>
  <c r="AB571" i="2"/>
  <c r="AA572" i="2"/>
  <c r="AA575" i="2"/>
  <c r="AB577" i="2"/>
  <c r="AA581" i="2"/>
  <c r="AA586" i="2"/>
  <c r="AB587" i="2"/>
  <c r="AA588" i="2"/>
  <c r="AB591" i="2"/>
  <c r="AA592" i="2"/>
  <c r="AA593" i="2"/>
  <c r="AB597" i="2"/>
  <c r="AA599" i="2"/>
  <c r="AB601" i="2"/>
  <c r="AA604" i="2"/>
  <c r="AA606" i="2"/>
  <c r="AB607" i="2"/>
  <c r="AA609" i="2"/>
  <c r="AB615" i="2"/>
  <c r="AB619" i="2"/>
  <c r="AB621" i="2"/>
  <c r="AA623" i="2"/>
  <c r="AA629" i="2"/>
  <c r="AA631" i="2"/>
  <c r="AB452" i="2"/>
  <c r="AA454" i="2"/>
  <c r="AA460" i="2"/>
  <c r="AA461" i="2"/>
  <c r="AB462" i="2"/>
  <c r="AB478" i="2"/>
  <c r="AB488" i="2"/>
  <c r="AA489" i="2"/>
  <c r="AA498" i="2"/>
  <c r="AA500" i="2"/>
  <c r="AA502" i="2"/>
  <c r="AA504" i="2"/>
  <c r="AA509" i="2"/>
  <c r="AB514" i="2"/>
  <c r="AA515" i="2"/>
  <c r="AB516" i="2"/>
  <c r="AB518" i="2"/>
  <c r="AA520" i="2"/>
  <c r="AA524" i="2"/>
  <c r="AA528" i="2"/>
  <c r="AA529" i="2"/>
  <c r="AA532" i="2"/>
  <c r="AB536" i="2"/>
  <c r="AB540" i="2"/>
  <c r="AB544" i="2"/>
  <c r="AA548" i="2"/>
  <c r="AB550" i="2"/>
  <c r="AB552" i="2"/>
  <c r="AA558" i="2"/>
  <c r="AB559" i="2"/>
  <c r="AA560" i="2"/>
  <c r="AA563" i="2"/>
  <c r="AA451" i="2"/>
  <c r="AB470" i="2"/>
  <c r="AB471" i="2"/>
  <c r="AB480" i="2"/>
  <c r="AA481" i="2"/>
  <c r="AA490" i="2"/>
  <c r="AA492" i="2"/>
  <c r="AA495" i="2"/>
  <c r="AB502" i="2"/>
  <c r="AA503" i="2"/>
  <c r="AB504" i="2"/>
  <c r="AA506" i="2"/>
  <c r="AA508" i="2"/>
  <c r="AA513" i="2"/>
  <c r="AB520" i="2"/>
  <c r="AB524" i="2"/>
  <c r="AB528" i="2"/>
  <c r="AA530" i="2"/>
  <c r="AB532" i="2"/>
  <c r="AA537" i="2"/>
  <c r="AA538" i="2"/>
  <c r="AA542" i="2"/>
  <c r="AB547" i="2"/>
  <c r="AB548" i="2"/>
  <c r="AB551" i="2"/>
  <c r="AA553" i="2"/>
  <c r="AA554" i="2"/>
  <c r="AA557" i="2"/>
  <c r="AA562" i="2"/>
  <c r="AB563" i="2"/>
  <c r="AA564" i="2"/>
  <c r="AA567" i="2"/>
  <c r="AB569" i="2"/>
  <c r="AA573" i="2"/>
  <c r="AA578" i="2"/>
  <c r="AB579" i="2"/>
  <c r="AA580" i="2"/>
  <c r="AA583" i="2"/>
  <c r="AB585" i="2"/>
  <c r="AA589" i="2"/>
  <c r="AA594" i="2"/>
  <c r="AB595" i="2"/>
  <c r="AA603" i="2"/>
  <c r="AA605" i="2"/>
  <c r="AA611" i="2"/>
  <c r="AA612" i="2"/>
  <c r="AA613" i="2"/>
  <c r="AA614" i="2"/>
  <c r="AA617" i="2"/>
  <c r="AB625" i="2"/>
  <c r="AA627" i="2"/>
  <c r="AB630" i="2"/>
  <c r="AA569" i="2"/>
  <c r="AA574" i="2"/>
  <c r="AA584" i="2"/>
  <c r="AB593" i="2"/>
  <c r="AA595" i="2"/>
  <c r="AA597" i="2"/>
  <c r="AA598" i="2"/>
  <c r="AB605" i="2"/>
  <c r="AB613" i="2"/>
  <c r="AB629" i="2"/>
  <c r="AB633" i="2"/>
  <c r="AA635" i="2"/>
  <c r="AB640" i="2"/>
  <c r="AA641" i="2"/>
  <c r="AB642" i="2"/>
  <c r="AA644" i="2"/>
  <c r="AA646" i="2"/>
  <c r="AA651" i="2"/>
  <c r="AB656" i="2"/>
  <c r="AA657" i="2"/>
  <c r="AB658" i="2"/>
  <c r="AA660" i="2"/>
  <c r="AA662" i="2"/>
  <c r="AA667" i="2"/>
  <c r="AB672" i="2"/>
  <c r="AA673" i="2"/>
  <c r="AB674" i="2"/>
  <c r="AA676" i="2"/>
  <c r="AB680" i="2"/>
  <c r="AA683" i="2"/>
  <c r="AA688" i="2"/>
  <c r="AB692" i="2"/>
  <c r="AA695" i="2"/>
  <c r="AA703" i="2"/>
  <c r="AA705" i="2"/>
  <c r="AB706" i="2"/>
  <c r="AB709" i="2"/>
  <c r="AB710" i="2"/>
  <c r="AB713" i="2"/>
  <c r="AA715" i="2"/>
  <c r="AA716" i="2"/>
  <c r="AB717" i="2"/>
  <c r="AA719" i="2"/>
  <c r="AA721" i="2"/>
  <c r="AA726" i="2"/>
  <c r="AB731" i="2"/>
  <c r="AA732" i="2"/>
  <c r="AB733" i="2"/>
  <c r="AA576" i="2"/>
  <c r="AB583" i="2"/>
  <c r="AA585" i="2"/>
  <c r="AA587" i="2"/>
  <c r="AB589" i="2"/>
  <c r="AB611" i="2"/>
  <c r="AA615" i="2"/>
  <c r="AB617" i="2"/>
  <c r="AB623" i="2"/>
  <c r="AB627" i="2"/>
  <c r="AA628" i="2"/>
  <c r="AB631" i="2"/>
  <c r="AB634" i="2"/>
  <c r="AB635" i="2"/>
  <c r="AA639" i="2"/>
  <c r="AB644" i="2"/>
  <c r="AA645" i="2"/>
  <c r="AB646" i="2"/>
  <c r="AA648" i="2"/>
  <c r="AA650" i="2"/>
  <c r="AA655" i="2"/>
  <c r="AB660" i="2"/>
  <c r="AA661" i="2"/>
  <c r="AB662" i="2"/>
  <c r="AA664" i="2"/>
  <c r="AA666" i="2"/>
  <c r="AA671" i="2"/>
  <c r="AB676" i="2"/>
  <c r="AA677" i="2"/>
  <c r="AB688" i="2"/>
  <c r="AA690" i="2"/>
  <c r="AA694" i="2"/>
  <c r="AA696" i="2"/>
  <c r="AA697" i="2"/>
  <c r="AA700" i="2"/>
  <c r="AA707" i="2"/>
  <c r="AB719" i="2"/>
  <c r="AA720" i="2"/>
  <c r="AB721" i="2"/>
  <c r="AB575" i="2"/>
  <c r="AA577" i="2"/>
  <c r="AA579" i="2"/>
  <c r="AB581" i="2"/>
  <c r="AA590" i="2"/>
  <c r="AA591" i="2"/>
  <c r="AB599" i="2"/>
  <c r="AA601" i="2"/>
  <c r="AB603" i="2"/>
  <c r="AB609" i="2"/>
  <c r="AA619" i="2"/>
  <c r="AA620" i="2"/>
  <c r="AA632" i="2"/>
  <c r="AA636" i="2"/>
  <c r="AA638" i="2"/>
  <c r="AA643" i="2"/>
  <c r="AB648" i="2"/>
  <c r="AA649" i="2"/>
  <c r="AB650" i="2"/>
  <c r="AA652" i="2"/>
  <c r="AA654" i="2"/>
  <c r="AA659" i="2"/>
  <c r="AB664" i="2"/>
  <c r="AA665" i="2"/>
  <c r="AB666" i="2"/>
  <c r="AA668" i="2"/>
  <c r="AA670" i="2"/>
  <c r="AA675" i="2"/>
  <c r="AA678" i="2"/>
  <c r="AA679" i="2"/>
  <c r="AA682" i="2"/>
  <c r="AA684" i="2"/>
  <c r="AA686" i="2"/>
  <c r="AA687" i="2"/>
  <c r="AB690" i="2"/>
  <c r="AB694" i="2"/>
  <c r="AB696" i="2"/>
  <c r="AA698" i="2"/>
  <c r="AB700" i="2"/>
  <c r="AA702" i="2"/>
  <c r="AA704" i="2"/>
  <c r="AA708" i="2"/>
  <c r="AA711" i="2"/>
  <c r="AA712" i="2"/>
  <c r="AA714" i="2"/>
  <c r="AA718" i="2"/>
  <c r="AB723" i="2"/>
  <c r="AA724" i="2"/>
  <c r="AB725" i="2"/>
  <c r="AB565" i="2"/>
  <c r="AA571" i="2"/>
  <c r="AB573" i="2"/>
  <c r="AA582" i="2"/>
  <c r="AA607" i="2"/>
  <c r="AA621" i="2"/>
  <c r="AA622" i="2"/>
  <c r="AA625" i="2"/>
  <c r="AB626" i="2"/>
  <c r="AA633" i="2"/>
  <c r="AB636" i="2"/>
  <c r="AA637" i="2"/>
  <c r="AB638" i="2"/>
  <c r="AA640" i="2"/>
  <c r="AA642" i="2"/>
  <c r="AA647" i="2"/>
  <c r="AB652" i="2"/>
  <c r="AA653" i="2"/>
  <c r="AB654" i="2"/>
  <c r="AA656" i="2"/>
  <c r="AA658" i="2"/>
  <c r="AA663" i="2"/>
  <c r="AB668" i="2"/>
  <c r="AA669" i="2"/>
  <c r="AB670" i="2"/>
  <c r="AA672" i="2"/>
  <c r="AA674" i="2"/>
  <c r="AB678" i="2"/>
  <c r="AA680" i="2"/>
  <c r="AA681" i="2"/>
  <c r="AB682" i="2"/>
  <c r="AB684" i="2"/>
  <c r="AB686" i="2"/>
  <c r="AA692" i="2"/>
  <c r="AB698" i="2"/>
  <c r="AB702" i="2"/>
  <c r="AB704" i="2"/>
  <c r="AA706" i="2"/>
  <c r="AB708" i="2"/>
  <c r="AA710" i="2"/>
  <c r="AB712" i="2"/>
  <c r="AB714" i="2"/>
  <c r="AA717" i="2"/>
  <c r="AA722" i="2"/>
  <c r="AB727" i="2"/>
  <c r="AA728" i="2"/>
  <c r="AB729" i="2"/>
  <c r="AA731" i="2"/>
  <c r="AA733" i="2"/>
  <c r="AA738" i="2"/>
  <c r="AB743" i="2"/>
  <c r="AA744" i="2"/>
  <c r="AB745" i="2"/>
  <c r="AA747" i="2"/>
  <c r="AA749" i="2"/>
  <c r="AA754" i="2"/>
  <c r="AA725" i="2"/>
  <c r="AA727" i="2"/>
  <c r="AA729" i="2"/>
  <c r="AA730" i="2"/>
  <c r="AA739" i="2"/>
  <c r="AB741" i="2"/>
  <c r="AA745" i="2"/>
  <c r="AB751" i="2"/>
  <c r="AA752" i="2"/>
  <c r="AB759" i="2"/>
  <c r="AA760" i="2"/>
  <c r="AB761" i="2"/>
  <c r="AA763" i="2"/>
  <c r="AA765" i="2"/>
  <c r="AA770" i="2"/>
  <c r="AA774" i="2"/>
  <c r="AA777" i="2"/>
  <c r="AA778" i="2"/>
  <c r="AA781" i="2"/>
  <c r="AA783" i="2"/>
  <c r="AA785" i="2"/>
  <c r="AA786" i="2"/>
  <c r="AB789" i="2"/>
  <c r="AB791" i="2"/>
  <c r="AA792" i="2"/>
  <c r="AA797" i="2"/>
  <c r="AA801" i="2"/>
  <c r="AA802" i="2"/>
  <c r="AA805" i="2"/>
  <c r="AB809" i="2"/>
  <c r="AB813" i="2"/>
  <c r="AB817" i="2"/>
  <c r="AA819" i="2"/>
  <c r="AA821" i="2"/>
  <c r="AB8" i="2"/>
  <c r="AA11" i="2"/>
  <c r="AA15" i="2"/>
  <c r="AA16" i="2"/>
  <c r="AA20" i="2"/>
  <c r="AB22" i="2"/>
  <c r="AA27" i="2"/>
  <c r="AB28" i="2"/>
  <c r="AB30" i="2"/>
  <c r="AA31" i="2"/>
  <c r="AB32" i="2"/>
  <c r="AA33" i="2"/>
  <c r="AA36" i="2"/>
  <c r="AB38" i="2"/>
  <c r="AB44" i="2"/>
  <c r="AA45" i="2"/>
  <c r="AB46" i="2"/>
  <c r="AA48" i="2"/>
  <c r="AA50" i="2"/>
  <c r="AA52" i="2"/>
  <c r="AA55" i="2"/>
  <c r="AA56" i="2"/>
  <c r="AA58" i="2"/>
  <c r="AB59" i="2"/>
  <c r="AA63" i="2"/>
  <c r="AB72" i="2"/>
  <c r="AB73" i="2"/>
  <c r="AA723" i="2"/>
  <c r="AA734" i="2"/>
  <c r="AA737" i="2"/>
  <c r="AB739" i="2"/>
  <c r="AA740" i="2"/>
  <c r="AA742" i="2"/>
  <c r="AA746" i="2"/>
  <c r="AB749" i="2"/>
  <c r="AA758" i="2"/>
  <c r="AB763" i="2"/>
  <c r="AA764" i="2"/>
  <c r="AB765" i="2"/>
  <c r="AA767" i="2"/>
  <c r="AA769" i="2"/>
  <c r="AB777" i="2"/>
  <c r="AA779" i="2"/>
  <c r="AA780" i="2"/>
  <c r="AB781" i="2"/>
  <c r="AB783" i="2"/>
  <c r="AB785" i="2"/>
  <c r="AA790" i="2"/>
  <c r="AA793" i="2"/>
  <c r="AB797" i="2"/>
  <c r="AB801" i="2"/>
  <c r="AA803" i="2"/>
  <c r="AB805" i="2"/>
  <c r="AA810" i="2"/>
  <c r="AA811" i="2"/>
  <c r="AA815" i="2"/>
  <c r="AB819" i="2"/>
  <c r="AB821" i="2"/>
  <c r="AA7" i="2"/>
  <c r="AA9" i="2"/>
  <c r="AA13" i="2"/>
  <c r="AB16" i="2"/>
  <c r="AA17" i="2"/>
  <c r="AA18" i="2"/>
  <c r="AB20" i="2"/>
  <c r="AA21" i="2"/>
  <c r="AA24" i="2"/>
  <c r="AA35" i="2"/>
  <c r="AB36" i="2"/>
  <c r="AA39" i="2"/>
  <c r="AA43" i="2"/>
  <c r="AB48" i="2"/>
  <c r="AA49" i="2"/>
  <c r="AB50" i="2"/>
  <c r="AB52" i="2"/>
  <c r="AA54" i="2"/>
  <c r="AB56" i="2"/>
  <c r="AB58" i="2"/>
  <c r="AA61" i="2"/>
  <c r="AB63" i="2"/>
  <c r="AA67" i="2"/>
  <c r="AA69" i="2"/>
  <c r="AA75" i="2"/>
  <c r="AB77" i="2"/>
  <c r="AB83" i="2"/>
  <c r="AA84" i="2"/>
  <c r="AB85" i="2"/>
  <c r="AA87" i="2"/>
  <c r="AA735" i="2"/>
  <c r="AB737" i="2"/>
  <c r="AA748" i="2"/>
  <c r="AA750" i="2"/>
  <c r="AA753" i="2"/>
  <c r="AA755" i="2"/>
  <c r="AA757" i="2"/>
  <c r="AA762" i="2"/>
  <c r="AB767" i="2"/>
  <c r="AA768" i="2"/>
  <c r="AB769" i="2"/>
  <c r="AA771" i="2"/>
  <c r="AA773" i="2"/>
  <c r="AA775" i="2"/>
  <c r="AB779" i="2"/>
  <c r="AA782" i="2"/>
  <c r="AA787" i="2"/>
  <c r="AB793" i="2"/>
  <c r="AA794" i="2"/>
  <c r="AA795" i="2"/>
  <c r="AA799" i="2"/>
  <c r="AB803" i="2"/>
  <c r="AA804" i="2"/>
  <c r="AA807" i="2"/>
  <c r="AB811" i="2"/>
  <c r="AA812" i="2"/>
  <c r="AB815" i="2"/>
  <c r="AB820" i="2"/>
  <c r="AA822" i="2"/>
  <c r="AA6" i="2"/>
  <c r="AB9" i="2"/>
  <c r="AA12" i="2"/>
  <c r="AB13" i="2"/>
  <c r="AB17" i="2"/>
  <c r="AA19" i="2"/>
  <c r="AA23" i="2"/>
  <c r="AB24" i="2"/>
  <c r="AA25" i="2"/>
  <c r="AA26" i="2"/>
  <c r="AA29" i="2"/>
  <c r="AA34" i="2"/>
  <c r="AB39" i="2"/>
  <c r="AA40" i="2"/>
  <c r="AA42" i="2"/>
  <c r="AA47" i="2"/>
  <c r="AA51" i="2"/>
  <c r="AB54" i="2"/>
  <c r="AB57" i="2"/>
  <c r="AA60" i="2"/>
  <c r="AB61" i="2"/>
  <c r="AA62" i="2"/>
  <c r="AA65" i="2"/>
  <c r="AB67" i="2"/>
  <c r="AB69" i="2"/>
  <c r="AA71" i="2"/>
  <c r="AB735" i="2"/>
  <c r="AA736" i="2"/>
  <c r="AA741" i="2"/>
  <c r="AA743" i="2"/>
  <c r="AB747" i="2"/>
  <c r="AA751" i="2"/>
  <c r="AB753" i="2"/>
  <c r="AB755" i="2"/>
  <c r="AA756" i="2"/>
  <c r="AB757" i="2"/>
  <c r="AA759" i="2"/>
  <c r="AA761" i="2"/>
  <c r="AA766" i="2"/>
  <c r="AB771" i="2"/>
  <c r="AA772" i="2"/>
  <c r="AB773" i="2"/>
  <c r="AB775" i="2"/>
  <c r="AA776" i="2"/>
  <c r="AB787" i="2"/>
  <c r="AA789" i="2"/>
  <c r="AA791" i="2"/>
  <c r="AB795" i="2"/>
  <c r="AA796" i="2"/>
  <c r="AB799" i="2"/>
  <c r="AB807" i="2"/>
  <c r="AA809" i="2"/>
  <c r="AA813" i="2"/>
  <c r="AA817" i="2"/>
  <c r="AA818" i="2"/>
  <c r="AA8" i="2"/>
  <c r="AA10" i="2"/>
  <c r="AB12" i="2"/>
  <c r="AA14" i="2"/>
  <c r="AB19" i="2"/>
  <c r="AA22" i="2"/>
  <c r="AB26" i="2"/>
  <c r="AA28" i="2"/>
  <c r="AA30" i="2"/>
  <c r="AA32" i="2"/>
  <c r="AB34" i="2"/>
  <c r="AA38" i="2"/>
  <c r="AB40" i="2"/>
  <c r="AA41" i="2"/>
  <c r="AB42" i="2"/>
  <c r="AA44" i="2"/>
  <c r="AA46" i="2"/>
  <c r="AA59" i="2"/>
  <c r="AA64" i="2"/>
  <c r="AB65" i="2"/>
  <c r="AA66" i="2"/>
  <c r="AA68" i="2"/>
  <c r="AB71" i="2"/>
  <c r="AA73" i="2"/>
  <c r="AA79" i="2"/>
  <c r="AA81" i="2"/>
  <c r="AA86" i="2"/>
  <c r="AB76" i="2"/>
  <c r="AA77" i="2"/>
  <c r="AA78" i="2"/>
  <c r="AB79" i="2"/>
  <c r="AB91" i="2"/>
  <c r="AA92" i="2"/>
  <c r="AB93" i="2"/>
  <c r="AB97" i="2"/>
  <c r="AA101" i="2"/>
  <c r="AB104" i="2"/>
  <c r="AB105" i="2"/>
  <c r="AB109" i="2"/>
  <c r="AA110" i="2"/>
  <c r="AB111" i="2"/>
  <c r="AA113" i="2"/>
  <c r="AA115" i="2"/>
  <c r="AB119" i="2"/>
  <c r="AA122" i="2"/>
  <c r="AB124" i="2"/>
  <c r="AB128" i="2"/>
  <c r="AB132" i="2"/>
  <c r="AB136" i="2"/>
  <c r="AB140" i="2"/>
  <c r="AB144" i="2"/>
  <c r="AB149" i="2"/>
  <c r="AA150" i="2"/>
  <c r="AB153" i="2"/>
  <c r="AB155" i="2"/>
  <c r="AB159" i="2"/>
  <c r="AA160" i="2"/>
  <c r="AA165" i="2"/>
  <c r="AB166" i="2"/>
  <c r="AA173" i="2"/>
  <c r="AB174" i="2"/>
  <c r="AA181" i="2"/>
  <c r="AB182" i="2"/>
  <c r="AA188" i="2"/>
  <c r="AB194" i="2"/>
  <c r="AA195" i="2"/>
  <c r="AB198" i="2"/>
  <c r="AB200" i="2"/>
  <c r="AB201" i="2"/>
  <c r="AA204" i="2"/>
  <c r="AB206" i="2"/>
  <c r="AA208" i="2"/>
  <c r="AB210" i="2"/>
  <c r="AA212" i="2"/>
  <c r="AB214" i="2"/>
  <c r="AB75" i="2"/>
  <c r="AB81" i="2"/>
  <c r="AA82" i="2"/>
  <c r="AA90" i="2"/>
  <c r="AA94" i="2"/>
  <c r="AB101" i="2"/>
  <c r="AA102" i="2"/>
  <c r="AA107" i="2"/>
  <c r="AB113" i="2"/>
  <c r="AA114" i="2"/>
  <c r="AB115" i="2"/>
  <c r="AA117" i="2"/>
  <c r="AB122" i="2"/>
  <c r="AA125" i="2"/>
  <c r="AA126" i="2"/>
  <c r="AA129" i="2"/>
  <c r="AA130" i="2"/>
  <c r="AA133" i="2"/>
  <c r="AA134" i="2"/>
  <c r="AA137" i="2"/>
  <c r="AA138" i="2"/>
  <c r="AA141" i="2"/>
  <c r="AA142" i="2"/>
  <c r="AA145" i="2"/>
  <c r="AA146" i="2"/>
  <c r="AA151" i="2"/>
  <c r="AA156" i="2"/>
  <c r="AA158" i="2"/>
  <c r="AB160" i="2"/>
  <c r="AA161" i="2"/>
  <c r="AA162" i="2"/>
  <c r="AA163" i="2"/>
  <c r="AA168" i="2"/>
  <c r="AA170" i="2"/>
  <c r="AA171" i="2"/>
  <c r="AA176" i="2"/>
  <c r="AA178" i="2"/>
  <c r="AA179" i="2"/>
  <c r="AA184" i="2"/>
  <c r="AA186" i="2"/>
  <c r="AA196" i="2"/>
  <c r="AA202" i="2"/>
  <c r="AA203" i="2"/>
  <c r="AA205" i="2"/>
  <c r="AA209" i="2"/>
  <c r="AA213" i="2"/>
  <c r="AA215" i="2"/>
  <c r="AA216" i="2"/>
  <c r="AA219" i="2"/>
  <c r="AA220" i="2"/>
  <c r="AB225" i="2"/>
  <c r="AB229" i="2"/>
  <c r="AB217" i="2"/>
  <c r="AB221" i="2"/>
  <c r="AA74" i="2"/>
  <c r="AA83" i="2"/>
  <c r="AA85" i="2"/>
  <c r="AA89" i="2"/>
  <c r="AA95" i="2"/>
  <c r="AA96" i="2"/>
  <c r="AA98" i="2"/>
  <c r="AA99" i="2"/>
  <c r="AA103" i="2"/>
  <c r="AA106" i="2"/>
  <c r="AB107" i="2"/>
  <c r="AB108" i="2"/>
  <c r="AA112" i="2"/>
  <c r="AB117" i="2"/>
  <c r="AA121" i="2"/>
  <c r="AA123" i="2"/>
  <c r="AB125" i="2"/>
  <c r="AA127" i="2"/>
  <c r="AB129" i="2"/>
  <c r="AA131" i="2"/>
  <c r="AB133" i="2"/>
  <c r="AA135" i="2"/>
  <c r="AB137" i="2"/>
  <c r="AA139" i="2"/>
  <c r="AB141" i="2"/>
  <c r="AA143" i="2"/>
  <c r="AB145" i="2"/>
  <c r="AA147" i="2"/>
  <c r="AA152" i="2"/>
  <c r="AA154" i="2"/>
  <c r="AB156" i="2"/>
  <c r="AA157" i="2"/>
  <c r="AB161" i="2"/>
  <c r="AB162" i="2"/>
  <c r="AA169" i="2"/>
  <c r="AB170" i="2"/>
  <c r="AA177" i="2"/>
  <c r="AB178" i="2"/>
  <c r="AB186" i="2"/>
  <c r="AA187" i="2"/>
  <c r="AA190" i="2"/>
  <c r="AA191" i="2"/>
  <c r="AA197" i="2"/>
  <c r="AB202" i="2"/>
  <c r="AB205" i="2"/>
  <c r="AB209" i="2"/>
  <c r="AB213" i="2"/>
  <c r="AA226" i="2"/>
  <c r="AA230" i="2"/>
  <c r="AA80" i="2"/>
  <c r="AB87" i="2"/>
  <c r="AA88" i="2"/>
  <c r="AB89" i="2"/>
  <c r="AA91" i="2"/>
  <c r="AA93" i="2"/>
  <c r="AB95" i="2"/>
  <c r="AA97" i="2"/>
  <c r="AB99" i="2"/>
  <c r="AB103" i="2"/>
  <c r="AA105" i="2"/>
  <c r="AA109" i="2"/>
  <c r="AA111" i="2"/>
  <c r="AA116" i="2"/>
  <c r="AA119" i="2"/>
  <c r="AB121" i="2"/>
  <c r="AB123" i="2"/>
  <c r="AA124" i="2"/>
  <c r="AA128" i="2"/>
  <c r="AA132" i="2"/>
  <c r="AA136" i="2"/>
  <c r="AA140" i="2"/>
  <c r="AA144" i="2"/>
  <c r="AA149" i="2"/>
  <c r="AB152" i="2"/>
  <c r="AA153" i="2"/>
  <c r="AB157" i="2"/>
  <c r="AA159" i="2"/>
  <c r="AA164" i="2"/>
  <c r="AA166" i="2"/>
  <c r="AA167" i="2"/>
  <c r="AA172" i="2"/>
  <c r="AA174" i="2"/>
  <c r="AA175" i="2"/>
  <c r="AA180" i="2"/>
  <c r="AA182" i="2"/>
  <c r="AA183" i="2"/>
  <c r="AB190" i="2"/>
  <c r="AA192" i="2"/>
  <c r="AA194" i="2"/>
  <c r="AB197" i="2"/>
  <c r="AA198" i="2"/>
  <c r="AA199" i="2"/>
  <c r="AA206" i="2"/>
  <c r="AA207" i="2"/>
  <c r="AA210" i="2"/>
  <c r="AA211" i="2"/>
  <c r="AA214" i="2"/>
  <c r="AA218" i="2"/>
  <c r="AA222" i="2"/>
  <c r="AB226" i="2"/>
  <c r="AA227" i="2"/>
  <c r="AB230" i="2"/>
  <c r="AA231" i="2"/>
  <c r="AB218" i="2"/>
  <c r="AB222" i="2"/>
  <c r="AA223" i="2"/>
  <c r="AA225" i="2"/>
  <c r="AB231" i="2"/>
  <c r="AB175" i="2"/>
  <c r="AB112" i="2"/>
  <c r="AB187" i="2"/>
  <c r="AB173" i="2"/>
  <c r="AB90" i="2"/>
  <c r="AB179" i="2"/>
  <c r="AB146" i="2"/>
  <c r="AB138" i="2"/>
  <c r="AB130" i="2"/>
  <c r="AB195" i="2"/>
  <c r="AB169" i="2"/>
  <c r="AA118" i="2"/>
  <c r="AB782" i="2"/>
  <c r="AB762" i="2"/>
  <c r="AB33" i="2"/>
  <c r="AB774" i="2"/>
  <c r="AB738" i="2"/>
  <c r="AB750" i="2"/>
  <c r="AB687" i="2"/>
  <c r="AA689" i="2"/>
  <c r="AB639" i="2"/>
  <c r="AB667" i="2"/>
  <c r="AB558" i="2"/>
  <c r="AB511" i="2"/>
  <c r="AB566" i="2"/>
  <c r="AB479" i="2"/>
  <c r="AB475" i="2"/>
  <c r="AB437" i="2"/>
  <c r="AB396" i="2"/>
  <c r="AB483" i="2"/>
  <c r="AB434" i="2"/>
  <c r="AB312" i="2"/>
  <c r="AB277" i="2"/>
  <c r="AB300" i="2"/>
  <c r="AB798" i="2"/>
  <c r="AA814" i="2"/>
  <c r="AA798" i="2"/>
  <c r="AA709" i="2"/>
  <c r="AB715" i="2"/>
  <c r="AB693" i="2"/>
  <c r="AB227" i="2"/>
  <c r="AB211" i="2"/>
  <c r="AB167" i="2"/>
  <c r="AB184" i="2"/>
  <c r="AB168" i="2"/>
  <c r="AB219" i="2"/>
  <c r="AB171" i="2"/>
  <c r="AB223" i="2"/>
  <c r="AB180" i="2"/>
  <c r="AB164" i="2"/>
  <c r="AB116" i="2"/>
  <c r="AB51" i="2"/>
  <c r="AB7" i="2"/>
  <c r="AB11" i="2"/>
  <c r="AB790" i="2"/>
  <c r="AB758" i="2"/>
  <c r="AB27" i="2"/>
  <c r="AB786" i="2"/>
  <c r="AB6" i="2"/>
  <c r="AA788" i="2"/>
  <c r="AB643" i="2"/>
  <c r="AB655" i="2"/>
  <c r="AB570" i="2"/>
  <c r="AB683" i="2"/>
  <c r="AB647" i="2"/>
  <c r="AB574" i="2"/>
  <c r="AB507" i="2"/>
  <c r="AB582" i="2"/>
  <c r="AB515" i="2"/>
  <c r="AB491" i="2"/>
  <c r="AB473" i="2"/>
  <c r="AB388" i="2"/>
  <c r="AB328" i="2"/>
  <c r="AB499" i="2"/>
  <c r="AB445" i="2"/>
  <c r="AB400" i="2"/>
  <c r="AB324" i="2"/>
  <c r="AA326" i="2"/>
  <c r="AB273" i="2"/>
  <c r="AB316" i="2"/>
  <c r="AA264" i="2"/>
  <c r="AA806" i="2"/>
  <c r="AB780" i="2"/>
  <c r="AB822" i="2"/>
  <c r="AB800" i="2"/>
  <c r="AA816" i="2"/>
  <c r="AB810" i="2"/>
  <c r="AA800" i="2"/>
  <c r="AB794" i="2"/>
  <c r="AB806" i="2"/>
  <c r="AB792" i="2"/>
  <c r="AA784" i="2"/>
  <c r="AB772" i="2"/>
  <c r="AB768" i="2"/>
  <c r="AB764" i="2"/>
  <c r="AB760" i="2"/>
  <c r="AB756" i="2"/>
  <c r="AB752" i="2"/>
  <c r="AB748" i="2"/>
  <c r="AB744" i="2"/>
  <c r="AB740" i="2"/>
  <c r="AB736" i="2"/>
  <c r="AB732" i="2"/>
  <c r="AB728" i="2"/>
  <c r="AA189" i="2"/>
  <c r="AB181" i="2"/>
  <c r="AB165" i="2"/>
  <c r="AB94" i="2"/>
  <c r="AB215" i="2"/>
  <c r="AB163" i="2"/>
  <c r="AB142" i="2"/>
  <c r="AB134" i="2"/>
  <c r="AB126" i="2"/>
  <c r="AB177" i="2"/>
  <c r="AB150" i="2"/>
  <c r="AB82" i="2"/>
  <c r="AB23" i="2"/>
  <c r="AB746" i="2"/>
  <c r="AB730" i="2"/>
  <c r="AB43" i="2"/>
  <c r="AB754" i="2"/>
  <c r="AB770" i="2"/>
  <c r="AB14" i="2"/>
  <c r="AB718" i="2"/>
  <c r="AB679" i="2"/>
  <c r="AB659" i="2"/>
  <c r="AB586" i="2"/>
  <c r="AB671" i="2"/>
  <c r="AB722" i="2"/>
  <c r="AB663" i="2"/>
  <c r="AB578" i="2"/>
  <c r="AB598" i="2"/>
  <c r="AB562" i="2"/>
  <c r="AB408" i="2"/>
  <c r="AB392" i="2"/>
  <c r="AB320" i="2"/>
  <c r="AB272" i="2"/>
  <c r="AB266" i="2"/>
  <c r="AB237" i="2"/>
  <c r="AB258" i="2"/>
  <c r="AB233" i="2"/>
  <c r="AB818" i="2"/>
  <c r="AA808" i="2"/>
  <c r="AB802" i="2"/>
  <c r="AB814" i="2"/>
  <c r="AB784" i="2"/>
  <c r="AA820" i="2"/>
  <c r="AB812" i="2"/>
  <c r="AB796" i="2"/>
  <c r="AB808" i="2"/>
  <c r="AB776" i="2"/>
  <c r="AB207" i="2"/>
  <c r="AB183" i="2"/>
  <c r="AB191" i="2"/>
  <c r="AB176" i="2"/>
  <c r="AB188" i="2"/>
  <c r="AB86" i="2"/>
  <c r="AB172" i="2"/>
  <c r="AB47" i="2"/>
  <c r="AB742" i="2"/>
  <c r="AB726" i="2"/>
  <c r="AB66" i="2"/>
  <c r="AB778" i="2"/>
  <c r="AB62" i="2"/>
  <c r="AB10" i="2"/>
  <c r="AB766" i="2"/>
  <c r="AB734" i="2"/>
  <c r="AB675" i="2"/>
  <c r="AB594" i="2"/>
  <c r="AB651" i="2"/>
  <c r="AB590" i="2"/>
  <c r="AB487" i="2"/>
  <c r="AB495" i="2"/>
  <c r="AB503" i="2"/>
  <c r="AB404" i="2"/>
  <c r="AB441" i="2"/>
  <c r="AB262" i="2"/>
  <c r="AB296" i="2"/>
  <c r="AB804" i="2"/>
  <c r="AB816" i="2"/>
  <c r="AB788" i="2"/>
  <c r="AB697" i="2"/>
  <c r="AB691" i="2"/>
  <c r="AA701" i="2"/>
  <c r="AA713" i="2"/>
  <c r="AA691" i="2"/>
  <c r="AB699" i="2"/>
  <c r="AA685" i="2"/>
  <c r="AB673" i="2"/>
  <c r="AB669" i="2"/>
  <c r="AB665" i="2"/>
  <c r="AB661" i="2"/>
  <c r="AB657" i="2"/>
  <c r="AB653" i="2"/>
  <c r="AB649" i="2"/>
  <c r="AB645" i="2"/>
  <c r="AB641" i="2"/>
  <c r="AB637" i="2"/>
  <c r="AA616" i="2"/>
  <c r="AA602" i="2"/>
  <c r="AB632" i="2"/>
  <c r="AB608" i="2"/>
  <c r="AA630" i="2"/>
  <c r="AB622" i="2"/>
  <c r="AB604" i="2"/>
  <c r="AA596" i="2"/>
  <c r="AB602" i="2"/>
  <c r="AB576" i="2"/>
  <c r="AB560" i="2"/>
  <c r="AA547" i="2"/>
  <c r="AB545" i="2"/>
  <c r="AB541" i="2"/>
  <c r="AA541" i="2"/>
  <c r="AA527" i="2"/>
  <c r="AB523" i="2"/>
  <c r="AB505" i="2"/>
  <c r="AB489" i="2"/>
  <c r="AB457" i="2"/>
  <c r="AB453" i="2"/>
  <c r="AA457" i="2"/>
  <c r="AB467" i="2"/>
  <c r="AB426" i="2"/>
  <c r="AB410" i="2"/>
  <c r="AB422" i="2"/>
  <c r="AB418" i="2"/>
  <c r="AB402" i="2"/>
  <c r="AB386" i="2"/>
  <c r="AB380" i="2"/>
  <c r="AA376" i="2"/>
  <c r="AA370" i="2"/>
  <c r="AB358" i="2"/>
  <c r="AB350" i="2"/>
  <c r="AA362" i="2"/>
  <c r="AA359" i="2"/>
  <c r="AA321" i="2"/>
  <c r="AB346" i="2"/>
  <c r="AB338" i="2"/>
  <c r="AA693" i="2"/>
  <c r="AB701" i="2"/>
  <c r="AA618" i="2"/>
  <c r="AB614" i="2"/>
  <c r="AB596" i="2"/>
  <c r="AB624" i="2"/>
  <c r="AB620" i="2"/>
  <c r="AB618" i="2"/>
  <c r="AA600" i="2"/>
  <c r="AB580" i="2"/>
  <c r="AB564" i="2"/>
  <c r="AA533" i="2"/>
  <c r="AB527" i="2"/>
  <c r="AA551" i="2"/>
  <c r="AA543" i="2"/>
  <c r="AB539" i="2"/>
  <c r="AB521" i="2"/>
  <c r="AB535" i="2"/>
  <c r="AA519" i="2"/>
  <c r="AB509" i="2"/>
  <c r="AB493" i="2"/>
  <c r="AB477" i="2"/>
  <c r="AA465" i="2"/>
  <c r="AB449" i="2"/>
  <c r="AB459" i="2"/>
  <c r="AB469" i="2"/>
  <c r="AA459" i="2"/>
  <c r="AB451" i="2"/>
  <c r="AA432" i="2"/>
  <c r="AB390" i="2"/>
  <c r="AB374" i="2"/>
  <c r="AB382" i="2"/>
  <c r="AA380" i="2"/>
  <c r="AA371" i="2"/>
  <c r="AB370" i="2"/>
  <c r="AA330" i="2"/>
  <c r="AA305" i="2"/>
  <c r="AB317" i="2"/>
  <c r="AB309" i="2"/>
  <c r="AA291" i="2"/>
  <c r="AB301" i="2"/>
  <c r="AA279" i="2"/>
  <c r="AB260" i="2"/>
  <c r="AA255" i="2"/>
  <c r="AB253" i="2"/>
  <c r="AB241" i="2"/>
  <c r="AB228" i="2"/>
  <c r="AB212" i="2"/>
  <c r="AB185" i="2"/>
  <c r="AA200" i="2"/>
  <c r="AA232" i="2"/>
  <c r="AB681" i="2"/>
  <c r="AB707" i="2"/>
  <c r="AB703" i="2"/>
  <c r="AB689" i="2"/>
  <c r="AB677" i="2"/>
  <c r="AA626" i="2"/>
  <c r="AB612" i="2"/>
  <c r="AB600" i="2"/>
  <c r="AA608" i="2"/>
  <c r="AB588" i="2"/>
  <c r="AB628" i="2"/>
  <c r="AB616" i="2"/>
  <c r="AB592" i="2"/>
  <c r="AB584" i="2"/>
  <c r="AB568" i="2"/>
  <c r="AA535" i="2"/>
  <c r="AB531" i="2"/>
  <c r="AB525" i="2"/>
  <c r="AB519" i="2"/>
  <c r="AB537" i="2"/>
  <c r="AB533" i="2"/>
  <c r="AB513" i="2"/>
  <c r="AB497" i="2"/>
  <c r="AB481" i="2"/>
  <c r="AA467" i="2"/>
  <c r="AB461" i="2"/>
  <c r="AB455" i="2"/>
  <c r="AB447" i="2"/>
  <c r="AB443" i="2"/>
  <c r="AB439" i="2"/>
  <c r="AB435" i="2"/>
  <c r="AA414" i="2"/>
  <c r="AB430" i="2"/>
  <c r="AA406" i="2"/>
  <c r="AA428" i="2"/>
  <c r="AA422" i="2"/>
  <c r="AA410" i="2"/>
  <c r="AB416" i="2"/>
  <c r="AB394" i="2"/>
  <c r="AB384" i="2"/>
  <c r="AA382" i="2"/>
  <c r="AA354" i="2"/>
  <c r="AB362" i="2"/>
  <c r="AB366" i="2"/>
  <c r="AB724" i="2"/>
  <c r="AB720" i="2"/>
  <c r="AB716" i="2"/>
  <c r="AA699" i="2"/>
  <c r="AB695" i="2"/>
  <c r="AB685" i="2"/>
  <c r="AB705" i="2"/>
  <c r="AB711" i="2"/>
  <c r="AA634" i="2"/>
  <c r="AB610" i="2"/>
  <c r="AA624" i="2"/>
  <c r="AA610" i="2"/>
  <c r="AB606" i="2"/>
  <c r="AB572" i="2"/>
  <c r="AB556" i="2"/>
  <c r="AB529" i="2"/>
  <c r="AB553" i="2"/>
  <c r="AB543" i="2"/>
  <c r="AA525" i="2"/>
  <c r="AB549" i="2"/>
  <c r="AB517" i="2"/>
  <c r="AB501" i="2"/>
  <c r="AB485" i="2"/>
  <c r="AB463" i="2"/>
  <c r="AA453" i="2"/>
  <c r="AB465" i="2"/>
  <c r="AA416" i="2"/>
  <c r="AB412" i="2"/>
  <c r="AB424" i="2"/>
  <c r="AA424" i="2"/>
  <c r="AB420" i="2"/>
  <c r="AB414" i="2"/>
  <c r="AB406" i="2"/>
  <c r="AB398" i="2"/>
  <c r="AB378" i="2"/>
  <c r="AB376" i="2"/>
  <c r="AB367" i="2"/>
  <c r="AB359" i="2"/>
  <c r="AA329" i="2"/>
  <c r="AB297" i="2"/>
  <c r="AA294" i="2"/>
  <c r="AB313" i="2"/>
  <c r="AB291" i="2"/>
  <c r="AA289" i="2"/>
  <c r="AB285" i="2"/>
  <c r="AB287" i="2"/>
  <c r="AA268" i="2"/>
  <c r="AB251" i="2"/>
  <c r="AA243" i="2"/>
  <c r="AA228" i="2"/>
  <c r="AB220" i="2"/>
  <c r="AB204" i="2"/>
  <c r="AB192" i="2"/>
  <c r="AB203" i="2"/>
  <c r="AB193" i="2"/>
  <c r="AA221" i="2"/>
  <c r="AB354" i="2"/>
  <c r="AB325" i="2"/>
  <c r="AB321" i="2"/>
  <c r="AB279" i="2"/>
  <c r="AB247" i="2"/>
  <c r="AA241" i="2"/>
  <c r="AB232" i="2"/>
  <c r="AB224" i="2"/>
  <c r="AB216" i="2"/>
  <c r="AB208" i="2"/>
  <c r="AB189" i="2"/>
  <c r="AA155" i="2"/>
  <c r="AB135" i="2"/>
  <c r="AB120" i="2"/>
  <c r="AA104" i="2"/>
  <c r="AB98" i="2"/>
  <c r="AA325" i="2"/>
  <c r="AA301" i="2"/>
  <c r="AB304" i="2"/>
  <c r="AB268" i="2"/>
  <c r="AB249" i="2"/>
  <c r="AB235" i="2"/>
  <c r="AB199" i="2"/>
  <c r="AA224" i="2"/>
  <c r="AA217" i="2"/>
  <c r="AB148" i="2"/>
  <c r="AB139" i="2"/>
  <c r="AA120" i="2"/>
  <c r="AB100" i="2"/>
  <c r="AB74" i="2"/>
  <c r="AB78" i="2"/>
  <c r="AB70" i="2"/>
  <c r="AB68" i="2"/>
  <c r="AB64" i="2"/>
  <c r="AB60" i="2"/>
  <c r="AB55" i="2"/>
  <c r="AB53" i="2"/>
  <c r="AB49" i="2"/>
  <c r="AB45" i="2"/>
  <c r="AB41" i="2"/>
  <c r="AB29" i="2"/>
  <c r="AB35" i="2"/>
  <c r="AB31" i="2"/>
  <c r="AB25" i="2"/>
  <c r="AA148" i="2"/>
  <c r="AB96" i="2"/>
  <c r="AB92" i="2"/>
  <c r="AB84" i="2"/>
  <c r="AA72" i="2"/>
  <c r="AA70" i="2"/>
  <c r="AA53" i="2"/>
  <c r="AA37" i="2"/>
  <c r="AB21" i="2"/>
  <c r="AB326" i="2"/>
  <c r="AB334" i="2"/>
  <c r="AB281" i="2"/>
  <c r="AB270" i="2"/>
  <c r="AB264" i="2"/>
  <c r="AB243" i="2"/>
  <c r="AB239" i="2"/>
  <c r="AA229" i="2"/>
  <c r="AA201" i="2"/>
  <c r="AB158" i="2"/>
  <c r="AB127" i="2"/>
  <c r="AB88" i="2"/>
  <c r="AB80" i="2"/>
  <c r="AB342" i="2"/>
  <c r="AB322" i="2"/>
  <c r="AA287" i="2"/>
  <c r="AB283" i="2"/>
  <c r="AB289" i="2"/>
  <c r="AB275" i="2"/>
  <c r="AA270" i="2"/>
  <c r="AB256" i="2"/>
  <c r="AB245" i="2"/>
  <c r="AB196" i="2"/>
  <c r="AA193" i="2"/>
  <c r="AA185" i="2"/>
  <c r="AB143" i="2"/>
  <c r="AB151" i="2"/>
  <c r="AB147" i="2"/>
  <c r="AB131" i="2"/>
  <c r="AB118" i="2"/>
  <c r="AB114" i="2"/>
  <c r="AB110" i="2"/>
  <c r="AB102" i="2"/>
  <c r="AB106" i="2"/>
  <c r="AA76" i="2"/>
  <c r="AB18" i="2"/>
  <c r="AB15" i="2"/>
  <c r="AB154" i="2"/>
  <c r="AA100" i="2"/>
  <c r="AA108" i="2"/>
  <c r="AA57" i="2"/>
  <c r="AB37" i="2"/>
  <c r="B20" i="2"/>
  <c r="B18" i="2"/>
  <c r="L22" i="1"/>
  <c r="B51" i="2"/>
  <c r="B54" i="2" s="1"/>
  <c r="AB4" i="2"/>
  <c r="AB5" i="2"/>
  <c r="AA4" i="2"/>
  <c r="AA5" i="2"/>
  <c r="D19" i="2"/>
  <c r="E19" i="2"/>
  <c r="AD238" i="2" l="1"/>
  <c r="AC240" i="2"/>
  <c r="AC244" i="2"/>
  <c r="AD245" i="2"/>
  <c r="AD255" i="2"/>
  <c r="AD257" i="2"/>
  <c r="AD259" i="2"/>
  <c r="AD261" i="2"/>
  <c r="AC266" i="2"/>
  <c r="AD267" i="2"/>
  <c r="AD269" i="2"/>
  <c r="AD274" i="2"/>
  <c r="AD276" i="2"/>
  <c r="AD280" i="2"/>
  <c r="AD282" i="2"/>
  <c r="AC285" i="2"/>
  <c r="AD286" i="2"/>
  <c r="AD288" i="2"/>
  <c r="AD293" i="2"/>
  <c r="AD296" i="2"/>
  <c r="AD299" i="2"/>
  <c r="AC300" i="2"/>
  <c r="AC307" i="2"/>
  <c r="AC308" i="2"/>
  <c r="AD311" i="2"/>
  <c r="AD312" i="2"/>
  <c r="AD319" i="2"/>
  <c r="AC323" i="2"/>
  <c r="AC324" i="2"/>
  <c r="AC327" i="2"/>
  <c r="AC328" i="2"/>
  <c r="AC331" i="2"/>
  <c r="AC332" i="2"/>
  <c r="AC336" i="2"/>
  <c r="AC340" i="2"/>
  <c r="AC344" i="2"/>
  <c r="AC348" i="2"/>
  <c r="AC352" i="2"/>
  <c r="AC353" i="2"/>
  <c r="AD354" i="2"/>
  <c r="AC356" i="2"/>
  <c r="AD358" i="2"/>
  <c r="AD361" i="2"/>
  <c r="AD365" i="2"/>
  <c r="AD373" i="2"/>
  <c r="AD381" i="2"/>
  <c r="AC396" i="2"/>
  <c r="AC397" i="2"/>
  <c r="AD401" i="2"/>
  <c r="AD403" i="2"/>
  <c r="AC412" i="2"/>
  <c r="AD413" i="2"/>
  <c r="AC414" i="2"/>
  <c r="AD417" i="2"/>
  <c r="AC418" i="2"/>
  <c r="AC420" i="2"/>
  <c r="AD421" i="2"/>
  <c r="AC422" i="2"/>
  <c r="AD425" i="2"/>
  <c r="AC429" i="2"/>
  <c r="AD430" i="2"/>
  <c r="AD433" i="2"/>
  <c r="AC435" i="2"/>
  <c r="AC436" i="2"/>
  <c r="AC439" i="2"/>
  <c r="AC440" i="2"/>
  <c r="AD444" i="2"/>
  <c r="AD446" i="2"/>
  <c r="AC452" i="2"/>
  <c r="AC456" i="2"/>
  <c r="AC460" i="2"/>
  <c r="AC461" i="2"/>
  <c r="AC463" i="2"/>
  <c r="AD464" i="2"/>
  <c r="AD466" i="2"/>
  <c r="AD472" i="2"/>
  <c r="AD473" i="2"/>
  <c r="AC480" i="2"/>
  <c r="AD484" i="2"/>
  <c r="AC485" i="2"/>
  <c r="AD486" i="2"/>
  <c r="AC496" i="2"/>
  <c r="AD500" i="2"/>
  <c r="AC501" i="2"/>
  <c r="AD502" i="2"/>
  <c r="AC235" i="2"/>
  <c r="AC236" i="2"/>
  <c r="AD240" i="2"/>
  <c r="AC241" i="2"/>
  <c r="AD244" i="2"/>
  <c r="AC248" i="2"/>
  <c r="AC249" i="2"/>
  <c r="AD250" i="2"/>
  <c r="AC270" i="2"/>
  <c r="AC277" i="2"/>
  <c r="AC278" i="2"/>
  <c r="AC281" i="2"/>
  <c r="AC289" i="2"/>
  <c r="AD300" i="2"/>
  <c r="AC303" i="2"/>
  <c r="AD307" i="2"/>
  <c r="AD308" i="2"/>
  <c r="AC315" i="2"/>
  <c r="AC316" i="2"/>
  <c r="AD321" i="2"/>
  <c r="AD323" i="2"/>
  <c r="AD324" i="2"/>
  <c r="AD327" i="2"/>
  <c r="AD328" i="2"/>
  <c r="AC330" i="2"/>
  <c r="AD331" i="2"/>
  <c r="AC333" i="2"/>
  <c r="AC337" i="2"/>
  <c r="AC341" i="2"/>
  <c r="AC345" i="2"/>
  <c r="AC349" i="2"/>
  <c r="AD353" i="2"/>
  <c r="AC357" i="2"/>
  <c r="AD375" i="2"/>
  <c r="AD377" i="2"/>
  <c r="AC382" i="2"/>
  <c r="AC392" i="2"/>
  <c r="AC393" i="2"/>
  <c r="AD397" i="2"/>
  <c r="AD399" i="2"/>
  <c r="AD407" i="2"/>
  <c r="AC409" i="2"/>
  <c r="AD415" i="2"/>
  <c r="AD423" i="2"/>
  <c r="AD429" i="2"/>
  <c r="AD436" i="2"/>
  <c r="AD438" i="2"/>
  <c r="AD440" i="2"/>
  <c r="AD442" i="2"/>
  <c r="AC451" i="2"/>
  <c r="AD452" i="2"/>
  <c r="AC453" i="2"/>
  <c r="AC455" i="2"/>
  <c r="AD456" i="2"/>
  <c r="AC457" i="2"/>
  <c r="AD460" i="2"/>
  <c r="AC467" i="2"/>
  <c r="AD470" i="2"/>
  <c r="AC476" i="2"/>
  <c r="AD480" i="2"/>
  <c r="AC481" i="2"/>
  <c r="AD482" i="2"/>
  <c r="AC492" i="2"/>
  <c r="AD496" i="2"/>
  <c r="AC497" i="2"/>
  <c r="AD498" i="2"/>
  <c r="AD236" i="2"/>
  <c r="AD242" i="2"/>
  <c r="AD246" i="2"/>
  <c r="AD248" i="2"/>
  <c r="AC251" i="2"/>
  <c r="AC252" i="2"/>
  <c r="AC262" i="2"/>
  <c r="AC263" i="2"/>
  <c r="AD265" i="2"/>
  <c r="AC271" i="2"/>
  <c r="AD278" i="2"/>
  <c r="AD284" i="2"/>
  <c r="AC290" i="2"/>
  <c r="AD292" i="2"/>
  <c r="AC295" i="2"/>
  <c r="AD297" i="2"/>
  <c r="AD303" i="2"/>
  <c r="AD315" i="2"/>
  <c r="AD316" i="2"/>
  <c r="AC320" i="2"/>
  <c r="AD325" i="2"/>
  <c r="AD329" i="2"/>
  <c r="AD333" i="2"/>
  <c r="AD337" i="2"/>
  <c r="AD341" i="2"/>
  <c r="AD345" i="2"/>
  <c r="AD349" i="2"/>
  <c r="AD357" i="2"/>
  <c r="AC364" i="2"/>
  <c r="AD366" i="2"/>
  <c r="AC368" i="2"/>
  <c r="AC369" i="2"/>
  <c r="AD370" i="2"/>
  <c r="AC372" i="2"/>
  <c r="AC379" i="2"/>
  <c r="AC383" i="2"/>
  <c r="AD385" i="2"/>
  <c r="AC387" i="2"/>
  <c r="AC388" i="2"/>
  <c r="AC389" i="2"/>
  <c r="AD393" i="2"/>
  <c r="AD395" i="2"/>
  <c r="AC404" i="2"/>
  <c r="AC405" i="2"/>
  <c r="AC408" i="2"/>
  <c r="AD409" i="2"/>
  <c r="AD411" i="2"/>
  <c r="AC416" i="2"/>
  <c r="AC424" i="2"/>
  <c r="AD427" i="2"/>
  <c r="AD431" i="2"/>
  <c r="AC447" i="2"/>
  <c r="AC448" i="2"/>
  <c r="AD454" i="2"/>
  <c r="AD458" i="2"/>
  <c r="AC468" i="2"/>
  <c r="AC469" i="2"/>
  <c r="AD476" i="2"/>
  <c r="AC477" i="2"/>
  <c r="AD478" i="2"/>
  <c r="AC488" i="2"/>
  <c r="AD492" i="2"/>
  <c r="AC493" i="2"/>
  <c r="AD494" i="2"/>
  <c r="AC504" i="2"/>
  <c r="AD234" i="2"/>
  <c r="AC243" i="2"/>
  <c r="AC247" i="2"/>
  <c r="AD252" i="2"/>
  <c r="AD254" i="2"/>
  <c r="AC258" i="2"/>
  <c r="AC259" i="2"/>
  <c r="AD263" i="2"/>
  <c r="AC267" i="2"/>
  <c r="AC268" i="2"/>
  <c r="AD271" i="2"/>
  <c r="AC273" i="2"/>
  <c r="AC274" i="2"/>
  <c r="AC282" i="2"/>
  <c r="AC283" i="2"/>
  <c r="AC286" i="2"/>
  <c r="AC287" i="2"/>
  <c r="AD290" i="2"/>
  <c r="AD295" i="2"/>
  <c r="AC296" i="2"/>
  <c r="AC299" i="2"/>
  <c r="AD301" i="2"/>
  <c r="AD305" i="2"/>
  <c r="AC311" i="2"/>
  <c r="AC312" i="2"/>
  <c r="AC319" i="2"/>
  <c r="AD320" i="2"/>
  <c r="AC360" i="2"/>
  <c r="AC361" i="2"/>
  <c r="AD362" i="2"/>
  <c r="AC365" i="2"/>
  <c r="AD369" i="2"/>
  <c r="AC373" i="2"/>
  <c r="AD374" i="2"/>
  <c r="AC378" i="2"/>
  <c r="AD379" i="2"/>
  <c r="AC380" i="2"/>
  <c r="AD383" i="2"/>
  <c r="AC384" i="2"/>
  <c r="AC386" i="2"/>
  <c r="AD387" i="2"/>
  <c r="AD389" i="2"/>
  <c r="AD391" i="2"/>
  <c r="AC400" i="2"/>
  <c r="AC401" i="2"/>
  <c r="AD405" i="2"/>
  <c r="AC413" i="2"/>
  <c r="AC417" i="2"/>
  <c r="AD419" i="2"/>
  <c r="AC421" i="2"/>
  <c r="AC425" i="2"/>
  <c r="AC426" i="2"/>
  <c r="AC433" i="2"/>
  <c r="AC443" i="2"/>
  <c r="AC444" i="2"/>
  <c r="AD448" i="2"/>
  <c r="AD450" i="2"/>
  <c r="AC459" i="2"/>
  <c r="AD462" i="2"/>
  <c r="AC464" i="2"/>
  <c r="AC465" i="2"/>
  <c r="AD468" i="2"/>
  <c r="AC471" i="2"/>
  <c r="AC472" i="2"/>
  <c r="AC473" i="2"/>
  <c r="AD474" i="2"/>
  <c r="AC484" i="2"/>
  <c r="AD488" i="2"/>
  <c r="AC489" i="2"/>
  <c r="AD490" i="2"/>
  <c r="AC500" i="2"/>
  <c r="AD504" i="2"/>
  <c r="AC512" i="2"/>
  <c r="AD516" i="2"/>
  <c r="AC517" i="2"/>
  <c r="AD520" i="2"/>
  <c r="AC523" i="2"/>
  <c r="AD524" i="2"/>
  <c r="AC525" i="2"/>
  <c r="AD528" i="2"/>
  <c r="AC529" i="2"/>
  <c r="AC531" i="2"/>
  <c r="AD532" i="2"/>
  <c r="AD534" i="2"/>
  <c r="AD542" i="2"/>
  <c r="AC548" i="2"/>
  <c r="AD549" i="2"/>
  <c r="AD552" i="2"/>
  <c r="AD554" i="2"/>
  <c r="AC555" i="2"/>
  <c r="AD559" i="2"/>
  <c r="AD561" i="2"/>
  <c r="AC570" i="2"/>
  <c r="AC571" i="2"/>
  <c r="AD575" i="2"/>
  <c r="AD577" i="2"/>
  <c r="AC586" i="2"/>
  <c r="AC587" i="2"/>
  <c r="AD595" i="2"/>
  <c r="AD597" i="2"/>
  <c r="AD603" i="2"/>
  <c r="AC606" i="2"/>
  <c r="AD607" i="2"/>
  <c r="AD609" i="2"/>
  <c r="AD617" i="2"/>
  <c r="AD631" i="2"/>
  <c r="AD633" i="2"/>
  <c r="AC638" i="2"/>
  <c r="AD642" i="2"/>
  <c r="AC643" i="2"/>
  <c r="AD644" i="2"/>
  <c r="AC654" i="2"/>
  <c r="AD658" i="2"/>
  <c r="AC659" i="2"/>
  <c r="AD660" i="2"/>
  <c r="AC670" i="2"/>
  <c r="AD674" i="2"/>
  <c r="AC675" i="2"/>
  <c r="AD676" i="2"/>
  <c r="AD682" i="2"/>
  <c r="AC683" i="2"/>
  <c r="AD684" i="2"/>
  <c r="AC686" i="2"/>
  <c r="AD692" i="2"/>
  <c r="AD700" i="2"/>
  <c r="AC714" i="2"/>
  <c r="AC725" i="2"/>
  <c r="AD729" i="2"/>
  <c r="AC730" i="2"/>
  <c r="AD731" i="2"/>
  <c r="AC741" i="2"/>
  <c r="AD745" i="2"/>
  <c r="AC746" i="2"/>
  <c r="AD747" i="2"/>
  <c r="AC508" i="2"/>
  <c r="AD512" i="2"/>
  <c r="AC513" i="2"/>
  <c r="AD514" i="2"/>
  <c r="AD526" i="2"/>
  <c r="AC535" i="2"/>
  <c r="AD538" i="2"/>
  <c r="AC543" i="2"/>
  <c r="AD548" i="2"/>
  <c r="AD555" i="2"/>
  <c r="AD557" i="2"/>
  <c r="AC566" i="2"/>
  <c r="AC567" i="2"/>
  <c r="AD571" i="2"/>
  <c r="AD573" i="2"/>
  <c r="AC582" i="2"/>
  <c r="AC583" i="2"/>
  <c r="AD587" i="2"/>
  <c r="AD589" i="2"/>
  <c r="AD601" i="2"/>
  <c r="AC610" i="2"/>
  <c r="AC618" i="2"/>
  <c r="AD621" i="2"/>
  <c r="AC627" i="2"/>
  <c r="AD628" i="2"/>
  <c r="AD638" i="2"/>
  <c r="AC639" i="2"/>
  <c r="AD640" i="2"/>
  <c r="AC650" i="2"/>
  <c r="AD654" i="2"/>
  <c r="AC655" i="2"/>
  <c r="AD656" i="2"/>
  <c r="AC666" i="2"/>
  <c r="AD670" i="2"/>
  <c r="AC671" i="2"/>
  <c r="AD672" i="2"/>
  <c r="AC678" i="2"/>
  <c r="AD680" i="2"/>
  <c r="AD686" i="2"/>
  <c r="AC687" i="2"/>
  <c r="AD688" i="2"/>
  <c r="AC693" i="2"/>
  <c r="AC701" i="2"/>
  <c r="AD704" i="2"/>
  <c r="AC710" i="2"/>
  <c r="AD711" i="2"/>
  <c r="AD714" i="2"/>
  <c r="AC721" i="2"/>
  <c r="AD725" i="2"/>
  <c r="AC726" i="2"/>
  <c r="AD727" i="2"/>
  <c r="AC737" i="2"/>
  <c r="AD741" i="2"/>
  <c r="AC742" i="2"/>
  <c r="AD743" i="2"/>
  <c r="AD508" i="2"/>
  <c r="AC509" i="2"/>
  <c r="AD510" i="2"/>
  <c r="AD522" i="2"/>
  <c r="AC527" i="2"/>
  <c r="AC536" i="2"/>
  <c r="AC537" i="2"/>
  <c r="AC540" i="2"/>
  <c r="AC544" i="2"/>
  <c r="AD550" i="2"/>
  <c r="AC562" i="2"/>
  <c r="AC563" i="2"/>
  <c r="AD567" i="2"/>
  <c r="AD569" i="2"/>
  <c r="AC578" i="2"/>
  <c r="AC579" i="2"/>
  <c r="AD583" i="2"/>
  <c r="AD585" i="2"/>
  <c r="AC591" i="2"/>
  <c r="AD593" i="2"/>
  <c r="AC598" i="2"/>
  <c r="AC599" i="2"/>
  <c r="AC602" i="2"/>
  <c r="AD605" i="2"/>
  <c r="AC611" i="2"/>
  <c r="AD613" i="2"/>
  <c r="AC615" i="2"/>
  <c r="AC619" i="2"/>
  <c r="AC620" i="2"/>
  <c r="AC623" i="2"/>
  <c r="AC624" i="2"/>
  <c r="AD627" i="2"/>
  <c r="AC635" i="2"/>
  <c r="AD636" i="2"/>
  <c r="AC646" i="2"/>
  <c r="AD650" i="2"/>
  <c r="AC651" i="2"/>
  <c r="AD652" i="2"/>
  <c r="AC662" i="2"/>
  <c r="AD666" i="2"/>
  <c r="AC667" i="2"/>
  <c r="AD668" i="2"/>
  <c r="AD678" i="2"/>
  <c r="AC679" i="2"/>
  <c r="AC690" i="2"/>
  <c r="AC694" i="2"/>
  <c r="AD696" i="2"/>
  <c r="AC698" i="2"/>
  <c r="AC702" i="2"/>
  <c r="AC703" i="2"/>
  <c r="AC706" i="2"/>
  <c r="AD710" i="2"/>
  <c r="AC717" i="2"/>
  <c r="AD721" i="2"/>
  <c r="AC722" i="2"/>
  <c r="AD723" i="2"/>
  <c r="AC733" i="2"/>
  <c r="AD737" i="2"/>
  <c r="AC738" i="2"/>
  <c r="AD739" i="2"/>
  <c r="AC749" i="2"/>
  <c r="AC505" i="2"/>
  <c r="AD506" i="2"/>
  <c r="AC516" i="2"/>
  <c r="AD518" i="2"/>
  <c r="AC520" i="2"/>
  <c r="AC521" i="2"/>
  <c r="AC524" i="2"/>
  <c r="AC528" i="2"/>
  <c r="AD530" i="2"/>
  <c r="AC532" i="2"/>
  <c r="AC533" i="2"/>
  <c r="AD536" i="2"/>
  <c r="AC539" i="2"/>
  <c r="AD540" i="2"/>
  <c r="AC541" i="2"/>
  <c r="AD544" i="2"/>
  <c r="AD546" i="2"/>
  <c r="AC552" i="2"/>
  <c r="AC558" i="2"/>
  <c r="AC559" i="2"/>
  <c r="AD563" i="2"/>
  <c r="AD565" i="2"/>
  <c r="AC574" i="2"/>
  <c r="AC575" i="2"/>
  <c r="AD579" i="2"/>
  <c r="AD581" i="2"/>
  <c r="AC590" i="2"/>
  <c r="AD591" i="2"/>
  <c r="AC594" i="2"/>
  <c r="AC595" i="2"/>
  <c r="AD599" i="2"/>
  <c r="AC603" i="2"/>
  <c r="AC604" i="2"/>
  <c r="AC607" i="2"/>
  <c r="AC608" i="2"/>
  <c r="AD611" i="2"/>
  <c r="AC612" i="2"/>
  <c r="AC614" i="2"/>
  <c r="AD615" i="2"/>
  <c r="AC616" i="2"/>
  <c r="AD619" i="2"/>
  <c r="AC622" i="2"/>
  <c r="AD623" i="2"/>
  <c r="AD625" i="2"/>
  <c r="AD629" i="2"/>
  <c r="AC631" i="2"/>
  <c r="AD635" i="2"/>
  <c r="AC642" i="2"/>
  <c r="AD646" i="2"/>
  <c r="AC647" i="2"/>
  <c r="AD648" i="2"/>
  <c r="AC658" i="2"/>
  <c r="AD662" i="2"/>
  <c r="AC663" i="2"/>
  <c r="AD664" i="2"/>
  <c r="AC674" i="2"/>
  <c r="AC682" i="2"/>
  <c r="AD690" i="2"/>
  <c r="AC691" i="2"/>
  <c r="AD694" i="2"/>
  <c r="AC695" i="2"/>
  <c r="AC697" i="2"/>
  <c r="AD698" i="2"/>
  <c r="AC699" i="2"/>
  <c r="AD702" i="2"/>
  <c r="AC705" i="2"/>
  <c r="AD706" i="2"/>
  <c r="AD708" i="2"/>
  <c r="AD712" i="2"/>
  <c r="AD717" i="2"/>
  <c r="AC718" i="2"/>
  <c r="AD719" i="2"/>
  <c r="AC729" i="2"/>
  <c r="AD733" i="2"/>
  <c r="AC734" i="2"/>
  <c r="AD735" i="2"/>
  <c r="AC745" i="2"/>
  <c r="AD749" i="2"/>
  <c r="AC750" i="2"/>
  <c r="AC753" i="2"/>
  <c r="AD757" i="2"/>
  <c r="AC758" i="2"/>
  <c r="AD759" i="2"/>
  <c r="AC769" i="2"/>
  <c r="AD773" i="2"/>
  <c r="AC774" i="2"/>
  <c r="AD775" i="2"/>
  <c r="AD781" i="2"/>
  <c r="AC782" i="2"/>
  <c r="AD783" i="2"/>
  <c r="AC785" i="2"/>
  <c r="AC793" i="2"/>
  <c r="AD795" i="2"/>
  <c r="AC800" i="2"/>
  <c r="AC809" i="2"/>
  <c r="AC810" i="2"/>
  <c r="AC813" i="2"/>
  <c r="AC817" i="2"/>
  <c r="AD819" i="2"/>
  <c r="AD13" i="2"/>
  <c r="AD17" i="2"/>
  <c r="AD20" i="2"/>
  <c r="AD22" i="2"/>
  <c r="AC35" i="2"/>
  <c r="AC36" i="2"/>
  <c r="AC37" i="2"/>
  <c r="AC39" i="2"/>
  <c r="AC40" i="2"/>
  <c r="AC46" i="2"/>
  <c r="AD50" i="2"/>
  <c r="AC51" i="2"/>
  <c r="AD52" i="2"/>
  <c r="AD56" i="2"/>
  <c r="AD59" i="2"/>
  <c r="AC77" i="2"/>
  <c r="AD81" i="2"/>
  <c r="AC82" i="2"/>
  <c r="AD83" i="2"/>
  <c r="AC93" i="2"/>
  <c r="AD95" i="2"/>
  <c r="AC97" i="2"/>
  <c r="AC100" i="2"/>
  <c r="AD105" i="2"/>
  <c r="AC111" i="2"/>
  <c r="AD115" i="2"/>
  <c r="AC116" i="2"/>
  <c r="AD117" i="2"/>
  <c r="AD123" i="2"/>
  <c r="AC125" i="2"/>
  <c r="AC126" i="2"/>
  <c r="AC133" i="2"/>
  <c r="AC134" i="2"/>
  <c r="AC141" i="2"/>
  <c r="AC142" i="2"/>
  <c r="AD149" i="2"/>
  <c r="AC150" i="2"/>
  <c r="AC156" i="2"/>
  <c r="AC157" i="2"/>
  <c r="AC158" i="2"/>
  <c r="AD163" i="2"/>
  <c r="AD166" i="2"/>
  <c r="AC167" i="2"/>
  <c r="AC170" i="2"/>
  <c r="AD172" i="2"/>
  <c r="AD179" i="2"/>
  <c r="AD182" i="2"/>
  <c r="AC183" i="2"/>
  <c r="AD753" i="2"/>
  <c r="AC754" i="2"/>
  <c r="AD755" i="2"/>
  <c r="AC765" i="2"/>
  <c r="AD769" i="2"/>
  <c r="AC770" i="2"/>
  <c r="AD771" i="2"/>
  <c r="AC777" i="2"/>
  <c r="AD779" i="2"/>
  <c r="AD785" i="2"/>
  <c r="AC786" i="2"/>
  <c r="AD787" i="2"/>
  <c r="AD793" i="2"/>
  <c r="AC794" i="2"/>
  <c r="AC797" i="2"/>
  <c r="AC801" i="2"/>
  <c r="AD803" i="2"/>
  <c r="AC805" i="2"/>
  <c r="AC806" i="2"/>
  <c r="AD809" i="2"/>
  <c r="AC812" i="2"/>
  <c r="AD813" i="2"/>
  <c r="AC814" i="2"/>
  <c r="AD817" i="2"/>
  <c r="AC818" i="2"/>
  <c r="AC821" i="2"/>
  <c r="AC8" i="2"/>
  <c r="AC9" i="2"/>
  <c r="AD10" i="2"/>
  <c r="AC31" i="2"/>
  <c r="AC32" i="2"/>
  <c r="AD36" i="2"/>
  <c r="AD40" i="2"/>
  <c r="AC42" i="2"/>
  <c r="AD46" i="2"/>
  <c r="AC47" i="2"/>
  <c r="AD48" i="2"/>
  <c r="AC53" i="2"/>
  <c r="AC58" i="2"/>
  <c r="AC64" i="2"/>
  <c r="AC65" i="2"/>
  <c r="AC73" i="2"/>
  <c r="AD74" i="2"/>
  <c r="AD77" i="2"/>
  <c r="AD79" i="2"/>
  <c r="AC89" i="2"/>
  <c r="AD93" i="2"/>
  <c r="AC94" i="2"/>
  <c r="AC96" i="2"/>
  <c r="AD97" i="2"/>
  <c r="AC98" i="2"/>
  <c r="AC101" i="2"/>
  <c r="AD103" i="2"/>
  <c r="AD107" i="2"/>
  <c r="AD111" i="2"/>
  <c r="AC112" i="2"/>
  <c r="AD113" i="2"/>
  <c r="AC119" i="2"/>
  <c r="AD125" i="2"/>
  <c r="AD126" i="2"/>
  <c r="AD133" i="2"/>
  <c r="AD134" i="2"/>
  <c r="AD141" i="2"/>
  <c r="AD142" i="2"/>
  <c r="AD147" i="2"/>
  <c r="AD150" i="2"/>
  <c r="AD157" i="2"/>
  <c r="AD158" i="2"/>
  <c r="AC161" i="2"/>
  <c r="AD167" i="2"/>
  <c r="AD170" i="2"/>
  <c r="AC171" i="2"/>
  <c r="AC174" i="2"/>
  <c r="AD176" i="2"/>
  <c r="AD183" i="2"/>
  <c r="AD191" i="2"/>
  <c r="AC194" i="2"/>
  <c r="AC198" i="2"/>
  <c r="AD199" i="2"/>
  <c r="AD206" i="2"/>
  <c r="AD751" i="2"/>
  <c r="AC761" i="2"/>
  <c r="AD765" i="2"/>
  <c r="AC766" i="2"/>
  <c r="AD767" i="2"/>
  <c r="AD777" i="2"/>
  <c r="AC778" i="2"/>
  <c r="AC789" i="2"/>
  <c r="AC796" i="2"/>
  <c r="AD797" i="2"/>
  <c r="AC798" i="2"/>
  <c r="AD801" i="2"/>
  <c r="AC802" i="2"/>
  <c r="AC804" i="2"/>
  <c r="AD805" i="2"/>
  <c r="AD807" i="2"/>
  <c r="AD815" i="2"/>
  <c r="AD821" i="2"/>
  <c r="AD6" i="2"/>
  <c r="AD9" i="2"/>
  <c r="AC12" i="2"/>
  <c r="AC23" i="2"/>
  <c r="AC24" i="2"/>
  <c r="AD26" i="2"/>
  <c r="AC28" i="2"/>
  <c r="AD32" i="2"/>
  <c r="AD34" i="2"/>
  <c r="AD38" i="2"/>
  <c r="AD42" i="2"/>
  <c r="AC43" i="2"/>
  <c r="AD44" i="2"/>
  <c r="AC54" i="2"/>
  <c r="AD55" i="2"/>
  <c r="AD58" i="2"/>
  <c r="AC60" i="2"/>
  <c r="AC61" i="2"/>
  <c r="AD65" i="2"/>
  <c r="AD67" i="2"/>
  <c r="AC69" i="2"/>
  <c r="AC70" i="2"/>
  <c r="AD73" i="2"/>
  <c r="AC85" i="2"/>
  <c r="AD89" i="2"/>
  <c r="AC90" i="2"/>
  <c r="AD91" i="2"/>
  <c r="AD101" i="2"/>
  <c r="AD109" i="2"/>
  <c r="AD119" i="2"/>
  <c r="AC120" i="2"/>
  <c r="AC129" i="2"/>
  <c r="AC130" i="2"/>
  <c r="AC137" i="2"/>
  <c r="AC138" i="2"/>
  <c r="AC145" i="2"/>
  <c r="AC146" i="2"/>
  <c r="AD151" i="2"/>
  <c r="AC153" i="2"/>
  <c r="AD161" i="2"/>
  <c r="AC162" i="2"/>
  <c r="AD164" i="2"/>
  <c r="AD171" i="2"/>
  <c r="AD174" i="2"/>
  <c r="AC175" i="2"/>
  <c r="AC178" i="2"/>
  <c r="AD180" i="2"/>
  <c r="AC757" i="2"/>
  <c r="AD761" i="2"/>
  <c r="AC762" i="2"/>
  <c r="AD763" i="2"/>
  <c r="AC773" i="2"/>
  <c r="AC781" i="2"/>
  <c r="AD789" i="2"/>
  <c r="AC790" i="2"/>
  <c r="AD791" i="2"/>
  <c r="AD799" i="2"/>
  <c r="AC808" i="2"/>
  <c r="AD811" i="2"/>
  <c r="AC816" i="2"/>
  <c r="AC13" i="2"/>
  <c r="AD14" i="2"/>
  <c r="AC16" i="2"/>
  <c r="AC17" i="2"/>
  <c r="AD19" i="2"/>
  <c r="AC20" i="2"/>
  <c r="AD24" i="2"/>
  <c r="AC27" i="2"/>
  <c r="AD28" i="2"/>
  <c r="AD30" i="2"/>
  <c r="AC50" i="2"/>
  <c r="AD54" i="2"/>
  <c r="AD61" i="2"/>
  <c r="AD63" i="2"/>
  <c r="AC68" i="2"/>
  <c r="AD69" i="2"/>
  <c r="AD71" i="2"/>
  <c r="AD75" i="2"/>
  <c r="AC81" i="2"/>
  <c r="AD85" i="2"/>
  <c r="AC86" i="2"/>
  <c r="AD87" i="2"/>
  <c r="AD99" i="2"/>
  <c r="AC105" i="2"/>
  <c r="AD106" i="2"/>
  <c r="AC115" i="2"/>
  <c r="AD121" i="2"/>
  <c r="AC123" i="2"/>
  <c r="AD129" i="2"/>
  <c r="AD130" i="2"/>
  <c r="AD137" i="2"/>
  <c r="AD138" i="2"/>
  <c r="AD145" i="2"/>
  <c r="AD146" i="2"/>
  <c r="AC149" i="2"/>
  <c r="AD153" i="2"/>
  <c r="AD162" i="2"/>
  <c r="AC163" i="2"/>
  <c r="AC166" i="2"/>
  <c r="AD168" i="2"/>
  <c r="AD175" i="2"/>
  <c r="AD178" i="2"/>
  <c r="AC179" i="2"/>
  <c r="AC182" i="2"/>
  <c r="AD184" i="2"/>
  <c r="AD186" i="2"/>
  <c r="AC187" i="2"/>
  <c r="AC190" i="2"/>
  <c r="AD195" i="2"/>
  <c r="AD202" i="2"/>
  <c r="AC186" i="2"/>
  <c r="AD187" i="2"/>
  <c r="AD192" i="2"/>
  <c r="AD196" i="2"/>
  <c r="AC202" i="2"/>
  <c r="AC207" i="2"/>
  <c r="AC214" i="2"/>
  <c r="AC215" i="2"/>
  <c r="AC229" i="2"/>
  <c r="AD231" i="2"/>
  <c r="AD198" i="2"/>
  <c r="AC206" i="2"/>
  <c r="AD207" i="2"/>
  <c r="AD214" i="2"/>
  <c r="AD215" i="2"/>
  <c r="AC218" i="2"/>
  <c r="AC219" i="2"/>
  <c r="AC223" i="2"/>
  <c r="AC227" i="2"/>
  <c r="AC230" i="2"/>
  <c r="AD218" i="2"/>
  <c r="AD188" i="2"/>
  <c r="AC201" i="2"/>
  <c r="AC210" i="2"/>
  <c r="AC211" i="2"/>
  <c r="AD219" i="2"/>
  <c r="AC222" i="2"/>
  <c r="AD223" i="2"/>
  <c r="AC226" i="2"/>
  <c r="AD227" i="2"/>
  <c r="AD230" i="2"/>
  <c r="AD190" i="2"/>
  <c r="AC191" i="2"/>
  <c r="AD194" i="2"/>
  <c r="AC195" i="2"/>
  <c r="AC203" i="2"/>
  <c r="AD210" i="2"/>
  <c r="AD211" i="2"/>
  <c r="AD222" i="2"/>
  <c r="AD226" i="2"/>
  <c r="AD200" i="2"/>
  <c r="AC106" i="2"/>
  <c r="AC104" i="2"/>
  <c r="AC102" i="2"/>
  <c r="AC709" i="2"/>
  <c r="AC549" i="2"/>
  <c r="AC547" i="2"/>
  <c r="AC634" i="2"/>
  <c r="AC245" i="2"/>
  <c r="AC304" i="2"/>
  <c r="AC819" i="2"/>
  <c r="AD804" i="2"/>
  <c r="AD810" i="2"/>
  <c r="AD794" i="2"/>
  <c r="AC792" i="2"/>
  <c r="AC776" i="2"/>
  <c r="AD790" i="2"/>
  <c r="AD774" i="2"/>
  <c r="AD770" i="2"/>
  <c r="AD766" i="2"/>
  <c r="AD762" i="2"/>
  <c r="AD758" i="2"/>
  <c r="AD754" i="2"/>
  <c r="AD750" i="2"/>
  <c r="AD746" i="2"/>
  <c r="AD742" i="2"/>
  <c r="AD738" i="2"/>
  <c r="AD734" i="2"/>
  <c r="AD730" i="2"/>
  <c r="AD726" i="2"/>
  <c r="AD722" i="2"/>
  <c r="AD718" i="2"/>
  <c r="AD681" i="2"/>
  <c r="AD693" i="2"/>
  <c r="AC779" i="2"/>
  <c r="AC689" i="2"/>
  <c r="AC772" i="2"/>
  <c r="AC764" i="2"/>
  <c r="AC756" i="2"/>
  <c r="AC748" i="2"/>
  <c r="AC740" i="2"/>
  <c r="AC732" i="2"/>
  <c r="AC724" i="2"/>
  <c r="AC716" i="2"/>
  <c r="AD677" i="2"/>
  <c r="AD679" i="2"/>
  <c r="AD614" i="2"/>
  <c r="AD596" i="2"/>
  <c r="AD610" i="2"/>
  <c r="AC600" i="2"/>
  <c r="AC684" i="2"/>
  <c r="AC672" i="2"/>
  <c r="AD669" i="2"/>
  <c r="AC664" i="2"/>
  <c r="AD661" i="2"/>
  <c r="AC656" i="2"/>
  <c r="AD653" i="2"/>
  <c r="AC648" i="2"/>
  <c r="AD645" i="2"/>
  <c r="AC640" i="2"/>
  <c r="AD637" i="2"/>
  <c r="AC633" i="2"/>
  <c r="AD604" i="2"/>
  <c r="AD634" i="2"/>
  <c r="AD632" i="2"/>
  <c r="AD592" i="2"/>
  <c r="AC625" i="2"/>
  <c r="AC617" i="2"/>
  <c r="AC609" i="2"/>
  <c r="AC601" i="2"/>
  <c r="AD594" i="2"/>
  <c r="AC585" i="2"/>
  <c r="AD582" i="2"/>
  <c r="AC577" i="2"/>
  <c r="AD574" i="2"/>
  <c r="AC569" i="2"/>
  <c r="AD566" i="2"/>
  <c r="AC561" i="2"/>
  <c r="AD558" i="2"/>
  <c r="AC550" i="2"/>
  <c r="AD519" i="2"/>
  <c r="AD539" i="2"/>
  <c r="AC584" i="2"/>
  <c r="AC576" i="2"/>
  <c r="AC568" i="2"/>
  <c r="AC560" i="2"/>
  <c r="AD553" i="2"/>
  <c r="AD471" i="2"/>
  <c r="AD449" i="2"/>
  <c r="AD451" i="2"/>
  <c r="AD445" i="2"/>
  <c r="AD441" i="2"/>
  <c r="AD437" i="2"/>
  <c r="AD426" i="2"/>
  <c r="AC160" i="2"/>
  <c r="AC18" i="2"/>
  <c r="AC55" i="2"/>
  <c r="AC78" i="2"/>
  <c r="AC632" i="2"/>
  <c r="AC707" i="2"/>
  <c r="AC545" i="2"/>
  <c r="AC628" i="2"/>
  <c r="AC432" i="2"/>
  <c r="AD802" i="2"/>
  <c r="AC780" i="2"/>
  <c r="AD816" i="2"/>
  <c r="AD800" i="2"/>
  <c r="AC784" i="2"/>
  <c r="AD788" i="2"/>
  <c r="AD778" i="2"/>
  <c r="AC712" i="2"/>
  <c r="AD697" i="2"/>
  <c r="AD691" i="2"/>
  <c r="AC685" i="2"/>
  <c r="AC811" i="2"/>
  <c r="AC803" i="2"/>
  <c r="AC795" i="2"/>
  <c r="AC783" i="2"/>
  <c r="AC771" i="2"/>
  <c r="AD768" i="2"/>
  <c r="AC763" i="2"/>
  <c r="AD760" i="2"/>
  <c r="AC755" i="2"/>
  <c r="AD752" i="2"/>
  <c r="AC747" i="2"/>
  <c r="AD744" i="2"/>
  <c r="AC739" i="2"/>
  <c r="AD736" i="2"/>
  <c r="AC731" i="2"/>
  <c r="AD728" i="2"/>
  <c r="AC723" i="2"/>
  <c r="AD720" i="2"/>
  <c r="AD705" i="2"/>
  <c r="AD709" i="2"/>
  <c r="AD707" i="2"/>
  <c r="AD683" i="2"/>
  <c r="AC629" i="2"/>
  <c r="AC704" i="2"/>
  <c r="AC696" i="2"/>
  <c r="AC688" i="2"/>
  <c r="AD620" i="2"/>
  <c r="AD606" i="2"/>
  <c r="AC588" i="2"/>
  <c r="AC673" i="2"/>
  <c r="AC665" i="2"/>
  <c r="AC657" i="2"/>
  <c r="AC649" i="2"/>
  <c r="AC641" i="2"/>
  <c r="AD602" i="2"/>
  <c r="AC597" i="2"/>
  <c r="AD590" i="2"/>
  <c r="AD584" i="2"/>
  <c r="AD580" i="2"/>
  <c r="AD576" i="2"/>
  <c r="AD572" i="2"/>
  <c r="AD568" i="2"/>
  <c r="AD564" i="2"/>
  <c r="AD560" i="2"/>
  <c r="AD556" i="2"/>
  <c r="AD533" i="2"/>
  <c r="AC542" i="2"/>
  <c r="AC534" i="2"/>
  <c r="AC526" i="2"/>
  <c r="AC518" i="2"/>
  <c r="AD515" i="2"/>
  <c r="AC510" i="2"/>
  <c r="AD507" i="2"/>
  <c r="AC502" i="2"/>
  <c r="AD499" i="2"/>
  <c r="AC494" i="2"/>
  <c r="AD491" i="2"/>
  <c r="AC486" i="2"/>
  <c r="AD483" i="2"/>
  <c r="AC478" i="2"/>
  <c r="AD475" i="2"/>
  <c r="AD463" i="2"/>
  <c r="AC515" i="2"/>
  <c r="AC507" i="2"/>
  <c r="AC499" i="2"/>
  <c r="AC491" i="2"/>
  <c r="AC76" i="2"/>
  <c r="AD159" i="2"/>
  <c r="AC822" i="2"/>
  <c r="AC820" i="2"/>
  <c r="AC626" i="2"/>
  <c r="AC630" i="2"/>
  <c r="AC715" i="2"/>
  <c r="AC430" i="2"/>
  <c r="AC428" i="2"/>
  <c r="AD820" i="2"/>
  <c r="AD814" i="2"/>
  <c r="AD798" i="2"/>
  <c r="AD808" i="2"/>
  <c r="AD792" i="2"/>
  <c r="AD776" i="2"/>
  <c r="AD782" i="2"/>
  <c r="AD695" i="2"/>
  <c r="AC681" i="2"/>
  <c r="AD713" i="2"/>
  <c r="AC787" i="2"/>
  <c r="AC708" i="2"/>
  <c r="AD703" i="2"/>
  <c r="AD689" i="2"/>
  <c r="AC768" i="2"/>
  <c r="AC760" i="2"/>
  <c r="AC752" i="2"/>
  <c r="AC744" i="2"/>
  <c r="AC736" i="2"/>
  <c r="AC728" i="2"/>
  <c r="AC720" i="2"/>
  <c r="AD715" i="2"/>
  <c r="AD701" i="2"/>
  <c r="AC677" i="2"/>
  <c r="AD687" i="2"/>
  <c r="AC596" i="2"/>
  <c r="AD624" i="2"/>
  <c r="AD600" i="2"/>
  <c r="AC676" i="2"/>
  <c r="AD673" i="2"/>
  <c r="AC668" i="2"/>
  <c r="AD665" i="2"/>
  <c r="AC660" i="2"/>
  <c r="AD657" i="2"/>
  <c r="AC652" i="2"/>
  <c r="AD649" i="2"/>
  <c r="AC644" i="2"/>
  <c r="AD641" i="2"/>
  <c r="AC636" i="2"/>
  <c r="AD622" i="2"/>
  <c r="AD616" i="2"/>
  <c r="AC592" i="2"/>
  <c r="AC621" i="2"/>
  <c r="AC613" i="2"/>
  <c r="AC605" i="2"/>
  <c r="AC593" i="2"/>
  <c r="AD586" i="2"/>
  <c r="AC581" i="2"/>
  <c r="AD578" i="2"/>
  <c r="AC573" i="2"/>
  <c r="AD570" i="2"/>
  <c r="AC565" i="2"/>
  <c r="AD562" i="2"/>
  <c r="AC557" i="2"/>
  <c r="AD529" i="2"/>
  <c r="AD551" i="2"/>
  <c r="AD541" i="2"/>
  <c r="AD525" i="2"/>
  <c r="AC554" i="2"/>
  <c r="AC546" i="2"/>
  <c r="AD521" i="2"/>
  <c r="AC580" i="2"/>
  <c r="AC572" i="2"/>
  <c r="AC564" i="2"/>
  <c r="AC556" i="2"/>
  <c r="AD535" i="2"/>
  <c r="AD461" i="2"/>
  <c r="AC449" i="2"/>
  <c r="AD459" i="2"/>
  <c r="AD517" i="2"/>
  <c r="AD513" i="2"/>
  <c r="AD509" i="2"/>
  <c r="AD505" i="2"/>
  <c r="AD501" i="2"/>
  <c r="AD497" i="2"/>
  <c r="AD493" i="2"/>
  <c r="AC154" i="2"/>
  <c r="AC108" i="2"/>
  <c r="AC152" i="2"/>
  <c r="AC713" i="2"/>
  <c r="AC553" i="2"/>
  <c r="AC551" i="2"/>
  <c r="AC711" i="2"/>
  <c r="AC302" i="2"/>
  <c r="AC253" i="2"/>
  <c r="AD818" i="2"/>
  <c r="AD780" i="2"/>
  <c r="AD784" i="2"/>
  <c r="AD812" i="2"/>
  <c r="AD796" i="2"/>
  <c r="AC788" i="2"/>
  <c r="AD822" i="2"/>
  <c r="AD806" i="2"/>
  <c r="AD786" i="2"/>
  <c r="AD685" i="2"/>
  <c r="AC815" i="2"/>
  <c r="AC807" i="2"/>
  <c r="AC799" i="2"/>
  <c r="AC791" i="2"/>
  <c r="AC775" i="2"/>
  <c r="AD772" i="2"/>
  <c r="AC767" i="2"/>
  <c r="AD764" i="2"/>
  <c r="AC759" i="2"/>
  <c r="AD756" i="2"/>
  <c r="AC751" i="2"/>
  <c r="AD748" i="2"/>
  <c r="AC743" i="2"/>
  <c r="AD740" i="2"/>
  <c r="AC735" i="2"/>
  <c r="AD732" i="2"/>
  <c r="AC727" i="2"/>
  <c r="AD724" i="2"/>
  <c r="AC719" i="2"/>
  <c r="AD716" i="2"/>
  <c r="AD699" i="2"/>
  <c r="AD675" i="2"/>
  <c r="AD671" i="2"/>
  <c r="AD667" i="2"/>
  <c r="AD663" i="2"/>
  <c r="AD659" i="2"/>
  <c r="AD655" i="2"/>
  <c r="AD651" i="2"/>
  <c r="AD647" i="2"/>
  <c r="AD643" i="2"/>
  <c r="AD639" i="2"/>
  <c r="AD612" i="2"/>
  <c r="AD630" i="2"/>
  <c r="AD608" i="2"/>
  <c r="AC700" i="2"/>
  <c r="AC692" i="2"/>
  <c r="AC680" i="2"/>
  <c r="AD588" i="2"/>
  <c r="AC669" i="2"/>
  <c r="AC661" i="2"/>
  <c r="AC653" i="2"/>
  <c r="AC645" i="2"/>
  <c r="AC637" i="2"/>
  <c r="AD626" i="2"/>
  <c r="AD618" i="2"/>
  <c r="AD598" i="2"/>
  <c r="AC589" i="2"/>
  <c r="AD531" i="2"/>
  <c r="AD543" i="2"/>
  <c r="AD527" i="2"/>
  <c r="AC519" i="2"/>
  <c r="AD537" i="2"/>
  <c r="AD523" i="2"/>
  <c r="AD547" i="2"/>
  <c r="AD545" i="2"/>
  <c r="AC538" i="2"/>
  <c r="AC530" i="2"/>
  <c r="AC522" i="2"/>
  <c r="AC514" i="2"/>
  <c r="AD511" i="2"/>
  <c r="AC506" i="2"/>
  <c r="AD503" i="2"/>
  <c r="AC498" i="2"/>
  <c r="AD495" i="2"/>
  <c r="AC490" i="2"/>
  <c r="AD487" i="2"/>
  <c r="AC482" i="2"/>
  <c r="AD479" i="2"/>
  <c r="AC474" i="2"/>
  <c r="AC511" i="2"/>
  <c r="AC503" i="2"/>
  <c r="AC495" i="2"/>
  <c r="AC487" i="2"/>
  <c r="AD467" i="2"/>
  <c r="AD410" i="2"/>
  <c r="AD434" i="2"/>
  <c r="AC470" i="2"/>
  <c r="AC462" i="2"/>
  <c r="AD447" i="2"/>
  <c r="AC442" i="2"/>
  <c r="AD439" i="2"/>
  <c r="AD418" i="2"/>
  <c r="AD416" i="2"/>
  <c r="AC423" i="2"/>
  <c r="AC415" i="2"/>
  <c r="AC403" i="2"/>
  <c r="AD400" i="2"/>
  <c r="AC395" i="2"/>
  <c r="AD392" i="2"/>
  <c r="AD384" i="2"/>
  <c r="AD402" i="2"/>
  <c r="AD398" i="2"/>
  <c r="AD394" i="2"/>
  <c r="AD390" i="2"/>
  <c r="AC371" i="2"/>
  <c r="AC359" i="2"/>
  <c r="AC366" i="2"/>
  <c r="AD363" i="2"/>
  <c r="AC342" i="2"/>
  <c r="AD335" i="2"/>
  <c r="AD364" i="2"/>
  <c r="AC347" i="2"/>
  <c r="AD344" i="2"/>
  <c r="AC339" i="2"/>
  <c r="AD336" i="2"/>
  <c r="AD342" i="2"/>
  <c r="AD318" i="2"/>
  <c r="AC313" i="2"/>
  <c r="AD310" i="2"/>
  <c r="AD304" i="2"/>
  <c r="AD302" i="2"/>
  <c r="AC301" i="2"/>
  <c r="AD285" i="2"/>
  <c r="AD287" i="2"/>
  <c r="AD264" i="2"/>
  <c r="AD262" i="2"/>
  <c r="AC246" i="2"/>
  <c r="AC192" i="2"/>
  <c r="AD185" i="2"/>
  <c r="AC184" i="2"/>
  <c r="AC176" i="2"/>
  <c r="AC168" i="2"/>
  <c r="AD156" i="2"/>
  <c r="AC173" i="2"/>
  <c r="AD160" i="2"/>
  <c r="AC128" i="2"/>
  <c r="AD100" i="2"/>
  <c r="AC72" i="2"/>
  <c r="AD62" i="2"/>
  <c r="AD53" i="2"/>
  <c r="AC63" i="2"/>
  <c r="AC57" i="2"/>
  <c r="AD37" i="2"/>
  <c r="AD49" i="2"/>
  <c r="AD41" i="2"/>
  <c r="AC29" i="2"/>
  <c r="AC10" i="2"/>
  <c r="AC483" i="2"/>
  <c r="AC475" i="2"/>
  <c r="AD469" i="2"/>
  <c r="AD465" i="2"/>
  <c r="AC445" i="2"/>
  <c r="AC437" i="2"/>
  <c r="AC450" i="2"/>
  <c r="AC438" i="2"/>
  <c r="AD435" i="2"/>
  <c r="AC431" i="2"/>
  <c r="AD420" i="2"/>
  <c r="AC406" i="2"/>
  <c r="AD408" i="2"/>
  <c r="AC376" i="2"/>
  <c r="AD378" i="2"/>
  <c r="AC398" i="2"/>
  <c r="AC390" i="2"/>
  <c r="AC358" i="2"/>
  <c r="AD355" i="2"/>
  <c r="AD350" i="2"/>
  <c r="AC350" i="2"/>
  <c r="AC381" i="2"/>
  <c r="AC367" i="2"/>
  <c r="AC354" i="2"/>
  <c r="AD347" i="2"/>
  <c r="AC338" i="2"/>
  <c r="AC322" i="2"/>
  <c r="AD368" i="2"/>
  <c r="AD352" i="2"/>
  <c r="AC325" i="2"/>
  <c r="AD346" i="2"/>
  <c r="AC326" i="2"/>
  <c r="AC321" i="2"/>
  <c r="AD306" i="2"/>
  <c r="AC318" i="2"/>
  <c r="AD309" i="2"/>
  <c r="AD281" i="2"/>
  <c r="AD289" i="2"/>
  <c r="AD277" i="2"/>
  <c r="AC272" i="2"/>
  <c r="AC275" i="2"/>
  <c r="AC265" i="2"/>
  <c r="AC255" i="2"/>
  <c r="AC256" i="2"/>
  <c r="AD251" i="2"/>
  <c r="AD243" i="2"/>
  <c r="AD239" i="2"/>
  <c r="AC234" i="2"/>
  <c r="AC217" i="2"/>
  <c r="AD203" i="2"/>
  <c r="AD216" i="2"/>
  <c r="AD201" i="2"/>
  <c r="AD232" i="2"/>
  <c r="AD228" i="2"/>
  <c r="AC228" i="2"/>
  <c r="AD225" i="2"/>
  <c r="AC220" i="2"/>
  <c r="AD217" i="2"/>
  <c r="AC212" i="2"/>
  <c r="AD209" i="2"/>
  <c r="AC204" i="2"/>
  <c r="AD148" i="2"/>
  <c r="AC188" i="2"/>
  <c r="AD154" i="2"/>
  <c r="AC143" i="2"/>
  <c r="AC177" i="2"/>
  <c r="AC159" i="2"/>
  <c r="AD155" i="2"/>
  <c r="AC147" i="2"/>
  <c r="AC144" i="2"/>
  <c r="AC132" i="2"/>
  <c r="AD120" i="2"/>
  <c r="AD135" i="2"/>
  <c r="AC118" i="2"/>
  <c r="AC139" i="2"/>
  <c r="AD136" i="2"/>
  <c r="AC131" i="2"/>
  <c r="AD128" i="2"/>
  <c r="AC122" i="2"/>
  <c r="AC117" i="2"/>
  <c r="AD114" i="2"/>
  <c r="AC109" i="2"/>
  <c r="AD98" i="2"/>
  <c r="AC88" i="2"/>
  <c r="AC80" i="2"/>
  <c r="AC75" i="2"/>
  <c r="AC95" i="2"/>
  <c r="AD92" i="2"/>
  <c r="AC87" i="2"/>
  <c r="AD84" i="2"/>
  <c r="AC71" i="2"/>
  <c r="AC56" i="2"/>
  <c r="AD51" i="2"/>
  <c r="AD47" i="2"/>
  <c r="AD43" i="2"/>
  <c r="AD39" i="2"/>
  <c r="AD29" i="2"/>
  <c r="AD35" i="2"/>
  <c r="AC30" i="2"/>
  <c r="AC26" i="2"/>
  <c r="AC21" i="2"/>
  <c r="AC15" i="2"/>
  <c r="AC11" i="2"/>
  <c r="AC7" i="2"/>
  <c r="AC291" i="2"/>
  <c r="AD298" i="2"/>
  <c r="AD313" i="2"/>
  <c r="AC293" i="2"/>
  <c r="AC288" i="2"/>
  <c r="AC264" i="2"/>
  <c r="AC261" i="2"/>
  <c r="AD247" i="2"/>
  <c r="AC250" i="2"/>
  <c r="AD233" i="2"/>
  <c r="AC242" i="2"/>
  <c r="AC205" i="2"/>
  <c r="AC200" i="2"/>
  <c r="AC185" i="2"/>
  <c r="AC189" i="2"/>
  <c r="AC180" i="2"/>
  <c r="AC172" i="2"/>
  <c r="AC164" i="2"/>
  <c r="AC181" i="2"/>
  <c r="AC165" i="2"/>
  <c r="AC136" i="2"/>
  <c r="AC121" i="2"/>
  <c r="AD96" i="2"/>
  <c r="AC110" i="2"/>
  <c r="AD72" i="2"/>
  <c r="AC74" i="2"/>
  <c r="AC66" i="2"/>
  <c r="AD64" i="2"/>
  <c r="AC59" i="2"/>
  <c r="AC41" i="2"/>
  <c r="AC48" i="2"/>
  <c r="AD33" i="2"/>
  <c r="AC38" i="2"/>
  <c r="AD21" i="2"/>
  <c r="AD11" i="2"/>
  <c r="AD457" i="2"/>
  <c r="AD453" i="2"/>
  <c r="AD489" i="2"/>
  <c r="AD485" i="2"/>
  <c r="AD481" i="2"/>
  <c r="AD477" i="2"/>
  <c r="AC410" i="2"/>
  <c r="AD422" i="2"/>
  <c r="AC466" i="2"/>
  <c r="AC458" i="2"/>
  <c r="AC446" i="2"/>
  <c r="AD443" i="2"/>
  <c r="AC427" i="2"/>
  <c r="AC419" i="2"/>
  <c r="AC411" i="2"/>
  <c r="AD404" i="2"/>
  <c r="AC399" i="2"/>
  <c r="AD396" i="2"/>
  <c r="AC391" i="2"/>
  <c r="AD388" i="2"/>
  <c r="AC374" i="2"/>
  <c r="AD382" i="2"/>
  <c r="AC375" i="2"/>
  <c r="AD371" i="2"/>
  <c r="AC362" i="2"/>
  <c r="AD359" i="2"/>
  <c r="AC363" i="2"/>
  <c r="AD351" i="2"/>
  <c r="AD343" i="2"/>
  <c r="AC334" i="2"/>
  <c r="AD372" i="2"/>
  <c r="AD356" i="2"/>
  <c r="AD348" i="2"/>
  <c r="AC343" i="2"/>
  <c r="AD340" i="2"/>
  <c r="AC335" i="2"/>
  <c r="AD332" i="2"/>
  <c r="AD334" i="2"/>
  <c r="AC317" i="2"/>
  <c r="AD314" i="2"/>
  <c r="AC309" i="2"/>
  <c r="AC306" i="2"/>
  <c r="AD294" i="2"/>
  <c r="AC305" i="2"/>
  <c r="AC279" i="2"/>
  <c r="AC280" i="2"/>
  <c r="AD258" i="2"/>
  <c r="AC254" i="2"/>
  <c r="AD241" i="2"/>
  <c r="AD237" i="2"/>
  <c r="AC221" i="2"/>
  <c r="AC197" i="2"/>
  <c r="AD193" i="2"/>
  <c r="AD204" i="2"/>
  <c r="AC196" i="2"/>
  <c r="AD177" i="2"/>
  <c r="AD169" i="2"/>
  <c r="AD139" i="2"/>
  <c r="AD108" i="2"/>
  <c r="AD57" i="2"/>
  <c r="AC67" i="2"/>
  <c r="AC49" i="2"/>
  <c r="AD45" i="2"/>
  <c r="AC25" i="2"/>
  <c r="AC22" i="2"/>
  <c r="AC479" i="2"/>
  <c r="AD455" i="2"/>
  <c r="AD412" i="2"/>
  <c r="AC441" i="2"/>
  <c r="AD428" i="2"/>
  <c r="AD424" i="2"/>
  <c r="AC454" i="2"/>
  <c r="AC434" i="2"/>
  <c r="AD432" i="2"/>
  <c r="AD414" i="2"/>
  <c r="AD406" i="2"/>
  <c r="AC407" i="2"/>
  <c r="AD386" i="2"/>
  <c r="AD380" i="2"/>
  <c r="AD376" i="2"/>
  <c r="AC402" i="2"/>
  <c r="AC394" i="2"/>
  <c r="AC355" i="2"/>
  <c r="AC385" i="2"/>
  <c r="AC377" i="2"/>
  <c r="AC370" i="2"/>
  <c r="AD367" i="2"/>
  <c r="AC346" i="2"/>
  <c r="AD339" i="2"/>
  <c r="AD330" i="2"/>
  <c r="AD322" i="2"/>
  <c r="AD360" i="2"/>
  <c r="AC351" i="2"/>
  <c r="AD338" i="2"/>
  <c r="AC329" i="2"/>
  <c r="AD326" i="2"/>
  <c r="AC297" i="2"/>
  <c r="AC310" i="2"/>
  <c r="AD317" i="2"/>
  <c r="AC292" i="2"/>
  <c r="AD283" i="2"/>
  <c r="AC276" i="2"/>
  <c r="AD273" i="2"/>
  <c r="AD268" i="2"/>
  <c r="AD275" i="2"/>
  <c r="AD266" i="2"/>
  <c r="AC257" i="2"/>
  <c r="AD260" i="2"/>
  <c r="AD256" i="2"/>
  <c r="AC260" i="2"/>
  <c r="AD253" i="2"/>
  <c r="AC237" i="2"/>
  <c r="AC238" i="2"/>
  <c r="AD235" i="2"/>
  <c r="AC239" i="2"/>
  <c r="AC225" i="2"/>
  <c r="AC209" i="2"/>
  <c r="AD220" i="2"/>
  <c r="AD208" i="2"/>
  <c r="AC231" i="2"/>
  <c r="AD224" i="2"/>
  <c r="AC232" i="2"/>
  <c r="AD229" i="2"/>
  <c r="AC224" i="2"/>
  <c r="AD221" i="2"/>
  <c r="AC216" i="2"/>
  <c r="AD213" i="2"/>
  <c r="AC208" i="2"/>
  <c r="AD205" i="2"/>
  <c r="AC199" i="2"/>
  <c r="AC155" i="2"/>
  <c r="AD143" i="2"/>
  <c r="AC169" i="2"/>
  <c r="AC140" i="2"/>
  <c r="AC124" i="2"/>
  <c r="AD127" i="2"/>
  <c r="AD118" i="2"/>
  <c r="AD144" i="2"/>
  <c r="AD140" i="2"/>
  <c r="AC135" i="2"/>
  <c r="AD132" i="2"/>
  <c r="AC127" i="2"/>
  <c r="AD124" i="2"/>
  <c r="AD116" i="2"/>
  <c r="AD112" i="2"/>
  <c r="AC107" i="2"/>
  <c r="AC113" i="2"/>
  <c r="AD110" i="2"/>
  <c r="AC103" i="2"/>
  <c r="AD104" i="2"/>
  <c r="AD102" i="2"/>
  <c r="AC92" i="2"/>
  <c r="AC84" i="2"/>
  <c r="AD78" i="2"/>
  <c r="AD94" i="2"/>
  <c r="AD90" i="2"/>
  <c r="AD86" i="2"/>
  <c r="AD82" i="2"/>
  <c r="AD76" i="2"/>
  <c r="AD70" i="2"/>
  <c r="AC99" i="2"/>
  <c r="AC91" i="2"/>
  <c r="AD88" i="2"/>
  <c r="AC83" i="2"/>
  <c r="AD80" i="2"/>
  <c r="AC33" i="2"/>
  <c r="AC34" i="2"/>
  <c r="AD31" i="2"/>
  <c r="AD27" i="2"/>
  <c r="AC19" i="2"/>
  <c r="AD18" i="2"/>
  <c r="AD15" i="2"/>
  <c r="AC14" i="2"/>
  <c r="AD7" i="2"/>
  <c r="AD16" i="2"/>
  <c r="AD12" i="2"/>
  <c r="AD8" i="2"/>
  <c r="AC314" i="2"/>
  <c r="AC298" i="2"/>
  <c r="AC294" i="2"/>
  <c r="AD291" i="2"/>
  <c r="AD279" i="2"/>
  <c r="AC284" i="2"/>
  <c r="AD270" i="2"/>
  <c r="AD272" i="2"/>
  <c r="AC269" i="2"/>
  <c r="AD249" i="2"/>
  <c r="AC233" i="2"/>
  <c r="AC213" i="2"/>
  <c r="AD197" i="2"/>
  <c r="AC193" i="2"/>
  <c r="AD212" i="2"/>
  <c r="AD189" i="2"/>
  <c r="AC148" i="2"/>
  <c r="AD181" i="2"/>
  <c r="AD173" i="2"/>
  <c r="AD165" i="2"/>
  <c r="AC151" i="2"/>
  <c r="AD152" i="2"/>
  <c r="AD122" i="2"/>
  <c r="AD131" i="2"/>
  <c r="AC114" i="2"/>
  <c r="AC79" i="2"/>
  <c r="AD66" i="2"/>
  <c r="AC62" i="2"/>
  <c r="AD68" i="2"/>
  <c r="AD60" i="2"/>
  <c r="AC45" i="2"/>
  <c r="AC52" i="2"/>
  <c r="AC44" i="2"/>
  <c r="AD25" i="2"/>
  <c r="AD23" i="2"/>
  <c r="AC6" i="2"/>
  <c r="Z240" i="2"/>
  <c r="Z242" i="2"/>
  <c r="Y244" i="2"/>
  <c r="Z248" i="2"/>
  <c r="Z252" i="2"/>
  <c r="Z254" i="2"/>
  <c r="Z257" i="2"/>
  <c r="Y259" i="2"/>
  <c r="Z261" i="2"/>
  <c r="Z263" i="2"/>
  <c r="Y267" i="2"/>
  <c r="AE267" i="2" s="1"/>
  <c r="AR267" i="2" s="1"/>
  <c r="Y271" i="2"/>
  <c r="Y273" i="2"/>
  <c r="Y277" i="2"/>
  <c r="Z280" i="2"/>
  <c r="Y283" i="2"/>
  <c r="Y285" i="2"/>
  <c r="Z288" i="2"/>
  <c r="Y295" i="2"/>
  <c r="Y296" i="2"/>
  <c r="Y299" i="2"/>
  <c r="Y303" i="2"/>
  <c r="AE303" i="2" s="1"/>
  <c r="AR303" i="2" s="1"/>
  <c r="Z304" i="2"/>
  <c r="Y308" i="2"/>
  <c r="Y311" i="2"/>
  <c r="Y312" i="2"/>
  <c r="Y236" i="2"/>
  <c r="Z244" i="2"/>
  <c r="AF244" i="2" s="1"/>
  <c r="AS244" i="2" s="1"/>
  <c r="Y247" i="2"/>
  <c r="AE247" i="2" s="1"/>
  <c r="AR247" i="2" s="1"/>
  <c r="Y262" i="2"/>
  <c r="Y266" i="2"/>
  <c r="AE266" i="2" s="1"/>
  <c r="AR266" i="2" s="1"/>
  <c r="Z267" i="2"/>
  <c r="AF267" i="2" s="1"/>
  <c r="AS267" i="2" s="1"/>
  <c r="Y290" i="2"/>
  <c r="Z295" i="2"/>
  <c r="Z299" i="2"/>
  <c r="AF299" i="2" s="1"/>
  <c r="AS299" i="2" s="1"/>
  <c r="Z303" i="2"/>
  <c r="Y307" i="2"/>
  <c r="AE307" i="2" s="1"/>
  <c r="AR307" i="2" s="1"/>
  <c r="Z308" i="2"/>
  <c r="Z236" i="2"/>
  <c r="Y241" i="2"/>
  <c r="Z250" i="2"/>
  <c r="Y251" i="2"/>
  <c r="AE251" i="2" s="1"/>
  <c r="AR251" i="2" s="1"/>
  <c r="Y258" i="2"/>
  <c r="Z269" i="2"/>
  <c r="Y274" i="2"/>
  <c r="Y278" i="2"/>
  <c r="AE278" i="2" s="1"/>
  <c r="AR278" i="2" s="1"/>
  <c r="Y281" i="2"/>
  <c r="AE281" i="2" s="1"/>
  <c r="AR281" i="2" s="1"/>
  <c r="Y282" i="2"/>
  <c r="Y286" i="2"/>
  <c r="Z290" i="2"/>
  <c r="Z292" i="2"/>
  <c r="AF292" i="2" s="1"/>
  <c r="AS292" i="2" s="1"/>
  <c r="Y293" i="2"/>
  <c r="AE293" i="2" s="1"/>
  <c r="AR293" i="2" s="1"/>
  <c r="Z297" i="2"/>
  <c r="AF297" i="2" s="1"/>
  <c r="AS297" i="2" s="1"/>
  <c r="Y300" i="2"/>
  <c r="Z312" i="2"/>
  <c r="Y315" i="2"/>
  <c r="Y320" i="2"/>
  <c r="AE320" i="2" s="1"/>
  <c r="AR320" i="2" s="1"/>
  <c r="Z324" i="2"/>
  <c r="Z327" i="2"/>
  <c r="Z234" i="2"/>
  <c r="Y235" i="2"/>
  <c r="Y240" i="2"/>
  <c r="Z246" i="2"/>
  <c r="Y263" i="2"/>
  <c r="Z265" i="2"/>
  <c r="Z271" i="2"/>
  <c r="Z274" i="2"/>
  <c r="Z278" i="2"/>
  <c r="AF278" i="2" s="1"/>
  <c r="AS278" i="2" s="1"/>
  <c r="Z282" i="2"/>
  <c r="AF282" i="2" s="1"/>
  <c r="AS282" i="2" s="1"/>
  <c r="Z286" i="2"/>
  <c r="Z300" i="2"/>
  <c r="Z238" i="2"/>
  <c r="AF238" i="2" s="1"/>
  <c r="AS238" i="2" s="1"/>
  <c r="Y243" i="2"/>
  <c r="Y245" i="2"/>
  <c r="Y248" i="2"/>
  <c r="Y249" i="2"/>
  <c r="Y252" i="2"/>
  <c r="Y255" i="2"/>
  <c r="Z259" i="2"/>
  <c r="Z276" i="2"/>
  <c r="Z284" i="2"/>
  <c r="AF284" i="2" s="1"/>
  <c r="AS284" i="2" s="1"/>
  <c r="Z296" i="2"/>
  <c r="AF296" i="2" s="1"/>
  <c r="AS296" i="2" s="1"/>
  <c r="Y316" i="2"/>
  <c r="Y319" i="2"/>
  <c r="AE319" i="2" s="1"/>
  <c r="AR319" i="2" s="1"/>
  <c r="Z323" i="2"/>
  <c r="AF323" i="2" s="1"/>
  <c r="AS323" i="2" s="1"/>
  <c r="Z328" i="2"/>
  <c r="Z320" i="2"/>
  <c r="Y323" i="2"/>
  <c r="Z311" i="2"/>
  <c r="Z315" i="2"/>
  <c r="Z316" i="2"/>
  <c r="Z319" i="2"/>
  <c r="Z331" i="2"/>
  <c r="AF331" i="2" s="1"/>
  <c r="AS331" i="2" s="1"/>
  <c r="Z333" i="2"/>
  <c r="Y337" i="2"/>
  <c r="AE337" i="2" s="1"/>
  <c r="AR337" i="2" s="1"/>
  <c r="Y340" i="2"/>
  <c r="Z349" i="2"/>
  <c r="AF349" i="2" s="1"/>
  <c r="AS349" i="2" s="1"/>
  <c r="Z353" i="2"/>
  <c r="Y356" i="2"/>
  <c r="AE356" i="2" s="1"/>
  <c r="AR356" i="2" s="1"/>
  <c r="Y360" i="2"/>
  <c r="Y361" i="2"/>
  <c r="Z365" i="2"/>
  <c r="AF365" i="2" s="1"/>
  <c r="AS365" i="2" s="1"/>
  <c r="Z369" i="2"/>
  <c r="Z373" i="2"/>
  <c r="Y374" i="2"/>
  <c r="Z377" i="2"/>
  <c r="Z381" i="2"/>
  <c r="Y386" i="2"/>
  <c r="Z389" i="2"/>
  <c r="AF389" i="2" s="1"/>
  <c r="AS389" i="2" s="1"/>
  <c r="Y393" i="2"/>
  <c r="Z395" i="2"/>
  <c r="AF395" i="2" s="1"/>
  <c r="AS395" i="2" s="1"/>
  <c r="Y400" i="2"/>
  <c r="Y324" i="2"/>
  <c r="Y328" i="2"/>
  <c r="Y330" i="2"/>
  <c r="Y332" i="2"/>
  <c r="Z341" i="2"/>
  <c r="Y345" i="2"/>
  <c r="Y348" i="2"/>
  <c r="AE348" i="2" s="1"/>
  <c r="AR348" i="2" s="1"/>
  <c r="Z354" i="2"/>
  <c r="Z357" i="2"/>
  <c r="AF357" i="2" s="1"/>
  <c r="AS357" i="2" s="1"/>
  <c r="Y364" i="2"/>
  <c r="AE364" i="2" s="1"/>
  <c r="AR364" i="2" s="1"/>
  <c r="Z370" i="2"/>
  <c r="Y372" i="2"/>
  <c r="Z379" i="2"/>
  <c r="Z383" i="2"/>
  <c r="Y384" i="2"/>
  <c r="Y387" i="2"/>
  <c r="Y392" i="2"/>
  <c r="AE392" i="2" s="1"/>
  <c r="AR392" i="2" s="1"/>
  <c r="Z397" i="2"/>
  <c r="AF397" i="2" s="1"/>
  <c r="AS397" i="2" s="1"/>
  <c r="Y401" i="2"/>
  <c r="AE401" i="2" s="1"/>
  <c r="AR401" i="2" s="1"/>
  <c r="Z403" i="2"/>
  <c r="AF403" i="2" s="1"/>
  <c r="AS403" i="2" s="1"/>
  <c r="Y333" i="2"/>
  <c r="Y341" i="2"/>
  <c r="Y349" i="2"/>
  <c r="Y353" i="2"/>
  <c r="Z366" i="2"/>
  <c r="Z387" i="2"/>
  <c r="Y388" i="2"/>
  <c r="Y389" i="2"/>
  <c r="Z391" i="2"/>
  <c r="AF391" i="2" s="1"/>
  <c r="AS391" i="2" s="1"/>
  <c r="Z405" i="2"/>
  <c r="Y408" i="2"/>
  <c r="Z411" i="2"/>
  <c r="Z415" i="2"/>
  <c r="Y421" i="2"/>
  <c r="Z423" i="2"/>
  <c r="AF423" i="2" s="1"/>
  <c r="AS423" i="2" s="1"/>
  <c r="Y425" i="2"/>
  <c r="Z427" i="2"/>
  <c r="Y429" i="2"/>
  <c r="AE429" i="2" s="1"/>
  <c r="AR429" i="2" s="1"/>
  <c r="Y430" i="2"/>
  <c r="AE430" i="2" s="1"/>
  <c r="AR430" i="2" s="1"/>
  <c r="Z431" i="2"/>
  <c r="AF431" i="2" s="1"/>
  <c r="AS431" i="2" s="1"/>
  <c r="Z433" i="2"/>
  <c r="Y444" i="2"/>
  <c r="Z446" i="2"/>
  <c r="Y331" i="2"/>
  <c r="Z361" i="2"/>
  <c r="AF361" i="2" s="1"/>
  <c r="AS361" i="2" s="1"/>
  <c r="Y365" i="2"/>
  <c r="Y369" i="2"/>
  <c r="Y383" i="2"/>
  <c r="Y404" i="2"/>
  <c r="AE404" i="2" s="1"/>
  <c r="AR404" i="2" s="1"/>
  <c r="Y409" i="2"/>
  <c r="Y413" i="2"/>
  <c r="Y417" i="2"/>
  <c r="Z421" i="2"/>
  <c r="Z425" i="2"/>
  <c r="Z429" i="2"/>
  <c r="Y436" i="2"/>
  <c r="Z438" i="2"/>
  <c r="Y440" i="2"/>
  <c r="Z442" i="2"/>
  <c r="Z444" i="2"/>
  <c r="Y448" i="2"/>
  <c r="Z450" i="2"/>
  <c r="Y452" i="2"/>
  <c r="AE452" i="2" s="1"/>
  <c r="AR452" i="2" s="1"/>
  <c r="Z454" i="2"/>
  <c r="Z456" i="2"/>
  <c r="AF456" i="2" s="1"/>
  <c r="AS456" i="2" s="1"/>
  <c r="Z460" i="2"/>
  <c r="Y463" i="2"/>
  <c r="Z466" i="2"/>
  <c r="Y468" i="2"/>
  <c r="AE468" i="2" s="1"/>
  <c r="AR468" i="2" s="1"/>
  <c r="Y473" i="2"/>
  <c r="Z482" i="2"/>
  <c r="Z484" i="2"/>
  <c r="Y488" i="2"/>
  <c r="Y489" i="2"/>
  <c r="Z498" i="2"/>
  <c r="Z500" i="2"/>
  <c r="Y327" i="2"/>
  <c r="Y336" i="2"/>
  <c r="Z337" i="2"/>
  <c r="Y344" i="2"/>
  <c r="Z345" i="2"/>
  <c r="Y352" i="2"/>
  <c r="Y373" i="2"/>
  <c r="AE373" i="2" s="1"/>
  <c r="AR373" i="2" s="1"/>
  <c r="Z401" i="2"/>
  <c r="Z409" i="2"/>
  <c r="Z413" i="2"/>
  <c r="AF413" i="2" s="1"/>
  <c r="AS413" i="2" s="1"/>
  <c r="Z417" i="2"/>
  <c r="Y418" i="2"/>
  <c r="Y428" i="2"/>
  <c r="Z436" i="2"/>
  <c r="Z440" i="2"/>
  <c r="AF440" i="2" s="1"/>
  <c r="AS440" i="2" s="1"/>
  <c r="Y443" i="2"/>
  <c r="AE443" i="2" s="1"/>
  <c r="AR443" i="2" s="1"/>
  <c r="Y357" i="2"/>
  <c r="Y368" i="2"/>
  <c r="Y379" i="2"/>
  <c r="Z385" i="2"/>
  <c r="Z393" i="2"/>
  <c r="Y396" i="2"/>
  <c r="Y397" i="2"/>
  <c r="Z399" i="2"/>
  <c r="Y405" i="2"/>
  <c r="AE405" i="2" s="1"/>
  <c r="AR405" i="2" s="1"/>
  <c r="Z407" i="2"/>
  <c r="Z419" i="2"/>
  <c r="AF419" i="2" s="1"/>
  <c r="AS419" i="2" s="1"/>
  <c r="Y422" i="2"/>
  <c r="AE422" i="2" s="1"/>
  <c r="AR422" i="2" s="1"/>
  <c r="Y424" i="2"/>
  <c r="Y433" i="2"/>
  <c r="Y435" i="2"/>
  <c r="Y439" i="2"/>
  <c r="Y447" i="2"/>
  <c r="AE447" i="2" s="1"/>
  <c r="AR447" i="2" s="1"/>
  <c r="Y457" i="2"/>
  <c r="AE457" i="2" s="1"/>
  <c r="AR457" i="2" s="1"/>
  <c r="Y459" i="2"/>
  <c r="Y461" i="2"/>
  <c r="Z464" i="2"/>
  <c r="AF464" i="2" s="1"/>
  <c r="AS464" i="2" s="1"/>
  <c r="Z472" i="2"/>
  <c r="AF472" i="2" s="1"/>
  <c r="AS472" i="2" s="1"/>
  <c r="Z474" i="2"/>
  <c r="Z476" i="2"/>
  <c r="Y480" i="2"/>
  <c r="Y481" i="2"/>
  <c r="Z490" i="2"/>
  <c r="Z492" i="2"/>
  <c r="Y496" i="2"/>
  <c r="AE496" i="2" s="1"/>
  <c r="AR496" i="2" s="1"/>
  <c r="Y497" i="2"/>
  <c r="Y456" i="2"/>
  <c r="Z458" i="2"/>
  <c r="AF458" i="2" s="1"/>
  <c r="AS458" i="2" s="1"/>
  <c r="Y464" i="2"/>
  <c r="Z468" i="2"/>
  <c r="Y472" i="2"/>
  <c r="Y476" i="2"/>
  <c r="Y485" i="2"/>
  <c r="Z486" i="2"/>
  <c r="Z496" i="2"/>
  <c r="AF496" i="2" s="1"/>
  <c r="AS496" i="2" s="1"/>
  <c r="Y504" i="2"/>
  <c r="Y505" i="2"/>
  <c r="AE505" i="2" s="1"/>
  <c r="AR505" i="2" s="1"/>
  <c r="Z514" i="2"/>
  <c r="Z516" i="2"/>
  <c r="Z518" i="2"/>
  <c r="Y520" i="2"/>
  <c r="AE520" i="2" s="1"/>
  <c r="AR520" i="2" s="1"/>
  <c r="Y524" i="2"/>
  <c r="Y528" i="2"/>
  <c r="Y532" i="2"/>
  <c r="Z536" i="2"/>
  <c r="Z540" i="2"/>
  <c r="AF540" i="2" s="1"/>
  <c r="AS540" i="2" s="1"/>
  <c r="Z544" i="2"/>
  <c r="Y548" i="2"/>
  <c r="Y549" i="2"/>
  <c r="AE549" i="2" s="1"/>
  <c r="AR549" i="2" s="1"/>
  <c r="Z550" i="2"/>
  <c r="Z552" i="2"/>
  <c r="Z559" i="2"/>
  <c r="Y563" i="2"/>
  <c r="Z565" i="2"/>
  <c r="AF565" i="2" s="1"/>
  <c r="AS565" i="2" s="1"/>
  <c r="Y570" i="2"/>
  <c r="AE570" i="2" s="1"/>
  <c r="AR570" i="2" s="1"/>
  <c r="Z452" i="2"/>
  <c r="Y453" i="2"/>
  <c r="Y460" i="2"/>
  <c r="Z462" i="2"/>
  <c r="Z473" i="2"/>
  <c r="Y477" i="2"/>
  <c r="AE477" i="2" s="1"/>
  <c r="AR477" i="2" s="1"/>
  <c r="Z478" i="2"/>
  <c r="Z488" i="2"/>
  <c r="Y500" i="2"/>
  <c r="Z502" i="2"/>
  <c r="Z504" i="2"/>
  <c r="Y508" i="2"/>
  <c r="Y509" i="2"/>
  <c r="Z520" i="2"/>
  <c r="Z524" i="2"/>
  <c r="Z528" i="2"/>
  <c r="Y529" i="2"/>
  <c r="Z532" i="2"/>
  <c r="AF532" i="2" s="1"/>
  <c r="AS532" i="2" s="1"/>
  <c r="Z548" i="2"/>
  <c r="Y558" i="2"/>
  <c r="AE558" i="2" s="1"/>
  <c r="AR558" i="2" s="1"/>
  <c r="Z563" i="2"/>
  <c r="Y567" i="2"/>
  <c r="AE567" i="2" s="1"/>
  <c r="AR567" i="2" s="1"/>
  <c r="Z569" i="2"/>
  <c r="Y574" i="2"/>
  <c r="AE574" i="2" s="1"/>
  <c r="AR574" i="2" s="1"/>
  <c r="Z579" i="2"/>
  <c r="Y583" i="2"/>
  <c r="AE583" i="2" s="1"/>
  <c r="AR583" i="2" s="1"/>
  <c r="Z585" i="2"/>
  <c r="Y590" i="2"/>
  <c r="AE590" i="2" s="1"/>
  <c r="AR590" i="2" s="1"/>
  <c r="Z595" i="2"/>
  <c r="Y598" i="2"/>
  <c r="AE598" i="2" s="1"/>
  <c r="AR598" i="2" s="1"/>
  <c r="Y603" i="2"/>
  <c r="Y611" i="2"/>
  <c r="Y616" i="2"/>
  <c r="AE616" i="2" s="1"/>
  <c r="AR616" i="2" s="1"/>
  <c r="Y618" i="2"/>
  <c r="Y620" i="2"/>
  <c r="Y622" i="2"/>
  <c r="Z625" i="2"/>
  <c r="AF625" i="2" s="1"/>
  <c r="AS625" i="2" s="1"/>
  <c r="Y627" i="2"/>
  <c r="Y628" i="2"/>
  <c r="Z470" i="2"/>
  <c r="Y471" i="2"/>
  <c r="Z480" i="2"/>
  <c r="Y492" i="2"/>
  <c r="AE492" i="2" s="1"/>
  <c r="AR492" i="2" s="1"/>
  <c r="Z506" i="2"/>
  <c r="Z508" i="2"/>
  <c r="AF508" i="2" s="1"/>
  <c r="AS508" i="2" s="1"/>
  <c r="Y512" i="2"/>
  <c r="Y513" i="2"/>
  <c r="Z530" i="2"/>
  <c r="Y533" i="2"/>
  <c r="Y535" i="2"/>
  <c r="Z538" i="2"/>
  <c r="Z542" i="2"/>
  <c r="AF542" i="2" s="1"/>
  <c r="AS542" i="2" s="1"/>
  <c r="Y547" i="2"/>
  <c r="Y555" i="2"/>
  <c r="AE555" i="2" s="1"/>
  <c r="AR555" i="2" s="1"/>
  <c r="Z557" i="2"/>
  <c r="Y562" i="2"/>
  <c r="Z448" i="2"/>
  <c r="Y465" i="2"/>
  <c r="Y467" i="2"/>
  <c r="Y484" i="2"/>
  <c r="Y493" i="2"/>
  <c r="AE493" i="2" s="1"/>
  <c r="AR493" i="2" s="1"/>
  <c r="Z494" i="2"/>
  <c r="AF494" i="2" s="1"/>
  <c r="AS494" i="2" s="1"/>
  <c r="Y501" i="2"/>
  <c r="AE501" i="2" s="1"/>
  <c r="AR501" i="2" s="1"/>
  <c r="Z510" i="2"/>
  <c r="Z512" i="2"/>
  <c r="Y516" i="2"/>
  <c r="Y517" i="2"/>
  <c r="Z522" i="2"/>
  <c r="Z526" i="2"/>
  <c r="Y531" i="2"/>
  <c r="AE531" i="2" s="1"/>
  <c r="AR531" i="2" s="1"/>
  <c r="Z534" i="2"/>
  <c r="AF534" i="2" s="1"/>
  <c r="AS534" i="2" s="1"/>
  <c r="Y536" i="2"/>
  <c r="Y540" i="2"/>
  <c r="Y544" i="2"/>
  <c r="Y552" i="2"/>
  <c r="AE552" i="2" s="1"/>
  <c r="AR552" i="2" s="1"/>
  <c r="Z555" i="2"/>
  <c r="Y559" i="2"/>
  <c r="AE559" i="2" s="1"/>
  <c r="AR559" i="2" s="1"/>
  <c r="Z561" i="2"/>
  <c r="Y566" i="2"/>
  <c r="Z571" i="2"/>
  <c r="Y575" i="2"/>
  <c r="AE575" i="2" s="1"/>
  <c r="AR575" i="2" s="1"/>
  <c r="Z577" i="2"/>
  <c r="Y582" i="2"/>
  <c r="Z587" i="2"/>
  <c r="Z591" i="2"/>
  <c r="AF591" i="2" s="1"/>
  <c r="AS591" i="2" s="1"/>
  <c r="Z597" i="2"/>
  <c r="Y599" i="2"/>
  <c r="Z601" i="2"/>
  <c r="Z607" i="2"/>
  <c r="Z615" i="2"/>
  <c r="Z619" i="2"/>
  <c r="Z621" i="2"/>
  <c r="AF621" i="2" s="1"/>
  <c r="AS621" i="2" s="1"/>
  <c r="Y623" i="2"/>
  <c r="Y626" i="2"/>
  <c r="Y631" i="2"/>
  <c r="AE631" i="2" s="1"/>
  <c r="AR631" i="2" s="1"/>
  <c r="Z583" i="2"/>
  <c r="Y586" i="2"/>
  <c r="Y587" i="2"/>
  <c r="AE587" i="2" s="1"/>
  <c r="AR587" i="2" s="1"/>
  <c r="Z589" i="2"/>
  <c r="Y602" i="2"/>
  <c r="Y604" i="2"/>
  <c r="Z611" i="2"/>
  <c r="Y615" i="2"/>
  <c r="AE615" i="2" s="1"/>
  <c r="AR615" i="2" s="1"/>
  <c r="Z617" i="2"/>
  <c r="AF617" i="2" s="1"/>
  <c r="AS617" i="2" s="1"/>
  <c r="Z623" i="2"/>
  <c r="Z627" i="2"/>
  <c r="Z631" i="2"/>
  <c r="Y634" i="2"/>
  <c r="AE634" i="2" s="1"/>
  <c r="AR634" i="2" s="1"/>
  <c r="Y638" i="2"/>
  <c r="Y639" i="2"/>
  <c r="Z648" i="2"/>
  <c r="Z650" i="2"/>
  <c r="AF650" i="2" s="1"/>
  <c r="AS650" i="2" s="1"/>
  <c r="Y654" i="2"/>
  <c r="Y655" i="2"/>
  <c r="Z664" i="2"/>
  <c r="Z666" i="2"/>
  <c r="AF666" i="2" s="1"/>
  <c r="AS666" i="2" s="1"/>
  <c r="Y670" i="2"/>
  <c r="Y671" i="2"/>
  <c r="Y678" i="2"/>
  <c r="Y682" i="2"/>
  <c r="Y686" i="2"/>
  <c r="Z690" i="2"/>
  <c r="Z694" i="2"/>
  <c r="Z696" i="2"/>
  <c r="Y698" i="2"/>
  <c r="Z700" i="2"/>
  <c r="Y702" i="2"/>
  <c r="Y714" i="2"/>
  <c r="Z723" i="2"/>
  <c r="Z725" i="2"/>
  <c r="AF725" i="2" s="1"/>
  <c r="AS725" i="2" s="1"/>
  <c r="Y729" i="2"/>
  <c r="Y730" i="2"/>
  <c r="AE730" i="2" s="1"/>
  <c r="AR730" i="2" s="1"/>
  <c r="Z575" i="2"/>
  <c r="Y578" i="2"/>
  <c r="Y579" i="2"/>
  <c r="Z581" i="2"/>
  <c r="Y591" i="2"/>
  <c r="Z599" i="2"/>
  <c r="Z603" i="2"/>
  <c r="Z609" i="2"/>
  <c r="Y619" i="2"/>
  <c r="Z636" i="2"/>
  <c r="AF636" i="2" s="1"/>
  <c r="AS636" i="2" s="1"/>
  <c r="Z638" i="2"/>
  <c r="AF638" i="2" s="1"/>
  <c r="AS638" i="2" s="1"/>
  <c r="Y642" i="2"/>
  <c r="Y643" i="2"/>
  <c r="Z652" i="2"/>
  <c r="AF652" i="2" s="1"/>
  <c r="AS652" i="2" s="1"/>
  <c r="Z654" i="2"/>
  <c r="AF654" i="2" s="1"/>
  <c r="AS654" i="2" s="1"/>
  <c r="Y658" i="2"/>
  <c r="Y659" i="2"/>
  <c r="AE659" i="2" s="1"/>
  <c r="AR659" i="2" s="1"/>
  <c r="Z668" i="2"/>
  <c r="AF668" i="2" s="1"/>
  <c r="AS668" i="2" s="1"/>
  <c r="Z670" i="2"/>
  <c r="AF670" i="2" s="1"/>
  <c r="AS670" i="2" s="1"/>
  <c r="Y674" i="2"/>
  <c r="Y675" i="2"/>
  <c r="Z678" i="2"/>
  <c r="Y679" i="2"/>
  <c r="Z682" i="2"/>
  <c r="Z684" i="2"/>
  <c r="AF684" i="2" s="1"/>
  <c r="AS684" i="2" s="1"/>
  <c r="Z686" i="2"/>
  <c r="Y687" i="2"/>
  <c r="Z698" i="2"/>
  <c r="AF698" i="2" s="1"/>
  <c r="AS698" i="2" s="1"/>
  <c r="Z702" i="2"/>
  <c r="Z704" i="2"/>
  <c r="AF704" i="2" s="1"/>
  <c r="AS704" i="2" s="1"/>
  <c r="Y706" i="2"/>
  <c r="Z708" i="2"/>
  <c r="Y710" i="2"/>
  <c r="Y711" i="2"/>
  <c r="Z712" i="2"/>
  <c r="Z714" i="2"/>
  <c r="AF714" i="2" s="1"/>
  <c r="AS714" i="2" s="1"/>
  <c r="Y717" i="2"/>
  <c r="AE717" i="2" s="1"/>
  <c r="AR717" i="2" s="1"/>
  <c r="Y718" i="2"/>
  <c r="Z567" i="2"/>
  <c r="Y571" i="2"/>
  <c r="Z573" i="2"/>
  <c r="Y607" i="2"/>
  <c r="Z633" i="2"/>
  <c r="Y635" i="2"/>
  <c r="Z640" i="2"/>
  <c r="AF640" i="2" s="1"/>
  <c r="AS640" i="2" s="1"/>
  <c r="Z642" i="2"/>
  <c r="Y646" i="2"/>
  <c r="Y647" i="2"/>
  <c r="Z656" i="2"/>
  <c r="AF656" i="2" s="1"/>
  <c r="AS656" i="2" s="1"/>
  <c r="Z658" i="2"/>
  <c r="Y662" i="2"/>
  <c r="AE662" i="2" s="1"/>
  <c r="AR662" i="2" s="1"/>
  <c r="Y663" i="2"/>
  <c r="Z672" i="2"/>
  <c r="AF672" i="2" s="1"/>
  <c r="AS672" i="2" s="1"/>
  <c r="Z674" i="2"/>
  <c r="Z680" i="2"/>
  <c r="AF680" i="2" s="1"/>
  <c r="AS680" i="2" s="1"/>
  <c r="Z692" i="2"/>
  <c r="Z706" i="2"/>
  <c r="Z710" i="2"/>
  <c r="Z717" i="2"/>
  <c r="AF717" i="2" s="1"/>
  <c r="AS717" i="2" s="1"/>
  <c r="Y721" i="2"/>
  <c r="Y722" i="2"/>
  <c r="Z593" i="2"/>
  <c r="Y594" i="2"/>
  <c r="Y595" i="2"/>
  <c r="Z605" i="2"/>
  <c r="Y606" i="2"/>
  <c r="Z613" i="2"/>
  <c r="Z635" i="2"/>
  <c r="AF635" i="2" s="1"/>
  <c r="AS635" i="2" s="1"/>
  <c r="Z644" i="2"/>
  <c r="Z646" i="2"/>
  <c r="AF646" i="2" s="1"/>
  <c r="AS646" i="2" s="1"/>
  <c r="Y650" i="2"/>
  <c r="Y651" i="2"/>
  <c r="Z660" i="2"/>
  <c r="Z662" i="2"/>
  <c r="AF662" i="2" s="1"/>
  <c r="AS662" i="2" s="1"/>
  <c r="Y666" i="2"/>
  <c r="Y667" i="2"/>
  <c r="Z676" i="2"/>
  <c r="Y683" i="2"/>
  <c r="Z688" i="2"/>
  <c r="Y690" i="2"/>
  <c r="Y694" i="2"/>
  <c r="Y699" i="2"/>
  <c r="AE699" i="2" s="1"/>
  <c r="AR699" i="2" s="1"/>
  <c r="Y701" i="2"/>
  <c r="Y703" i="2"/>
  <c r="Y705" i="2"/>
  <c r="Y709" i="2"/>
  <c r="Z719" i="2"/>
  <c r="Z721" i="2"/>
  <c r="Y725" i="2"/>
  <c r="Y726" i="2"/>
  <c r="Z735" i="2"/>
  <c r="Z737" i="2"/>
  <c r="Y741" i="2"/>
  <c r="Y742" i="2"/>
  <c r="Z751" i="2"/>
  <c r="Z753" i="2"/>
  <c r="Z733" i="2"/>
  <c r="Y734" i="2"/>
  <c r="Y737" i="2"/>
  <c r="Y746" i="2"/>
  <c r="AE746" i="2" s="1"/>
  <c r="AR746" i="2" s="1"/>
  <c r="Z749" i="2"/>
  <c r="Y754" i="2"/>
  <c r="AE754" i="2" s="1"/>
  <c r="AR754" i="2" s="1"/>
  <c r="Y757" i="2"/>
  <c r="Y758" i="2"/>
  <c r="Z767" i="2"/>
  <c r="AF767" i="2" s="1"/>
  <c r="AS767" i="2" s="1"/>
  <c r="Z769" i="2"/>
  <c r="AF769" i="2" s="1"/>
  <c r="AS769" i="2" s="1"/>
  <c r="Y773" i="2"/>
  <c r="Z779" i="2"/>
  <c r="Y790" i="2"/>
  <c r="Z793" i="2"/>
  <c r="AF793" i="2" s="1"/>
  <c r="AS793" i="2" s="1"/>
  <c r="Z803" i="2"/>
  <c r="Y806" i="2"/>
  <c r="Y808" i="2"/>
  <c r="Z811" i="2"/>
  <c r="AF811" i="2" s="1"/>
  <c r="AS811" i="2" s="1"/>
  <c r="Z815" i="2"/>
  <c r="Z9" i="2"/>
  <c r="AF9" i="2" s="1"/>
  <c r="AS9" i="2" s="1"/>
  <c r="Z13" i="2"/>
  <c r="Z17" i="2"/>
  <c r="AF17" i="2" s="1"/>
  <c r="AS17" i="2" s="1"/>
  <c r="Z24" i="2"/>
  <c r="Y35" i="2"/>
  <c r="Y37" i="2"/>
  <c r="Y39" i="2"/>
  <c r="Y40" i="2"/>
  <c r="Y42" i="2"/>
  <c r="Y43" i="2"/>
  <c r="Z54" i="2"/>
  <c r="AF54" i="2" s="1"/>
  <c r="AS54" i="2" s="1"/>
  <c r="Z61" i="2"/>
  <c r="Y65" i="2"/>
  <c r="Z67" i="2"/>
  <c r="Z69" i="2"/>
  <c r="AF69" i="2" s="1"/>
  <c r="AS69" i="2" s="1"/>
  <c r="Z731" i="2"/>
  <c r="Y750" i="2"/>
  <c r="AE750" i="2" s="1"/>
  <c r="AR750" i="2" s="1"/>
  <c r="Y753" i="2"/>
  <c r="AE753" i="2" s="1"/>
  <c r="AR753" i="2" s="1"/>
  <c r="Z755" i="2"/>
  <c r="Z757" i="2"/>
  <c r="Y761" i="2"/>
  <c r="Y762" i="2"/>
  <c r="Z771" i="2"/>
  <c r="Z773" i="2"/>
  <c r="Z775" i="2"/>
  <c r="AF775" i="2" s="1"/>
  <c r="AS775" i="2" s="1"/>
  <c r="Y782" i="2"/>
  <c r="Z787" i="2"/>
  <c r="Y789" i="2"/>
  <c r="Z795" i="2"/>
  <c r="Z799" i="2"/>
  <c r="Y804" i="2"/>
  <c r="AE804" i="2" s="1"/>
  <c r="AR804" i="2" s="1"/>
  <c r="Z807" i="2"/>
  <c r="Y809" i="2"/>
  <c r="AE809" i="2" s="1"/>
  <c r="AR809" i="2" s="1"/>
  <c r="Y813" i="2"/>
  <c r="Y817" i="2"/>
  <c r="Y12" i="2"/>
  <c r="Y23" i="2"/>
  <c r="Z26" i="2"/>
  <c r="Y28" i="2"/>
  <c r="Y32" i="2"/>
  <c r="AE32" i="2" s="1"/>
  <c r="AR32" i="2" s="1"/>
  <c r="Z34" i="2"/>
  <c r="Z40" i="2"/>
  <c r="Z42" i="2"/>
  <c r="AF42" i="2" s="1"/>
  <c r="AS42" i="2" s="1"/>
  <c r="Y46" i="2"/>
  <c r="Y47" i="2"/>
  <c r="AE47" i="2" s="1"/>
  <c r="AR47" i="2" s="1"/>
  <c r="Y51" i="2"/>
  <c r="Y60" i="2"/>
  <c r="Z65" i="2"/>
  <c r="Z71" i="2"/>
  <c r="Y73" i="2"/>
  <c r="Y74" i="2"/>
  <c r="Y81" i="2"/>
  <c r="Y82" i="2"/>
  <c r="Z741" i="2"/>
  <c r="Z743" i="2"/>
  <c r="Y745" i="2"/>
  <c r="Z747" i="2"/>
  <c r="Z759" i="2"/>
  <c r="Z761" i="2"/>
  <c r="Y765" i="2"/>
  <c r="Y766" i="2"/>
  <c r="AE766" i="2" s="1"/>
  <c r="AR766" i="2" s="1"/>
  <c r="Y777" i="2"/>
  <c r="Y781" i="2"/>
  <c r="Y785" i="2"/>
  <c r="Z789" i="2"/>
  <c r="AF789" i="2" s="1"/>
  <c r="AS789" i="2" s="1"/>
  <c r="Z791" i="2"/>
  <c r="Y797" i="2"/>
  <c r="Y801" i="2"/>
  <c r="Y805" i="2"/>
  <c r="Z809" i="2"/>
  <c r="Z813" i="2"/>
  <c r="AF813" i="2" s="1"/>
  <c r="AS813" i="2" s="1"/>
  <c r="Z817" i="2"/>
  <c r="Y818" i="2"/>
  <c r="Y821" i="2"/>
  <c r="Y8" i="2"/>
  <c r="Z10" i="2"/>
  <c r="Z14" i="2"/>
  <c r="AF14" i="2" s="1"/>
  <c r="AS14" i="2" s="1"/>
  <c r="Y20" i="2"/>
  <c r="Z22" i="2"/>
  <c r="Z28" i="2"/>
  <c r="AF28" i="2" s="1"/>
  <c r="AS28" i="2" s="1"/>
  <c r="Z30" i="2"/>
  <c r="AF30" i="2" s="1"/>
  <c r="AS30" i="2" s="1"/>
  <c r="Z32" i="2"/>
  <c r="Y36" i="2"/>
  <c r="AE36" i="2" s="1"/>
  <c r="AR36" i="2" s="1"/>
  <c r="Z38" i="2"/>
  <c r="Z44" i="2"/>
  <c r="Z46" i="2"/>
  <c r="Y50" i="2"/>
  <c r="Y53" i="2"/>
  <c r="Y58" i="2"/>
  <c r="Z59" i="2"/>
  <c r="Y64" i="2"/>
  <c r="Y68" i="2"/>
  <c r="Z727" i="2"/>
  <c r="AF727" i="2" s="1"/>
  <c r="AS727" i="2" s="1"/>
  <c r="Z729" i="2"/>
  <c r="Y733" i="2"/>
  <c r="Y738" i="2"/>
  <c r="AE738" i="2" s="1"/>
  <c r="AR738" i="2" s="1"/>
  <c r="Z739" i="2"/>
  <c r="AF739" i="2" s="1"/>
  <c r="AS739" i="2" s="1"/>
  <c r="Z745" i="2"/>
  <c r="Y749" i="2"/>
  <c r="AE749" i="2" s="1"/>
  <c r="AR749" i="2" s="1"/>
  <c r="Z763" i="2"/>
  <c r="Z765" i="2"/>
  <c r="Y769" i="2"/>
  <c r="AE769" i="2" s="1"/>
  <c r="AR769" i="2" s="1"/>
  <c r="Y770" i="2"/>
  <c r="AE770" i="2" s="1"/>
  <c r="AR770" i="2" s="1"/>
  <c r="Y774" i="2"/>
  <c r="AE774" i="2" s="1"/>
  <c r="AR774" i="2" s="1"/>
  <c r="Z777" i="2"/>
  <c r="Y778" i="2"/>
  <c r="Z781" i="2"/>
  <c r="AF781" i="2" s="1"/>
  <c r="AS781" i="2" s="1"/>
  <c r="Z783" i="2"/>
  <c r="AF783" i="2" s="1"/>
  <c r="AS783" i="2" s="1"/>
  <c r="Z785" i="2"/>
  <c r="Y786" i="2"/>
  <c r="Y793" i="2"/>
  <c r="Z797" i="2"/>
  <c r="Z801" i="2"/>
  <c r="AF801" i="2" s="1"/>
  <c r="AS801" i="2" s="1"/>
  <c r="Y802" i="2"/>
  <c r="AE802" i="2" s="1"/>
  <c r="AR802" i="2" s="1"/>
  <c r="Z805" i="2"/>
  <c r="Z819" i="2"/>
  <c r="Z821" i="2"/>
  <c r="Y9" i="2"/>
  <c r="Y13" i="2"/>
  <c r="Y16" i="2"/>
  <c r="Y17" i="2"/>
  <c r="Z20" i="2"/>
  <c r="Y24" i="2"/>
  <c r="Y27" i="2"/>
  <c r="Y31" i="2"/>
  <c r="Z36" i="2"/>
  <c r="Z48" i="2"/>
  <c r="AF48" i="2" s="1"/>
  <c r="AS48" i="2" s="1"/>
  <c r="Z50" i="2"/>
  <c r="AF50" i="2" s="1"/>
  <c r="AS50" i="2" s="1"/>
  <c r="Z52" i="2"/>
  <c r="Y54" i="2"/>
  <c r="Y55" i="2"/>
  <c r="Z56" i="2"/>
  <c r="Z58" i="2"/>
  <c r="Y61" i="2"/>
  <c r="Z63" i="2"/>
  <c r="Y69" i="2"/>
  <c r="AE69" i="2" s="1"/>
  <c r="AR69" i="2" s="1"/>
  <c r="Y72" i="2"/>
  <c r="AE72" i="2" s="1"/>
  <c r="AR72" i="2" s="1"/>
  <c r="Z77" i="2"/>
  <c r="Z83" i="2"/>
  <c r="Z85" i="2"/>
  <c r="Z81" i="2"/>
  <c r="Y89" i="2"/>
  <c r="Y90" i="2"/>
  <c r="Y94" i="2"/>
  <c r="Y100" i="2"/>
  <c r="Z117" i="2"/>
  <c r="Y123" i="2"/>
  <c r="AE123" i="2" s="1"/>
  <c r="AR123" i="2" s="1"/>
  <c r="Z125" i="2"/>
  <c r="Z126" i="2"/>
  <c r="AF126" i="2" s="1"/>
  <c r="AS126" i="2" s="1"/>
  <c r="Z129" i="2"/>
  <c r="Z130" i="2"/>
  <c r="Z133" i="2"/>
  <c r="Z134" i="2"/>
  <c r="Z137" i="2"/>
  <c r="AF137" i="2" s="1"/>
  <c r="AS137" i="2" s="1"/>
  <c r="Z138" i="2"/>
  <c r="AF138" i="2" s="1"/>
  <c r="AS138" i="2" s="1"/>
  <c r="Z141" i="2"/>
  <c r="AF141" i="2" s="1"/>
  <c r="AS141" i="2" s="1"/>
  <c r="Z142" i="2"/>
  <c r="AF142" i="2" s="1"/>
  <c r="AS142" i="2" s="1"/>
  <c r="Z145" i="2"/>
  <c r="Z146" i="2"/>
  <c r="Z151" i="2"/>
  <c r="Y156" i="2"/>
  <c r="Y157" i="2"/>
  <c r="Z158" i="2"/>
  <c r="Z161" i="2"/>
  <c r="Z162" i="2"/>
  <c r="Z163" i="2"/>
  <c r="AF163" i="2" s="1"/>
  <c r="AS163" i="2" s="1"/>
  <c r="Z168" i="2"/>
  <c r="AF168" i="2" s="1"/>
  <c r="AS168" i="2" s="1"/>
  <c r="Z170" i="2"/>
  <c r="AF170" i="2" s="1"/>
  <c r="AS170" i="2" s="1"/>
  <c r="Z171" i="2"/>
  <c r="Z176" i="2"/>
  <c r="Z178" i="2"/>
  <c r="Z179" i="2"/>
  <c r="Z184" i="2"/>
  <c r="Z186" i="2"/>
  <c r="Y187" i="2"/>
  <c r="AE187" i="2" s="1"/>
  <c r="AR187" i="2" s="1"/>
  <c r="Y190" i="2"/>
  <c r="Y191" i="2"/>
  <c r="Z196" i="2"/>
  <c r="Z202" i="2"/>
  <c r="Z215" i="2"/>
  <c r="AF215" i="2" s="1"/>
  <c r="AS215" i="2" s="1"/>
  <c r="Z219" i="2"/>
  <c r="Y226" i="2"/>
  <c r="AE226" i="2" s="1"/>
  <c r="AR226" i="2" s="1"/>
  <c r="Y230" i="2"/>
  <c r="Y85" i="2"/>
  <c r="Z89" i="2"/>
  <c r="Y93" i="2"/>
  <c r="Z95" i="2"/>
  <c r="AF95" i="2" s="1"/>
  <c r="AS95" i="2" s="1"/>
  <c r="Y97" i="2"/>
  <c r="Y98" i="2"/>
  <c r="Z99" i="2"/>
  <c r="AF99" i="2" s="1"/>
  <c r="AS99" i="2" s="1"/>
  <c r="Z103" i="2"/>
  <c r="AF103" i="2" s="1"/>
  <c r="AS103" i="2" s="1"/>
  <c r="Y105" i="2"/>
  <c r="Y106" i="2"/>
  <c r="Y111" i="2"/>
  <c r="Y112" i="2"/>
  <c r="Y119" i="2"/>
  <c r="Z121" i="2"/>
  <c r="Z123" i="2"/>
  <c r="AF123" i="2" s="1"/>
  <c r="AS123" i="2" s="1"/>
  <c r="Y149" i="2"/>
  <c r="Y153" i="2"/>
  <c r="Z154" i="2"/>
  <c r="Z157" i="2"/>
  <c r="Y166" i="2"/>
  <c r="AE166" i="2" s="1"/>
  <c r="AR166" i="2" s="1"/>
  <c r="Y167" i="2"/>
  <c r="Y174" i="2"/>
  <c r="Y175" i="2"/>
  <c r="Y182" i="2"/>
  <c r="AE182" i="2" s="1"/>
  <c r="AR182" i="2" s="1"/>
  <c r="Y183" i="2"/>
  <c r="Z187" i="2"/>
  <c r="Z190" i="2"/>
  <c r="Z191" i="2"/>
  <c r="Y194" i="2"/>
  <c r="Y198" i="2"/>
  <c r="Y199" i="2"/>
  <c r="Y206" i="2"/>
  <c r="Y207" i="2"/>
  <c r="Y210" i="2"/>
  <c r="AE210" i="2" s="1"/>
  <c r="AR210" i="2" s="1"/>
  <c r="Y211" i="2"/>
  <c r="Y214" i="2"/>
  <c r="Y218" i="2"/>
  <c r="Y222" i="2"/>
  <c r="Z226" i="2"/>
  <c r="Y227" i="2"/>
  <c r="Z230" i="2"/>
  <c r="AF230" i="2" s="1"/>
  <c r="AS230" i="2" s="1"/>
  <c r="Z214" i="2"/>
  <c r="Y223" i="2"/>
  <c r="Z227" i="2"/>
  <c r="AF227" i="2" s="1"/>
  <c r="AS227" i="2" s="1"/>
  <c r="Z231" i="2"/>
  <c r="Y86" i="2"/>
  <c r="Z87" i="2"/>
  <c r="Z91" i="2"/>
  <c r="AF91" i="2" s="1"/>
  <c r="AS91" i="2" s="1"/>
  <c r="Z93" i="2"/>
  <c r="AF93" i="2" s="1"/>
  <c r="AS93" i="2" s="1"/>
  <c r="Z97" i="2"/>
  <c r="Y101" i="2"/>
  <c r="Z105" i="2"/>
  <c r="Z109" i="2"/>
  <c r="AF109" i="2" s="1"/>
  <c r="AS109" i="2" s="1"/>
  <c r="Z111" i="2"/>
  <c r="Y115" i="2"/>
  <c r="Y116" i="2"/>
  <c r="Z119" i="2"/>
  <c r="Z149" i="2"/>
  <c r="AF149" i="2" s="1"/>
  <c r="AS149" i="2" s="1"/>
  <c r="Y150" i="2"/>
  <c r="AE150" i="2" s="1"/>
  <c r="AR150" i="2" s="1"/>
  <c r="Z153" i="2"/>
  <c r="AF153" i="2" s="1"/>
  <c r="AS153" i="2" s="1"/>
  <c r="Z159" i="2"/>
  <c r="Z164" i="2"/>
  <c r="AF164" i="2" s="1"/>
  <c r="AS164" i="2" s="1"/>
  <c r="Z166" i="2"/>
  <c r="Z167" i="2"/>
  <c r="AF167" i="2" s="1"/>
  <c r="AS167" i="2" s="1"/>
  <c r="Z172" i="2"/>
  <c r="Z174" i="2"/>
  <c r="Z175" i="2"/>
  <c r="Z180" i="2"/>
  <c r="Z182" i="2"/>
  <c r="AF182" i="2" s="1"/>
  <c r="AS182" i="2" s="1"/>
  <c r="Z183" i="2"/>
  <c r="Z192" i="2"/>
  <c r="Z194" i="2"/>
  <c r="AF194" i="2" s="1"/>
  <c r="AS194" i="2" s="1"/>
  <c r="Y195" i="2"/>
  <c r="AE195" i="2" s="1"/>
  <c r="AR195" i="2" s="1"/>
  <c r="Z198" i="2"/>
  <c r="Z199" i="2"/>
  <c r="Z206" i="2"/>
  <c r="Z207" i="2"/>
  <c r="Z210" i="2"/>
  <c r="Z211" i="2"/>
  <c r="Z218" i="2"/>
  <c r="AF218" i="2" s="1"/>
  <c r="AS218" i="2" s="1"/>
  <c r="Z222" i="2"/>
  <c r="AF222" i="2" s="1"/>
  <c r="AS222" i="2" s="1"/>
  <c r="Z73" i="2"/>
  <c r="Y77" i="2"/>
  <c r="Z79" i="2"/>
  <c r="AF79" i="2" s="1"/>
  <c r="AS79" i="2" s="1"/>
  <c r="Z101" i="2"/>
  <c r="Y104" i="2"/>
  <c r="Z113" i="2"/>
  <c r="AF113" i="2" s="1"/>
  <c r="AS113" i="2" s="1"/>
  <c r="Z115" i="2"/>
  <c r="AF115" i="2" s="1"/>
  <c r="AS115" i="2" s="1"/>
  <c r="Y122" i="2"/>
  <c r="Y125" i="2"/>
  <c r="Y126" i="2"/>
  <c r="Y129" i="2"/>
  <c r="AE129" i="2" s="1"/>
  <c r="AR129" i="2" s="1"/>
  <c r="Y130" i="2"/>
  <c r="Y133" i="2"/>
  <c r="AE133" i="2" s="1"/>
  <c r="AR133" i="2" s="1"/>
  <c r="Y134" i="2"/>
  <c r="AE134" i="2" s="1"/>
  <c r="AR134" i="2" s="1"/>
  <c r="Y137" i="2"/>
  <c r="Y138" i="2"/>
  <c r="Y141" i="2"/>
  <c r="Y142" i="2"/>
  <c r="Y145" i="2"/>
  <c r="AE145" i="2" s="1"/>
  <c r="AR145" i="2" s="1"/>
  <c r="Y146" i="2"/>
  <c r="AE146" i="2" s="1"/>
  <c r="AR146" i="2" s="1"/>
  <c r="Z150" i="2"/>
  <c r="Y158" i="2"/>
  <c r="Y161" i="2"/>
  <c r="AE161" i="2" s="1"/>
  <c r="AR161" i="2" s="1"/>
  <c r="Y162" i="2"/>
  <c r="AE162" i="2" s="1"/>
  <c r="AR162" i="2" s="1"/>
  <c r="Y163" i="2"/>
  <c r="AE163" i="2" s="1"/>
  <c r="AR163" i="2" s="1"/>
  <c r="Y170" i="2"/>
  <c r="Y171" i="2"/>
  <c r="Y178" i="2"/>
  <c r="Y179" i="2"/>
  <c r="Y186" i="2"/>
  <c r="AE186" i="2" s="1"/>
  <c r="AR186" i="2" s="1"/>
  <c r="Z188" i="2"/>
  <c r="AF188" i="2" s="1"/>
  <c r="AS188" i="2" s="1"/>
  <c r="Z195" i="2"/>
  <c r="AF195" i="2" s="1"/>
  <c r="AS195" i="2" s="1"/>
  <c r="Y202" i="2"/>
  <c r="Y215" i="2"/>
  <c r="Y219" i="2"/>
  <c r="Z223" i="2"/>
  <c r="Y229" i="2"/>
  <c r="Z213" i="2"/>
  <c r="Z205" i="2"/>
  <c r="Y228" i="2"/>
  <c r="Y110" i="2"/>
  <c r="Y113" i="2"/>
  <c r="Y139" i="2"/>
  <c r="Y131" i="2"/>
  <c r="Y91" i="2"/>
  <c r="Z60" i="2"/>
  <c r="Y34" i="2"/>
  <c r="Z12" i="2"/>
  <c r="Y740" i="2"/>
  <c r="Y67" i="2"/>
  <c r="AE67" i="2" s="1"/>
  <c r="AR67" i="2" s="1"/>
  <c r="Y803" i="2"/>
  <c r="Y760" i="2"/>
  <c r="Y728" i="2"/>
  <c r="Y63" i="2"/>
  <c r="Z31" i="2"/>
  <c r="Y796" i="2"/>
  <c r="Y756" i="2"/>
  <c r="Y59" i="2"/>
  <c r="Y22" i="2"/>
  <c r="Z8" i="2"/>
  <c r="Y791" i="2"/>
  <c r="AE791" i="2" s="1"/>
  <c r="AR791" i="2" s="1"/>
  <c r="Y759" i="2"/>
  <c r="AE759" i="2" s="1"/>
  <c r="AR759" i="2" s="1"/>
  <c r="Y727" i="2"/>
  <c r="Y668" i="2"/>
  <c r="Y645" i="2"/>
  <c r="Y617" i="2"/>
  <c r="Y723" i="2"/>
  <c r="Y657" i="2"/>
  <c r="Y593" i="2"/>
  <c r="Y688" i="2"/>
  <c r="Y644" i="2"/>
  <c r="AE644" i="2" s="1"/>
  <c r="AR644" i="2" s="1"/>
  <c r="Y731" i="2"/>
  <c r="Y672" i="2"/>
  <c r="AE672" i="2" s="1"/>
  <c r="AR672" i="2" s="1"/>
  <c r="Y649" i="2"/>
  <c r="Y609" i="2"/>
  <c r="AE609" i="2" s="1"/>
  <c r="AR609" i="2" s="1"/>
  <c r="Y568" i="2"/>
  <c r="Y585" i="2"/>
  <c r="AE585" i="2" s="1"/>
  <c r="AR585" i="2" s="1"/>
  <c r="Y486" i="2"/>
  <c r="Z546" i="2"/>
  <c r="AF546" i="2" s="1"/>
  <c r="AS546" i="2" s="1"/>
  <c r="Y514" i="2"/>
  <c r="AE514" i="2" s="1"/>
  <c r="AR514" i="2" s="1"/>
  <c r="Y494" i="2"/>
  <c r="Y621" i="2"/>
  <c r="Y597" i="2"/>
  <c r="AE597" i="2" s="1"/>
  <c r="AR597" i="2" s="1"/>
  <c r="Y537" i="2"/>
  <c r="AE537" i="2" s="1"/>
  <c r="AR537" i="2" s="1"/>
  <c r="Y522" i="2"/>
  <c r="Z501" i="2"/>
  <c r="Y557" i="2"/>
  <c r="Y498" i="2"/>
  <c r="AE498" i="2" s="1"/>
  <c r="AR498" i="2" s="1"/>
  <c r="Y442" i="2"/>
  <c r="AE442" i="2" s="1"/>
  <c r="AR442" i="2" s="1"/>
  <c r="Y391" i="2"/>
  <c r="Y335" i="2"/>
  <c r="Y415" i="2"/>
  <c r="Z329" i="2"/>
  <c r="AF329" i="2" s="1"/>
  <c r="AS329" i="2" s="1"/>
  <c r="Z447" i="2"/>
  <c r="Z352" i="2"/>
  <c r="AF352" i="2" s="1"/>
  <c r="AS352" i="2" s="1"/>
  <c r="Z336" i="2"/>
  <c r="Z356" i="2"/>
  <c r="AF356" i="2" s="1"/>
  <c r="AS356" i="2" s="1"/>
  <c r="Z321" i="2"/>
  <c r="Z307" i="2"/>
  <c r="Y378" i="2"/>
  <c r="Y347" i="2"/>
  <c r="Z317" i="2"/>
  <c r="Y260" i="2"/>
  <c r="AE260" i="2" s="1"/>
  <c r="AR260" i="2" s="1"/>
  <c r="Y318" i="2"/>
  <c r="Y246" i="2"/>
  <c r="Z293" i="2"/>
  <c r="Y239" i="2"/>
  <c r="Y269" i="2"/>
  <c r="Z255" i="2"/>
  <c r="AF255" i="2" s="1"/>
  <c r="AS255" i="2" s="1"/>
  <c r="Y780" i="2"/>
  <c r="AE780" i="2" s="1"/>
  <c r="AR780" i="2" s="1"/>
  <c r="Z780" i="2"/>
  <c r="Z820" i="2"/>
  <c r="Z800" i="2"/>
  <c r="Z810" i="2"/>
  <c r="AF810" i="2" s="1"/>
  <c r="AS810" i="2" s="1"/>
  <c r="Z794" i="2"/>
  <c r="AF794" i="2" s="1"/>
  <c r="AS794" i="2" s="1"/>
  <c r="Y822" i="2"/>
  <c r="AE822" i="2" s="1"/>
  <c r="AR822" i="2" s="1"/>
  <c r="Z806" i="2"/>
  <c r="Y792" i="2"/>
  <c r="Z792" i="2"/>
  <c r="AF792" i="2" s="1"/>
  <c r="AS792" i="2" s="1"/>
  <c r="Z782" i="2"/>
  <c r="Y203" i="2"/>
  <c r="AE203" i="2" s="1"/>
  <c r="AR203" i="2" s="1"/>
  <c r="Y99" i="2"/>
  <c r="Y224" i="2"/>
  <c r="Y204" i="2"/>
  <c r="Z80" i="2"/>
  <c r="Z144" i="2"/>
  <c r="Z136" i="2"/>
  <c r="Z128" i="2"/>
  <c r="AF128" i="2" s="1"/>
  <c r="AS128" i="2" s="1"/>
  <c r="Z88" i="2"/>
  <c r="Z84" i="2"/>
  <c r="Y26" i="2"/>
  <c r="Y799" i="2"/>
  <c r="AE799" i="2" s="1"/>
  <c r="AR799" i="2" s="1"/>
  <c r="Y775" i="2"/>
  <c r="Y755" i="2"/>
  <c r="Y732" i="2"/>
  <c r="AE732" i="2" s="1"/>
  <c r="AR732" i="2" s="1"/>
  <c r="Z45" i="2"/>
  <c r="AF45" i="2" s="1"/>
  <c r="AS45" i="2" s="1"/>
  <c r="Y83" i="2"/>
  <c r="AE83" i="2" s="1"/>
  <c r="AR83" i="2" s="1"/>
  <c r="Y52" i="2"/>
  <c r="Y772" i="2"/>
  <c r="AE772" i="2" s="1"/>
  <c r="AR772" i="2" s="1"/>
  <c r="Y751" i="2"/>
  <c r="AE751" i="2" s="1"/>
  <c r="AR751" i="2" s="1"/>
  <c r="Z68" i="2"/>
  <c r="Y44" i="2"/>
  <c r="Z19" i="2"/>
  <c r="Y747" i="2"/>
  <c r="Y743" i="2"/>
  <c r="Y720" i="2"/>
  <c r="Y684" i="2"/>
  <c r="Y661" i="2"/>
  <c r="Y589" i="2"/>
  <c r="Y716" i="2"/>
  <c r="Y673" i="2"/>
  <c r="Y613" i="2"/>
  <c r="Y660" i="2"/>
  <c r="Y637" i="2"/>
  <c r="Y724" i="2"/>
  <c r="Y665" i="2"/>
  <c r="Y581" i="2"/>
  <c r="Y625" i="2"/>
  <c r="Y556" i="2"/>
  <c r="AE556" i="2" s="1"/>
  <c r="AR556" i="2" s="1"/>
  <c r="Z509" i="2"/>
  <c r="Z485" i="2"/>
  <c r="AF485" i="2" s="1"/>
  <c r="AS485" i="2" s="1"/>
  <c r="Y539" i="2"/>
  <c r="Z493" i="2"/>
  <c r="Y564" i="2"/>
  <c r="Y534" i="2"/>
  <c r="Z517" i="2"/>
  <c r="Y470" i="2"/>
  <c r="Y542" i="2"/>
  <c r="Y478" i="2"/>
  <c r="Y455" i="2"/>
  <c r="AE455" i="2" s="1"/>
  <c r="AR455" i="2" s="1"/>
  <c r="Y438" i="2"/>
  <c r="Y427" i="2"/>
  <c r="Y411" i="2"/>
  <c r="Y394" i="2"/>
  <c r="Z481" i="2"/>
  <c r="Y419" i="2"/>
  <c r="Z346" i="2"/>
  <c r="AF346" i="2" s="1"/>
  <c r="AS346" i="2" s="1"/>
  <c r="Y451" i="2"/>
  <c r="Y381" i="2"/>
  <c r="Z342" i="2"/>
  <c r="Y403" i="2"/>
  <c r="Z372" i="2"/>
  <c r="Z334" i="2"/>
  <c r="AF334" i="2" s="1"/>
  <c r="AS334" i="2" s="1"/>
  <c r="Y306" i="2"/>
  <c r="AE306" i="2" s="1"/>
  <c r="AR306" i="2" s="1"/>
  <c r="Y280" i="2"/>
  <c r="Y257" i="2"/>
  <c r="Y275" i="2"/>
  <c r="AE275" i="2" s="1"/>
  <c r="AR275" i="2" s="1"/>
  <c r="Y238" i="2"/>
  <c r="Y261" i="2"/>
  <c r="AE261" i="2" s="1"/>
  <c r="AR261" i="2" s="1"/>
  <c r="Z235" i="2"/>
  <c r="Y234" i="2"/>
  <c r="Z818" i="2"/>
  <c r="AF818" i="2" s="1"/>
  <c r="AS818" i="2" s="1"/>
  <c r="Z802" i="2"/>
  <c r="AF802" i="2" s="1"/>
  <c r="AS802" i="2" s="1"/>
  <c r="Z814" i="2"/>
  <c r="Y784" i="2"/>
  <c r="Z784" i="2"/>
  <c r="AF784" i="2" s="1"/>
  <c r="AS784" i="2" s="1"/>
  <c r="Z812" i="2"/>
  <c r="Z796" i="2"/>
  <c r="Y816" i="2"/>
  <c r="AE816" i="2" s="1"/>
  <c r="AR816" i="2" s="1"/>
  <c r="Z808" i="2"/>
  <c r="Y776" i="2"/>
  <c r="AE776" i="2" s="1"/>
  <c r="AR776" i="2" s="1"/>
  <c r="Z776" i="2"/>
  <c r="Z778" i="2"/>
  <c r="AF778" i="2" s="1"/>
  <c r="AS778" i="2" s="1"/>
  <c r="Y220" i="2"/>
  <c r="AE220" i="2" s="1"/>
  <c r="AR220" i="2" s="1"/>
  <c r="Z209" i="2"/>
  <c r="Y95" i="2"/>
  <c r="Y212" i="2"/>
  <c r="Y201" i="2"/>
  <c r="AE201" i="2" s="1"/>
  <c r="AR201" i="2" s="1"/>
  <c r="Z229" i="2"/>
  <c r="Y87" i="2"/>
  <c r="Z221" i="2"/>
  <c r="Y135" i="2"/>
  <c r="Y127" i="2"/>
  <c r="Y109" i="2"/>
  <c r="Z49" i="2"/>
  <c r="AF49" i="2" s="1"/>
  <c r="AS49" i="2" s="1"/>
  <c r="Y810" i="2"/>
  <c r="AE810" i="2" s="1"/>
  <c r="AR810" i="2" s="1"/>
  <c r="Y795" i="2"/>
  <c r="Y771" i="2"/>
  <c r="Y815" i="2"/>
  <c r="Y779" i="2"/>
  <c r="Y48" i="2"/>
  <c r="AE48" i="2" s="1"/>
  <c r="AR48" i="2" s="1"/>
  <c r="Z16" i="2"/>
  <c r="Y783" i="2"/>
  <c r="AE783" i="2" s="1"/>
  <c r="AR783" i="2" s="1"/>
  <c r="Y748" i="2"/>
  <c r="Z64" i="2"/>
  <c r="Y38" i="2"/>
  <c r="Y812" i="2"/>
  <c r="AE812" i="2" s="1"/>
  <c r="AR812" i="2" s="1"/>
  <c r="Y768" i="2"/>
  <c r="Y735" i="2"/>
  <c r="Y736" i="2"/>
  <c r="Y636" i="2"/>
  <c r="Y700" i="2"/>
  <c r="AE700" i="2" s="1"/>
  <c r="AR700" i="2" s="1"/>
  <c r="Y648" i="2"/>
  <c r="Y605" i="2"/>
  <c r="Y565" i="2"/>
  <c r="Y676" i="2"/>
  <c r="AE676" i="2" s="1"/>
  <c r="AR676" i="2" s="1"/>
  <c r="Y653" i="2"/>
  <c r="Y692" i="2"/>
  <c r="Y640" i="2"/>
  <c r="Y572" i="2"/>
  <c r="Y502" i="2"/>
  <c r="AE502" i="2" s="1"/>
  <c r="AR502" i="2" s="1"/>
  <c r="Y521" i="2"/>
  <c r="Z505" i="2"/>
  <c r="AF505" i="2" s="1"/>
  <c r="AS505" i="2" s="1"/>
  <c r="Y580" i="2"/>
  <c r="Y561" i="2"/>
  <c r="Y510" i="2"/>
  <c r="Y538" i="2"/>
  <c r="Z513" i="2"/>
  <c r="Z477" i="2"/>
  <c r="Z489" i="2"/>
  <c r="Y469" i="2"/>
  <c r="Y454" i="2"/>
  <c r="Y351" i="2"/>
  <c r="Y446" i="2"/>
  <c r="Y423" i="2"/>
  <c r="Y385" i="2"/>
  <c r="Z497" i="2"/>
  <c r="AF497" i="2" s="1"/>
  <c r="AS497" i="2" s="1"/>
  <c r="Y474" i="2"/>
  <c r="Z439" i="2"/>
  <c r="Y407" i="2"/>
  <c r="Z344" i="2"/>
  <c r="Y398" i="2"/>
  <c r="AE398" i="2" s="1"/>
  <c r="AR398" i="2" s="1"/>
  <c r="Y377" i="2"/>
  <c r="Z340" i="2"/>
  <c r="AF340" i="2" s="1"/>
  <c r="AS340" i="2" s="1"/>
  <c r="Z364" i="2"/>
  <c r="Z332" i="2"/>
  <c r="AF332" i="2" s="1"/>
  <c r="AS332" i="2" s="1"/>
  <c r="Z305" i="2"/>
  <c r="AF305" i="2" s="1"/>
  <c r="AS305" i="2" s="1"/>
  <c r="Y250" i="2"/>
  <c r="AE250" i="2" s="1"/>
  <c r="AR250" i="2" s="1"/>
  <c r="Y310" i="2"/>
  <c r="Y265" i="2"/>
  <c r="Y314" i="2"/>
  <c r="AE314" i="2" s="1"/>
  <c r="AR314" i="2" s="1"/>
  <c r="Y284" i="2"/>
  <c r="AE284" i="2" s="1"/>
  <c r="AR284" i="2" s="1"/>
  <c r="Y819" i="2"/>
  <c r="Z804" i="2"/>
  <c r="Z816" i="2"/>
  <c r="AF816" i="2" s="1"/>
  <c r="AS816" i="2" s="1"/>
  <c r="Y788" i="2"/>
  <c r="Z788" i="2"/>
  <c r="Y820" i="2"/>
  <c r="Y798" i="2"/>
  <c r="Z790" i="2"/>
  <c r="Z774" i="2"/>
  <c r="Z770" i="2"/>
  <c r="Z766" i="2"/>
  <c r="Z762" i="2"/>
  <c r="AF762" i="2" s="1"/>
  <c r="AS762" i="2" s="1"/>
  <c r="Z758" i="2"/>
  <c r="Z754" i="2"/>
  <c r="Z750" i="2"/>
  <c r="Z746" i="2"/>
  <c r="Z742" i="2"/>
  <c r="Z738" i="2"/>
  <c r="Y216" i="2"/>
  <c r="AE216" i="2" s="1"/>
  <c r="AR216" i="2" s="1"/>
  <c r="Y114" i="2"/>
  <c r="Y232" i="2"/>
  <c r="Y208" i="2"/>
  <c r="Y117" i="2"/>
  <c r="Z92" i="2"/>
  <c r="Z225" i="2"/>
  <c r="Z140" i="2"/>
  <c r="Z132" i="2"/>
  <c r="Z124" i="2"/>
  <c r="AF124" i="2" s="1"/>
  <c r="AS124" i="2" s="1"/>
  <c r="Z217" i="2"/>
  <c r="Y71" i="2"/>
  <c r="Y21" i="2"/>
  <c r="AE21" i="2" s="1"/>
  <c r="AR21" i="2" s="1"/>
  <c r="Y807" i="2"/>
  <c r="AE807" i="2" s="1"/>
  <c r="AR807" i="2" s="1"/>
  <c r="Y787" i="2"/>
  <c r="AE787" i="2" s="1"/>
  <c r="AR787" i="2" s="1"/>
  <c r="Y764" i="2"/>
  <c r="Z35" i="2"/>
  <c r="Y811" i="2"/>
  <c r="Y767" i="2"/>
  <c r="Y739" i="2"/>
  <c r="Z41" i="2"/>
  <c r="Y763" i="2"/>
  <c r="Y744" i="2"/>
  <c r="Y30" i="2"/>
  <c r="Y794" i="2"/>
  <c r="AE794" i="2" s="1"/>
  <c r="AR794" i="2" s="1"/>
  <c r="Y752" i="2"/>
  <c r="AE752" i="2" s="1"/>
  <c r="AR752" i="2" s="1"/>
  <c r="Y704" i="2"/>
  <c r="Y652" i="2"/>
  <c r="Y584" i="2"/>
  <c r="Y696" i="2"/>
  <c r="AE696" i="2" s="1"/>
  <c r="AR696" i="2" s="1"/>
  <c r="Y664" i="2"/>
  <c r="Y641" i="2"/>
  <c r="Y719" i="2"/>
  <c r="Y669" i="2"/>
  <c r="Y573" i="2"/>
  <c r="Y680" i="2"/>
  <c r="AE680" i="2" s="1"/>
  <c r="AR680" i="2" s="1"/>
  <c r="Y656" i="2"/>
  <c r="Y576" i="2"/>
  <c r="Y569" i="2"/>
  <c r="AE569" i="2" s="1"/>
  <c r="AR569" i="2" s="1"/>
  <c r="Y523" i="2"/>
  <c r="Y458" i="2"/>
  <c r="AE458" i="2" s="1"/>
  <c r="AR458" i="2" s="1"/>
  <c r="Y518" i="2"/>
  <c r="Y601" i="2"/>
  <c r="Y577" i="2"/>
  <c r="Z554" i="2"/>
  <c r="Y526" i="2"/>
  <c r="AE526" i="2" s="1"/>
  <c r="AR526" i="2" s="1"/>
  <c r="Y560" i="2"/>
  <c r="Y530" i="2"/>
  <c r="AE530" i="2" s="1"/>
  <c r="AR530" i="2" s="1"/>
  <c r="Y506" i="2"/>
  <c r="Y462" i="2"/>
  <c r="AE462" i="2" s="1"/>
  <c r="AR462" i="2" s="1"/>
  <c r="Y482" i="2"/>
  <c r="Y466" i="2"/>
  <c r="AE466" i="2" s="1"/>
  <c r="AR466" i="2" s="1"/>
  <c r="Y450" i="2"/>
  <c r="Y343" i="2"/>
  <c r="AE343" i="2" s="1"/>
  <c r="AR343" i="2" s="1"/>
  <c r="Y420" i="2"/>
  <c r="Y399" i="2"/>
  <c r="Z368" i="2"/>
  <c r="Y490" i="2"/>
  <c r="AE490" i="2" s="1"/>
  <c r="AR490" i="2" s="1"/>
  <c r="Z435" i="2"/>
  <c r="Y402" i="2"/>
  <c r="AE402" i="2" s="1"/>
  <c r="AR402" i="2" s="1"/>
  <c r="Z338" i="2"/>
  <c r="AF338" i="2" s="1"/>
  <c r="AS338" i="2" s="1"/>
  <c r="Z443" i="2"/>
  <c r="Y395" i="2"/>
  <c r="AE395" i="2" s="1"/>
  <c r="AR395" i="2" s="1"/>
  <c r="Z360" i="2"/>
  <c r="Y339" i="2"/>
  <c r="Y390" i="2"/>
  <c r="AE390" i="2" s="1"/>
  <c r="AR390" i="2" s="1"/>
  <c r="Z348" i="2"/>
  <c r="Z313" i="2"/>
  <c r="Y288" i="2"/>
  <c r="AE288" i="2" s="1"/>
  <c r="AR288" i="2" s="1"/>
  <c r="Y256" i="2"/>
  <c r="Z309" i="2"/>
  <c r="Y242" i="2"/>
  <c r="Y276" i="2"/>
  <c r="AE276" i="2" s="1"/>
  <c r="AR276" i="2" s="1"/>
  <c r="Z798" i="2"/>
  <c r="Z822" i="2"/>
  <c r="Y814" i="2"/>
  <c r="Y800" i="2"/>
  <c r="Z786" i="2"/>
  <c r="AF786" i="2" s="1"/>
  <c r="AS786" i="2" s="1"/>
  <c r="Y712" i="2"/>
  <c r="Z713" i="2"/>
  <c r="Z693" i="2"/>
  <c r="AF693" i="2" s="1"/>
  <c r="AS693" i="2" s="1"/>
  <c r="Z726" i="2"/>
  <c r="AF726" i="2" s="1"/>
  <c r="AS726" i="2" s="1"/>
  <c r="Z722" i="2"/>
  <c r="Z718" i="2"/>
  <c r="Z697" i="2"/>
  <c r="Z768" i="2"/>
  <c r="Z760" i="2"/>
  <c r="Z752" i="2"/>
  <c r="Z744" i="2"/>
  <c r="AF744" i="2" s="1"/>
  <c r="AS744" i="2" s="1"/>
  <c r="Z736" i="2"/>
  <c r="Z728" i="2"/>
  <c r="Z720" i="2"/>
  <c r="Y697" i="2"/>
  <c r="Y715" i="2"/>
  <c r="AE715" i="2" s="1"/>
  <c r="AR715" i="2" s="1"/>
  <c r="Z701" i="2"/>
  <c r="AF701" i="2" s="1"/>
  <c r="AS701" i="2" s="1"/>
  <c r="Y693" i="2"/>
  <c r="Z679" i="2"/>
  <c r="AF679" i="2" s="1"/>
  <c r="AS679" i="2" s="1"/>
  <c r="Z614" i="2"/>
  <c r="AF614" i="2" s="1"/>
  <c r="AS614" i="2" s="1"/>
  <c r="Y596" i="2"/>
  <c r="Z596" i="2"/>
  <c r="Z624" i="2"/>
  <c r="Z620" i="2"/>
  <c r="AF620" i="2" s="1"/>
  <c r="AS620" i="2" s="1"/>
  <c r="Y612" i="2"/>
  <c r="Z618" i="2"/>
  <c r="Y610" i="2"/>
  <c r="AE610" i="2" s="1"/>
  <c r="AR610" i="2" s="1"/>
  <c r="Z598" i="2"/>
  <c r="AF598" i="2" s="1"/>
  <c r="AS598" i="2" s="1"/>
  <c r="Z594" i="2"/>
  <c r="Z590" i="2"/>
  <c r="Z586" i="2"/>
  <c r="Z570" i="2"/>
  <c r="Z527" i="2"/>
  <c r="Z572" i="2"/>
  <c r="Z556" i="2"/>
  <c r="Y546" i="2"/>
  <c r="Z539" i="2"/>
  <c r="Z521" i="2"/>
  <c r="Y553" i="2"/>
  <c r="AE553" i="2" s="1"/>
  <c r="AR553" i="2" s="1"/>
  <c r="Z535" i="2"/>
  <c r="AF535" i="2" s="1"/>
  <c r="AS535" i="2" s="1"/>
  <c r="Z515" i="2"/>
  <c r="Z499" i="2"/>
  <c r="Z483" i="2"/>
  <c r="Y449" i="2"/>
  <c r="Z449" i="2"/>
  <c r="Z459" i="2"/>
  <c r="Z469" i="2"/>
  <c r="Z451" i="2"/>
  <c r="AF451" i="2" s="1"/>
  <c r="AS451" i="2" s="1"/>
  <c r="Y426" i="2"/>
  <c r="Z396" i="2"/>
  <c r="Z382" i="2"/>
  <c r="AF382" i="2" s="1"/>
  <c r="AS382" i="2" s="1"/>
  <c r="Z390" i="2"/>
  <c r="AF390" i="2" s="1"/>
  <c r="AS390" i="2" s="1"/>
  <c r="Y376" i="2"/>
  <c r="Y355" i="2"/>
  <c r="Z355" i="2"/>
  <c r="Y370" i="2"/>
  <c r="AE370" i="2" s="1"/>
  <c r="AR370" i="2" s="1"/>
  <c r="Z347" i="2"/>
  <c r="Y346" i="2"/>
  <c r="Z330" i="2"/>
  <c r="AF330" i="2" s="1"/>
  <c r="AS330" i="2" s="1"/>
  <c r="Z730" i="2"/>
  <c r="AF730" i="2" s="1"/>
  <c r="AS730" i="2" s="1"/>
  <c r="Z711" i="2"/>
  <c r="Y681" i="2"/>
  <c r="Z681" i="2"/>
  <c r="Z715" i="2"/>
  <c r="AF715" i="2" s="1"/>
  <c r="AS715" i="2" s="1"/>
  <c r="Z707" i="2"/>
  <c r="Z703" i="2"/>
  <c r="Y689" i="2"/>
  <c r="Z689" i="2"/>
  <c r="Y677" i="2"/>
  <c r="Z677" i="2"/>
  <c r="AF677" i="2" s="1"/>
  <c r="AS677" i="2" s="1"/>
  <c r="Z675" i="2"/>
  <c r="AF675" i="2" s="1"/>
  <c r="AS675" i="2" s="1"/>
  <c r="Z671" i="2"/>
  <c r="AF671" i="2" s="1"/>
  <c r="AS671" i="2" s="1"/>
  <c r="Z667" i="2"/>
  <c r="AF667" i="2" s="1"/>
  <c r="AS667" i="2" s="1"/>
  <c r="Z663" i="2"/>
  <c r="AF663" i="2" s="1"/>
  <c r="AS663" i="2" s="1"/>
  <c r="Z659" i="2"/>
  <c r="AF659" i="2" s="1"/>
  <c r="AS659" i="2" s="1"/>
  <c r="Z655" i="2"/>
  <c r="AF655" i="2" s="1"/>
  <c r="AS655" i="2" s="1"/>
  <c r="Z651" i="2"/>
  <c r="AF651" i="2" s="1"/>
  <c r="AS651" i="2" s="1"/>
  <c r="Z647" i="2"/>
  <c r="AF647" i="2" s="1"/>
  <c r="AS647" i="2" s="1"/>
  <c r="Z643" i="2"/>
  <c r="AF643" i="2" s="1"/>
  <c r="AS643" i="2" s="1"/>
  <c r="Z639" i="2"/>
  <c r="AF639" i="2" s="1"/>
  <c r="AS639" i="2" s="1"/>
  <c r="Y629" i="2"/>
  <c r="Z612" i="2"/>
  <c r="Y600" i="2"/>
  <c r="AE600" i="2" s="1"/>
  <c r="AR600" i="2" s="1"/>
  <c r="Z600" i="2"/>
  <c r="Z669" i="2"/>
  <c r="AF669" i="2" s="1"/>
  <c r="AS669" i="2" s="1"/>
  <c r="Z661" i="2"/>
  <c r="Z653" i="2"/>
  <c r="Z645" i="2"/>
  <c r="AF645" i="2" s="1"/>
  <c r="AS645" i="2" s="1"/>
  <c r="Z637" i="2"/>
  <c r="AF637" i="2" s="1"/>
  <c r="AS637" i="2" s="1"/>
  <c r="Z632" i="2"/>
  <c r="Y588" i="2"/>
  <c r="Z588" i="2"/>
  <c r="AF588" i="2" s="1"/>
  <c r="AS588" i="2" s="1"/>
  <c r="Y630" i="2"/>
  <c r="Z626" i="2"/>
  <c r="Z616" i="2"/>
  <c r="AF616" i="2" s="1"/>
  <c r="AS616" i="2" s="1"/>
  <c r="Y592" i="2"/>
  <c r="AE592" i="2" s="1"/>
  <c r="AR592" i="2" s="1"/>
  <c r="Z592" i="2"/>
  <c r="Z574" i="2"/>
  <c r="Z558" i="2"/>
  <c r="Z549" i="2"/>
  <c r="AF549" i="2" s="1"/>
  <c r="AS549" i="2" s="1"/>
  <c r="Z531" i="2"/>
  <c r="AF531" i="2" s="1"/>
  <c r="AS531" i="2" s="1"/>
  <c r="Z525" i="2"/>
  <c r="Y519" i="2"/>
  <c r="Z576" i="2"/>
  <c r="AF576" i="2" s="1"/>
  <c r="AS576" i="2" s="1"/>
  <c r="Z560" i="2"/>
  <c r="Y554" i="2"/>
  <c r="Z537" i="2"/>
  <c r="Y543" i="2"/>
  <c r="Z533" i="2"/>
  <c r="AF533" i="2" s="1"/>
  <c r="AS533" i="2" s="1"/>
  <c r="Z503" i="2"/>
  <c r="Z487" i="2"/>
  <c r="AF487" i="2" s="1"/>
  <c r="AS487" i="2" s="1"/>
  <c r="Z461" i="2"/>
  <c r="Y515" i="2"/>
  <c r="Y511" i="2"/>
  <c r="Y507" i="2"/>
  <c r="AE507" i="2" s="1"/>
  <c r="AR507" i="2" s="1"/>
  <c r="Y503" i="2"/>
  <c r="Y499" i="2"/>
  <c r="Y495" i="2"/>
  <c r="Y491" i="2"/>
  <c r="Y487" i="2"/>
  <c r="AE487" i="2" s="1"/>
  <c r="AR487" i="2" s="1"/>
  <c r="Y483" i="2"/>
  <c r="Y479" i="2"/>
  <c r="Y475" i="2"/>
  <c r="Z455" i="2"/>
  <c r="Y432" i="2"/>
  <c r="Z428" i="2"/>
  <c r="Y416" i="2"/>
  <c r="AE416" i="2" s="1"/>
  <c r="AR416" i="2" s="1"/>
  <c r="Y431" i="2"/>
  <c r="AE431" i="2" s="1"/>
  <c r="AR431" i="2" s="1"/>
  <c r="Y412" i="2"/>
  <c r="Z416" i="2"/>
  <c r="Z400" i="2"/>
  <c r="Z384" i="2"/>
  <c r="AF384" i="2" s="1"/>
  <c r="AS384" i="2" s="1"/>
  <c r="Z394" i="2"/>
  <c r="Y380" i="2"/>
  <c r="Y362" i="2"/>
  <c r="Y366" i="2"/>
  <c r="AE366" i="2" s="1"/>
  <c r="AR366" i="2" s="1"/>
  <c r="Y367" i="2"/>
  <c r="AE367" i="2" s="1"/>
  <c r="AR367" i="2" s="1"/>
  <c r="Z367" i="2"/>
  <c r="Z362" i="2"/>
  <c r="Y354" i="2"/>
  <c r="AE354" i="2" s="1"/>
  <c r="AR354" i="2" s="1"/>
  <c r="Z343" i="2"/>
  <c r="Y342" i="2"/>
  <c r="Z325" i="2"/>
  <c r="Z310" i="2"/>
  <c r="Y309" i="2"/>
  <c r="Y304" i="2"/>
  <c r="Z301" i="2"/>
  <c r="Z302" i="2"/>
  <c r="Y294" i="2"/>
  <c r="AE294" i="2" s="1"/>
  <c r="AR294" i="2" s="1"/>
  <c r="Z294" i="2"/>
  <c r="Y305" i="2"/>
  <c r="Y292" i="2"/>
  <c r="Y289" i="2"/>
  <c r="AE289" i="2" s="1"/>
  <c r="AR289" i="2" s="1"/>
  <c r="Z279" i="2"/>
  <c r="Z289" i="2"/>
  <c r="Z273" i="2"/>
  <c r="AF273" i="2" s="1"/>
  <c r="AS273" i="2" s="1"/>
  <c r="Z272" i="2"/>
  <c r="Y264" i="2"/>
  <c r="Z264" i="2"/>
  <c r="Z260" i="2"/>
  <c r="Z253" i="2"/>
  <c r="Z243" i="2"/>
  <c r="Y237" i="2"/>
  <c r="Y225" i="2"/>
  <c r="Y209" i="2"/>
  <c r="Y197" i="2"/>
  <c r="Z197" i="2"/>
  <c r="AF197" i="2" s="1"/>
  <c r="AS197" i="2" s="1"/>
  <c r="Y200" i="2"/>
  <c r="AE200" i="2" s="1"/>
  <c r="AR200" i="2" s="1"/>
  <c r="Y231" i="2"/>
  <c r="AE231" i="2" s="1"/>
  <c r="AR231" i="2" s="1"/>
  <c r="Z204" i="2"/>
  <c r="Y189" i="2"/>
  <c r="Z189" i="2"/>
  <c r="Z734" i="2"/>
  <c r="AF734" i="2" s="1"/>
  <c r="AS734" i="2" s="1"/>
  <c r="Z695" i="2"/>
  <c r="AF695" i="2" s="1"/>
  <c r="AS695" i="2" s="1"/>
  <c r="Y685" i="2"/>
  <c r="AE685" i="2" s="1"/>
  <c r="AR685" i="2" s="1"/>
  <c r="Z685" i="2"/>
  <c r="Z772" i="2"/>
  <c r="Z764" i="2"/>
  <c r="Z756" i="2"/>
  <c r="AF756" i="2" s="1"/>
  <c r="AS756" i="2" s="1"/>
  <c r="Z748" i="2"/>
  <c r="Z740" i="2"/>
  <c r="Z732" i="2"/>
  <c r="Z724" i="2"/>
  <c r="AF724" i="2" s="1"/>
  <c r="AS724" i="2" s="1"/>
  <c r="Z716" i="2"/>
  <c r="Z705" i="2"/>
  <c r="AF705" i="2" s="1"/>
  <c r="AS705" i="2" s="1"/>
  <c r="Y695" i="2"/>
  <c r="Y713" i="2"/>
  <c r="Z709" i="2"/>
  <c r="AF709" i="2" s="1"/>
  <c r="AS709" i="2" s="1"/>
  <c r="Y707" i="2"/>
  <c r="AE707" i="2" s="1"/>
  <c r="AR707" i="2" s="1"/>
  <c r="Y691" i="2"/>
  <c r="Z687" i="2"/>
  <c r="AF687" i="2" s="1"/>
  <c r="AS687" i="2" s="1"/>
  <c r="Z610" i="2"/>
  <c r="Y614" i="2"/>
  <c r="Z606" i="2"/>
  <c r="Y608" i="2"/>
  <c r="Z578" i="2"/>
  <c r="AF578" i="2" s="1"/>
  <c r="AS578" i="2" s="1"/>
  <c r="Z562" i="2"/>
  <c r="Z529" i="2"/>
  <c r="Z551" i="2"/>
  <c r="Z543" i="2"/>
  <c r="AF543" i="2" s="1"/>
  <c r="AS543" i="2" s="1"/>
  <c r="Z580" i="2"/>
  <c r="Z564" i="2"/>
  <c r="AF564" i="2" s="1"/>
  <c r="AS564" i="2" s="1"/>
  <c r="Z553" i="2"/>
  <c r="Z545" i="2"/>
  <c r="Y551" i="2"/>
  <c r="Z547" i="2"/>
  <c r="Y545" i="2"/>
  <c r="AE545" i="2" s="1"/>
  <c r="AR545" i="2" s="1"/>
  <c r="Y525" i="2"/>
  <c r="AE525" i="2" s="1"/>
  <c r="AR525" i="2" s="1"/>
  <c r="Z507" i="2"/>
  <c r="Z491" i="2"/>
  <c r="Z475" i="2"/>
  <c r="Z471" i="2"/>
  <c r="Z463" i="2"/>
  <c r="AF463" i="2" s="1"/>
  <c r="AS463" i="2" s="1"/>
  <c r="Z465" i="2"/>
  <c r="AF465" i="2" s="1"/>
  <c r="AS465" i="2" s="1"/>
  <c r="Z434" i="2"/>
  <c r="Z412" i="2"/>
  <c r="Y445" i="2"/>
  <c r="Y441" i="2"/>
  <c r="AE441" i="2" s="1"/>
  <c r="AR441" i="2" s="1"/>
  <c r="Y437" i="2"/>
  <c r="Z424" i="2"/>
  <c r="AF424" i="2" s="1"/>
  <c r="AS424" i="2" s="1"/>
  <c r="Z420" i="2"/>
  <c r="AF420" i="2" s="1"/>
  <c r="AS420" i="2" s="1"/>
  <c r="Z414" i="2"/>
  <c r="Y406" i="2"/>
  <c r="Z406" i="2"/>
  <c r="Z408" i="2"/>
  <c r="Z404" i="2"/>
  <c r="Z388" i="2"/>
  <c r="Z376" i="2"/>
  <c r="Z398" i="2"/>
  <c r="AF398" i="2" s="1"/>
  <c r="AS398" i="2" s="1"/>
  <c r="Z378" i="2"/>
  <c r="Y375" i="2"/>
  <c r="Y371" i="2"/>
  <c r="AE371" i="2" s="1"/>
  <c r="AR371" i="2" s="1"/>
  <c r="Z371" i="2"/>
  <c r="AF371" i="2" s="1"/>
  <c r="AS371" i="2" s="1"/>
  <c r="Y359" i="2"/>
  <c r="Z359" i="2"/>
  <c r="AF359" i="2" s="1"/>
  <c r="AS359" i="2" s="1"/>
  <c r="Z375" i="2"/>
  <c r="AF375" i="2" s="1"/>
  <c r="AS375" i="2" s="1"/>
  <c r="Y363" i="2"/>
  <c r="Z363" i="2"/>
  <c r="Z691" i="2"/>
  <c r="Y708" i="2"/>
  <c r="Z699" i="2"/>
  <c r="Z683" i="2"/>
  <c r="Z628" i="2"/>
  <c r="AF628" i="2" s="1"/>
  <c r="AS628" i="2" s="1"/>
  <c r="Z630" i="2"/>
  <c r="AF630" i="2" s="1"/>
  <c r="AS630" i="2" s="1"/>
  <c r="Z608" i="2"/>
  <c r="Z673" i="2"/>
  <c r="Z665" i="2"/>
  <c r="Z657" i="2"/>
  <c r="AF657" i="2" s="1"/>
  <c r="AS657" i="2" s="1"/>
  <c r="Z649" i="2"/>
  <c r="Z641" i="2"/>
  <c r="Y633" i="2"/>
  <c r="AE633" i="2" s="1"/>
  <c r="AR633" i="2" s="1"/>
  <c r="Z629" i="2"/>
  <c r="AF629" i="2" s="1"/>
  <c r="AS629" i="2" s="1"/>
  <c r="Z622" i="2"/>
  <c r="AF622" i="2" s="1"/>
  <c r="AS622" i="2" s="1"/>
  <c r="Z604" i="2"/>
  <c r="Z634" i="2"/>
  <c r="Y632" i="2"/>
  <c r="AE632" i="2" s="1"/>
  <c r="AR632" i="2" s="1"/>
  <c r="Y624" i="2"/>
  <c r="Z602" i="2"/>
  <c r="AF602" i="2" s="1"/>
  <c r="AS602" i="2" s="1"/>
  <c r="Z582" i="2"/>
  <c r="Z566" i="2"/>
  <c r="AF566" i="2" s="1"/>
  <c r="AS566" i="2" s="1"/>
  <c r="Y550" i="2"/>
  <c r="AE550" i="2" s="1"/>
  <c r="AR550" i="2" s="1"/>
  <c r="Z541" i="2"/>
  <c r="Z519" i="2"/>
  <c r="Z584" i="2"/>
  <c r="Z568" i="2"/>
  <c r="AF568" i="2" s="1"/>
  <c r="AS568" i="2" s="1"/>
  <c r="Z523" i="2"/>
  <c r="Y541" i="2"/>
  <c r="Y527" i="2"/>
  <c r="AE527" i="2" s="1"/>
  <c r="AR527" i="2" s="1"/>
  <c r="Z511" i="2"/>
  <c r="AF511" i="2" s="1"/>
  <c r="AS511" i="2" s="1"/>
  <c r="Z495" i="2"/>
  <c r="Z479" i="2"/>
  <c r="Z457" i="2"/>
  <c r="Z453" i="2"/>
  <c r="Z467" i="2"/>
  <c r="Z445" i="2"/>
  <c r="Z441" i="2"/>
  <c r="Z437" i="2"/>
  <c r="AF437" i="2" s="1"/>
  <c r="AS437" i="2" s="1"/>
  <c r="Z426" i="2"/>
  <c r="Y410" i="2"/>
  <c r="Z410" i="2"/>
  <c r="AF410" i="2" s="1"/>
  <c r="AS410" i="2" s="1"/>
  <c r="Y434" i="2"/>
  <c r="Z422" i="2"/>
  <c r="Y414" i="2"/>
  <c r="AE414" i="2" s="1"/>
  <c r="AR414" i="2" s="1"/>
  <c r="Z430" i="2"/>
  <c r="AF430" i="2" s="1"/>
  <c r="AS430" i="2" s="1"/>
  <c r="Z418" i="2"/>
  <c r="Z432" i="2"/>
  <c r="Z392" i="2"/>
  <c r="Z386" i="2"/>
  <c r="AF386" i="2" s="1"/>
  <c r="AS386" i="2" s="1"/>
  <c r="Z374" i="2"/>
  <c r="AF374" i="2" s="1"/>
  <c r="AS374" i="2" s="1"/>
  <c r="Z380" i="2"/>
  <c r="Z402" i="2"/>
  <c r="Y382" i="2"/>
  <c r="AE382" i="2" s="1"/>
  <c r="AR382" i="2" s="1"/>
  <c r="Y358" i="2"/>
  <c r="Z350" i="2"/>
  <c r="AF350" i="2" s="1"/>
  <c r="AS350" i="2" s="1"/>
  <c r="Y350" i="2"/>
  <c r="AE350" i="2" s="1"/>
  <c r="AR350" i="2" s="1"/>
  <c r="Z358" i="2"/>
  <c r="AF358" i="2" s="1"/>
  <c r="AS358" i="2" s="1"/>
  <c r="Z351" i="2"/>
  <c r="AF351" i="2" s="1"/>
  <c r="AS351" i="2" s="1"/>
  <c r="Z335" i="2"/>
  <c r="Y334" i="2"/>
  <c r="AE334" i="2" s="1"/>
  <c r="AR334" i="2" s="1"/>
  <c r="Y325" i="2"/>
  <c r="Y321" i="2"/>
  <c r="Z314" i="2"/>
  <c r="Y313" i="2"/>
  <c r="Y302" i="2"/>
  <c r="Z283" i="2"/>
  <c r="Y287" i="2"/>
  <c r="Z281" i="2"/>
  <c r="AF281" i="2" s="1"/>
  <c r="AS281" i="2" s="1"/>
  <c r="Z268" i="2"/>
  <c r="Z275" i="2"/>
  <c r="Y268" i="2"/>
  <c r="AE268" i="2" s="1"/>
  <c r="AR268" i="2" s="1"/>
  <c r="Z247" i="2"/>
  <c r="Y254" i="2"/>
  <c r="Z249" i="2"/>
  <c r="Z237" i="2"/>
  <c r="Z233" i="2"/>
  <c r="Y233" i="2"/>
  <c r="Z239" i="2"/>
  <c r="AF239" i="2" s="1"/>
  <c r="AS239" i="2" s="1"/>
  <c r="Y217" i="2"/>
  <c r="Z212" i="2"/>
  <c r="Z306" i="2"/>
  <c r="AF306" i="2" s="1"/>
  <c r="AS306" i="2" s="1"/>
  <c r="Z270" i="2"/>
  <c r="AF270" i="2" s="1"/>
  <c r="AS270" i="2" s="1"/>
  <c r="Z251" i="2"/>
  <c r="Y221" i="2"/>
  <c r="Y213" i="2"/>
  <c r="Y205" i="2"/>
  <c r="Z228" i="2"/>
  <c r="Y184" i="2"/>
  <c r="Z169" i="2"/>
  <c r="Y168" i="2"/>
  <c r="Y154" i="2"/>
  <c r="Z147" i="2"/>
  <c r="Y120" i="2"/>
  <c r="Y103" i="2"/>
  <c r="Z72" i="2"/>
  <c r="Z70" i="2"/>
  <c r="Z75" i="2"/>
  <c r="Z53" i="2"/>
  <c r="Y25" i="2"/>
  <c r="Z23" i="2"/>
  <c r="Z7" i="2"/>
  <c r="AF7" i="2" s="1"/>
  <c r="AS7" i="2" s="1"/>
  <c r="Y322" i="2"/>
  <c r="AE322" i="2" s="1"/>
  <c r="AR322" i="2" s="1"/>
  <c r="Z322" i="2"/>
  <c r="Y298" i="2"/>
  <c r="Z298" i="2"/>
  <c r="AF298" i="2" s="1"/>
  <c r="AS298" i="2" s="1"/>
  <c r="Y279" i="2"/>
  <c r="Z277" i="2"/>
  <c r="Y270" i="2"/>
  <c r="Z256" i="2"/>
  <c r="AF256" i="2" s="1"/>
  <c r="AS256" i="2" s="1"/>
  <c r="Y253" i="2"/>
  <c r="Y193" i="2"/>
  <c r="Z193" i="2"/>
  <c r="Y185" i="2"/>
  <c r="AE185" i="2" s="1"/>
  <c r="AR185" i="2" s="1"/>
  <c r="Z185" i="2"/>
  <c r="Z200" i="2"/>
  <c r="Z173" i="2"/>
  <c r="Y172" i="2"/>
  <c r="AE172" i="2" s="1"/>
  <c r="AR172" i="2" s="1"/>
  <c r="Z156" i="2"/>
  <c r="Y181" i="2"/>
  <c r="Y173" i="2"/>
  <c r="Y165" i="2"/>
  <c r="Z155" i="2"/>
  <c r="Y136" i="2"/>
  <c r="Z131" i="2"/>
  <c r="Z106" i="2"/>
  <c r="AF106" i="2" s="1"/>
  <c r="AS106" i="2" s="1"/>
  <c r="Z96" i="2"/>
  <c r="AF96" i="2" s="1"/>
  <c r="AS96" i="2" s="1"/>
  <c r="Z108" i="2"/>
  <c r="Y96" i="2"/>
  <c r="Y108" i="2"/>
  <c r="AE108" i="2" s="1"/>
  <c r="AR108" i="2" s="1"/>
  <c r="Y75" i="2"/>
  <c r="Y66" i="2"/>
  <c r="Y62" i="2"/>
  <c r="Y56" i="2"/>
  <c r="Z21" i="2"/>
  <c r="Y18" i="2"/>
  <c r="Y196" i="2"/>
  <c r="Y144" i="2"/>
  <c r="AE144" i="2" s="1"/>
  <c r="AR144" i="2" s="1"/>
  <c r="Y124" i="2"/>
  <c r="Z127" i="2"/>
  <c r="Z118" i="2"/>
  <c r="Y121" i="2"/>
  <c r="Z110" i="2"/>
  <c r="AF110" i="2" s="1"/>
  <c r="AS110" i="2" s="1"/>
  <c r="Z104" i="2"/>
  <c r="Y92" i="2"/>
  <c r="Y84" i="2"/>
  <c r="Y78" i="2"/>
  <c r="Z66" i="2"/>
  <c r="Z47" i="2"/>
  <c r="Y19" i="2"/>
  <c r="AE19" i="2" s="1"/>
  <c r="AR19" i="2" s="1"/>
  <c r="Y15" i="2"/>
  <c r="Z6" i="2"/>
  <c r="Y7" i="2"/>
  <c r="Z339" i="2"/>
  <c r="Y338" i="2"/>
  <c r="Z318" i="2"/>
  <c r="Y317" i="2"/>
  <c r="Y291" i="2"/>
  <c r="AE291" i="2" s="1"/>
  <c r="AR291" i="2" s="1"/>
  <c r="Z291" i="2"/>
  <c r="Z285" i="2"/>
  <c r="AF285" i="2" s="1"/>
  <c r="AS285" i="2" s="1"/>
  <c r="Z287" i="2"/>
  <c r="AF287" i="2" s="1"/>
  <c r="AS287" i="2" s="1"/>
  <c r="Z266" i="2"/>
  <c r="AF266" i="2" s="1"/>
  <c r="AS266" i="2" s="1"/>
  <c r="Z262" i="2"/>
  <c r="AF262" i="2" s="1"/>
  <c r="AS262" i="2" s="1"/>
  <c r="Y192" i="2"/>
  <c r="Z224" i="2"/>
  <c r="Z220" i="2"/>
  <c r="AF220" i="2" s="1"/>
  <c r="AS220" i="2" s="1"/>
  <c r="Z216" i="2"/>
  <c r="AF216" i="2" s="1"/>
  <c r="AS216" i="2" s="1"/>
  <c r="Z232" i="2"/>
  <c r="Y155" i="2"/>
  <c r="Z148" i="2"/>
  <c r="AF148" i="2" s="1"/>
  <c r="AS148" i="2" s="1"/>
  <c r="Y188" i="2"/>
  <c r="AE188" i="2" s="1"/>
  <c r="AR188" i="2" s="1"/>
  <c r="Z177" i="2"/>
  <c r="Y176" i="2"/>
  <c r="Y152" i="2"/>
  <c r="Y143" i="2"/>
  <c r="Z143" i="2"/>
  <c r="Y159" i="2"/>
  <c r="Y140" i="2"/>
  <c r="AE140" i="2" s="1"/>
  <c r="AR140" i="2" s="1"/>
  <c r="Y118" i="2"/>
  <c r="Z107" i="2"/>
  <c r="Z102" i="2"/>
  <c r="Y102" i="2"/>
  <c r="Y88" i="2"/>
  <c r="Y80" i="2"/>
  <c r="Y70" i="2"/>
  <c r="Y79" i="2"/>
  <c r="AE79" i="2" s="1"/>
  <c r="AR79" i="2" s="1"/>
  <c r="Z57" i="2"/>
  <c r="AF57" i="2" s="1"/>
  <c r="AS57" i="2" s="1"/>
  <c r="Z62" i="2"/>
  <c r="AF62" i="2" s="1"/>
  <c r="AS62" i="2" s="1"/>
  <c r="Z51" i="2"/>
  <c r="AF51" i="2" s="1"/>
  <c r="AS51" i="2" s="1"/>
  <c r="Z43" i="2"/>
  <c r="Z33" i="2"/>
  <c r="Z15" i="2"/>
  <c r="Y14" i="2"/>
  <c r="Y329" i="2"/>
  <c r="AE329" i="2" s="1"/>
  <c r="AR329" i="2" s="1"/>
  <c r="Y326" i="2"/>
  <c r="Z326" i="2"/>
  <c r="Y297" i="2"/>
  <c r="Y301" i="2"/>
  <c r="Y272" i="2"/>
  <c r="Z258" i="2"/>
  <c r="Z241" i="2"/>
  <c r="Z245" i="2"/>
  <c r="Z208" i="2"/>
  <c r="Z201" i="2"/>
  <c r="Z203" i="2"/>
  <c r="Y148" i="2"/>
  <c r="AE148" i="2" s="1"/>
  <c r="AR148" i="2" s="1"/>
  <c r="Z181" i="2"/>
  <c r="Y180" i="2"/>
  <c r="AE180" i="2" s="1"/>
  <c r="AR180" i="2" s="1"/>
  <c r="Z165" i="2"/>
  <c r="Y164" i="2"/>
  <c r="AE164" i="2" s="1"/>
  <c r="AR164" i="2" s="1"/>
  <c r="Y160" i="2"/>
  <c r="Y177" i="2"/>
  <c r="Y169" i="2"/>
  <c r="Y151" i="2"/>
  <c r="AE151" i="2" s="1"/>
  <c r="AR151" i="2" s="1"/>
  <c r="Z160" i="2"/>
  <c r="Z152" i="2"/>
  <c r="Y147" i="2"/>
  <c r="AE147" i="2" s="1"/>
  <c r="AR147" i="2" s="1"/>
  <c r="Y128" i="2"/>
  <c r="AE128" i="2" s="1"/>
  <c r="AR128" i="2" s="1"/>
  <c r="Z122" i="2"/>
  <c r="AF122" i="2" s="1"/>
  <c r="AS122" i="2" s="1"/>
  <c r="Z120" i="2"/>
  <c r="AF120" i="2" s="1"/>
  <c r="AS120" i="2" s="1"/>
  <c r="Z139" i="2"/>
  <c r="AF139" i="2" s="1"/>
  <c r="AS139" i="2" s="1"/>
  <c r="Y107" i="2"/>
  <c r="AE107" i="2" s="1"/>
  <c r="AR107" i="2" s="1"/>
  <c r="Z98" i="2"/>
  <c r="AF98" i="2" s="1"/>
  <c r="AS98" i="2" s="1"/>
  <c r="Z94" i="2"/>
  <c r="Z90" i="2"/>
  <c r="Z86" i="2"/>
  <c r="AF86" i="2" s="1"/>
  <c r="AS86" i="2" s="1"/>
  <c r="Z82" i="2"/>
  <c r="Z74" i="2"/>
  <c r="Y57" i="2"/>
  <c r="Z55" i="2"/>
  <c r="Y49" i="2"/>
  <c r="Y45" i="2"/>
  <c r="Y41" i="2"/>
  <c r="Z37" i="2"/>
  <c r="Z39" i="2"/>
  <c r="Y33" i="2"/>
  <c r="Y29" i="2"/>
  <c r="Z18" i="2"/>
  <c r="Z11" i="2"/>
  <c r="AF11" i="2" s="1"/>
  <c r="AS11" i="2" s="1"/>
  <c r="Y10" i="2"/>
  <c r="AE10" i="2" s="1"/>
  <c r="AR10" i="2" s="1"/>
  <c r="Y11" i="2"/>
  <c r="Y132" i="2"/>
  <c r="Z135" i="2"/>
  <c r="Z116" i="2"/>
  <c r="Z112" i="2"/>
  <c r="Z114" i="2"/>
  <c r="AF114" i="2" s="1"/>
  <c r="AS114" i="2" s="1"/>
  <c r="Z100" i="2"/>
  <c r="Y76" i="2"/>
  <c r="AE76" i="2" s="1"/>
  <c r="AR76" i="2" s="1"/>
  <c r="Z76" i="2"/>
  <c r="Z78" i="2"/>
  <c r="AF78" i="2" s="1"/>
  <c r="AS78" i="2" s="1"/>
  <c r="Z29" i="2"/>
  <c r="Z25" i="2"/>
  <c r="Z27" i="2"/>
  <c r="Y6" i="2"/>
  <c r="AE6" i="2" s="1"/>
  <c r="AR6" i="2" s="1"/>
  <c r="AE463" i="2"/>
  <c r="AR463" i="2" s="1"/>
  <c r="AE241" i="2"/>
  <c r="AR241" i="2" s="1"/>
  <c r="B55" i="2"/>
  <c r="B56" i="2"/>
  <c r="Y5" i="2"/>
  <c r="Z5" i="2"/>
  <c r="D18" i="2"/>
  <c r="Y4" i="2"/>
  <c r="Z4" i="2"/>
  <c r="E18" i="2"/>
  <c r="AD4" i="2"/>
  <c r="AC4" i="2"/>
  <c r="D20" i="2"/>
  <c r="E20" i="2"/>
  <c r="AD5" i="2"/>
  <c r="AC5" i="2"/>
  <c r="AE229" i="2" l="1"/>
  <c r="AR229" i="2" s="1"/>
  <c r="AE818" i="2"/>
  <c r="AR818" i="2" s="1"/>
  <c r="AF411" i="2"/>
  <c r="AS411" i="2" s="1"/>
  <c r="AF339" i="2"/>
  <c r="AS339" i="2" s="1"/>
  <c r="AE84" i="2"/>
  <c r="AR84" i="2" s="1"/>
  <c r="AE165" i="2"/>
  <c r="AR165" i="2" s="1"/>
  <c r="AF169" i="2"/>
  <c r="AS169" i="2" s="1"/>
  <c r="AE302" i="2"/>
  <c r="AR302" i="2" s="1"/>
  <c r="AF457" i="2"/>
  <c r="AS457" i="2" s="1"/>
  <c r="AE708" i="2"/>
  <c r="AR708" i="2" s="1"/>
  <c r="AF610" i="2"/>
  <c r="AS610" i="2" s="1"/>
  <c r="AF310" i="2"/>
  <c r="AS310" i="2" s="1"/>
  <c r="AE763" i="2"/>
  <c r="AR763" i="2" s="1"/>
  <c r="AF746" i="2"/>
  <c r="AS746" i="2" s="1"/>
  <c r="AF790" i="2"/>
  <c r="AS790" i="2" s="1"/>
  <c r="AF808" i="2"/>
  <c r="AS808" i="2" s="1"/>
  <c r="AF37" i="2"/>
  <c r="AS37" i="2" s="1"/>
  <c r="AE96" i="2"/>
  <c r="AR96" i="2" s="1"/>
  <c r="AF519" i="2"/>
  <c r="AS519" i="2" s="1"/>
  <c r="AF691" i="2"/>
  <c r="AS691" i="2" s="1"/>
  <c r="AF653" i="2"/>
  <c r="AS653" i="2" s="1"/>
  <c r="AF681" i="2"/>
  <c r="AS681" i="2" s="1"/>
  <c r="AE149" i="2"/>
  <c r="AR149" i="2" s="1"/>
  <c r="AE793" i="2"/>
  <c r="AR793" i="2" s="1"/>
  <c r="AE733" i="2"/>
  <c r="AR733" i="2" s="1"/>
  <c r="AE50" i="2"/>
  <c r="AR50" i="2" s="1"/>
  <c r="AE28" i="2"/>
  <c r="AR28" i="2" s="1"/>
  <c r="AE606" i="2"/>
  <c r="AR606" i="2" s="1"/>
  <c r="AF611" i="2"/>
  <c r="AS611" i="2" s="1"/>
  <c r="AE626" i="2"/>
  <c r="AR626" i="2" s="1"/>
  <c r="AE627" i="2"/>
  <c r="AR627" i="2" s="1"/>
  <c r="AF536" i="2"/>
  <c r="AS536" i="2" s="1"/>
  <c r="AE480" i="2"/>
  <c r="AR480" i="2" s="1"/>
  <c r="AE357" i="2"/>
  <c r="AR357" i="2" s="1"/>
  <c r="AE327" i="2"/>
  <c r="AR327" i="2" s="1"/>
  <c r="AF449" i="2"/>
  <c r="AS449" i="2" s="1"/>
  <c r="AE56" i="2"/>
  <c r="AR56" i="2" s="1"/>
  <c r="AE120" i="2"/>
  <c r="AR120" i="2" s="1"/>
  <c r="AE543" i="2"/>
  <c r="AR543" i="2" s="1"/>
  <c r="AF600" i="2"/>
  <c r="AS600" i="2" s="1"/>
  <c r="AE449" i="2"/>
  <c r="AR449" i="2" s="1"/>
  <c r="AE546" i="2"/>
  <c r="AR546" i="2" s="1"/>
  <c r="AE270" i="2"/>
  <c r="AR270" i="2" s="1"/>
  <c r="AF147" i="2"/>
  <c r="AS147" i="2" s="1"/>
  <c r="AF582" i="2"/>
  <c r="AS582" i="2" s="1"/>
  <c r="AF301" i="2"/>
  <c r="AS301" i="2" s="1"/>
  <c r="AF362" i="2"/>
  <c r="AS362" i="2" s="1"/>
  <c r="AE219" i="2"/>
  <c r="AR219" i="2" s="1"/>
  <c r="AF180" i="2"/>
  <c r="AS180" i="2" s="1"/>
  <c r="AE544" i="2"/>
  <c r="AR544" i="2" s="1"/>
  <c r="AF433" i="2"/>
  <c r="AS433" i="2" s="1"/>
  <c r="AF200" i="2"/>
  <c r="AS200" i="2" s="1"/>
  <c r="AF523" i="2"/>
  <c r="AS523" i="2" s="1"/>
  <c r="AF632" i="2"/>
  <c r="AS632" i="2" s="1"/>
  <c r="AF499" i="2"/>
  <c r="AS499" i="2" s="1"/>
  <c r="AF618" i="2"/>
  <c r="AS618" i="2" s="1"/>
  <c r="AE399" i="2"/>
  <c r="AR399" i="2" s="1"/>
  <c r="AE474" i="2"/>
  <c r="AR474" i="2" s="1"/>
  <c r="AE52" i="2"/>
  <c r="AR52" i="2" s="1"/>
  <c r="AE99" i="2"/>
  <c r="AR99" i="2" s="1"/>
  <c r="AE211" i="2"/>
  <c r="AR211" i="2" s="1"/>
  <c r="AE111" i="2"/>
  <c r="AR111" i="2" s="1"/>
  <c r="AF40" i="2"/>
  <c r="AS40" i="2" s="1"/>
  <c r="AF13" i="2"/>
  <c r="AS13" i="2" s="1"/>
  <c r="AE790" i="2"/>
  <c r="AR790" i="2" s="1"/>
  <c r="AE675" i="2"/>
  <c r="AR675" i="2" s="1"/>
  <c r="AE643" i="2"/>
  <c r="AR643" i="2" s="1"/>
  <c r="AE548" i="2"/>
  <c r="AR548" i="2" s="1"/>
  <c r="AF518" i="2"/>
  <c r="AS518" i="2" s="1"/>
  <c r="AE282" i="2"/>
  <c r="AR282" i="2" s="1"/>
  <c r="AF55" i="2"/>
  <c r="AS55" i="2" s="1"/>
  <c r="AF201" i="2"/>
  <c r="AS201" i="2" s="1"/>
  <c r="AF649" i="2"/>
  <c r="AS649" i="2" s="1"/>
  <c r="AF580" i="2"/>
  <c r="AS580" i="2" s="1"/>
  <c r="AE121" i="2"/>
  <c r="AR121" i="2" s="1"/>
  <c r="AE325" i="2"/>
  <c r="AR325" i="2" s="1"/>
  <c r="AF545" i="2"/>
  <c r="AS545" i="2" s="1"/>
  <c r="AF302" i="2"/>
  <c r="AS302" i="2" s="1"/>
  <c r="AF455" i="2"/>
  <c r="AS455" i="2" s="1"/>
  <c r="AE503" i="2"/>
  <c r="AR503" i="2" s="1"/>
  <c r="AF689" i="2"/>
  <c r="AS689" i="2" s="1"/>
  <c r="AE669" i="2"/>
  <c r="AR669" i="2" s="1"/>
  <c r="AE811" i="2"/>
  <c r="AR811" i="2" s="1"/>
  <c r="AE580" i="2"/>
  <c r="AR580" i="2" s="1"/>
  <c r="AE779" i="2"/>
  <c r="AR779" i="2" s="1"/>
  <c r="AE130" i="2"/>
  <c r="AR130" i="2" s="1"/>
  <c r="AE167" i="2"/>
  <c r="AR167" i="2" s="1"/>
  <c r="AF125" i="2"/>
  <c r="AS125" i="2" s="1"/>
  <c r="AF61" i="2"/>
  <c r="AS61" i="2" s="1"/>
  <c r="AE646" i="2"/>
  <c r="AR646" i="2" s="1"/>
  <c r="AE706" i="2"/>
  <c r="AR706" i="2" s="1"/>
  <c r="AF504" i="2"/>
  <c r="AS504" i="2" s="1"/>
  <c r="AF377" i="2"/>
  <c r="AS377" i="2" s="1"/>
  <c r="AF263" i="2"/>
  <c r="AS263" i="2" s="1"/>
  <c r="AF18" i="2"/>
  <c r="AS18" i="2" s="1"/>
  <c r="AE709" i="2"/>
  <c r="AR709" i="2" s="1"/>
  <c r="AF27" i="2"/>
  <c r="AS27" i="2" s="1"/>
  <c r="AF112" i="2"/>
  <c r="AS112" i="2" s="1"/>
  <c r="AE169" i="2"/>
  <c r="AR169" i="2" s="1"/>
  <c r="AF165" i="2"/>
  <c r="AS165" i="2" s="1"/>
  <c r="AF241" i="2"/>
  <c r="AS241" i="2" s="1"/>
  <c r="AE297" i="2"/>
  <c r="AR297" i="2" s="1"/>
  <c r="AE14" i="2"/>
  <c r="AR14" i="2" s="1"/>
  <c r="AE176" i="2"/>
  <c r="AR176" i="2" s="1"/>
  <c r="AF224" i="2"/>
  <c r="AS224" i="2" s="1"/>
  <c r="AE7" i="2"/>
  <c r="AR7" i="2" s="1"/>
  <c r="AF118" i="2"/>
  <c r="AS118" i="2" s="1"/>
  <c r="AE62" i="2"/>
  <c r="AR62" i="2" s="1"/>
  <c r="AF131" i="2"/>
  <c r="AS131" i="2" s="1"/>
  <c r="AF193" i="2"/>
  <c r="AS193" i="2" s="1"/>
  <c r="AF247" i="2"/>
  <c r="AS247" i="2" s="1"/>
  <c r="AF392" i="2"/>
  <c r="AS392" i="2" s="1"/>
  <c r="AF665" i="2"/>
  <c r="AS665" i="2" s="1"/>
  <c r="AE406" i="2"/>
  <c r="AR406" i="2" s="1"/>
  <c r="AF551" i="2"/>
  <c r="AS551" i="2" s="1"/>
  <c r="AE713" i="2"/>
  <c r="AR713" i="2" s="1"/>
  <c r="AE362" i="2"/>
  <c r="AR362" i="2" s="1"/>
  <c r="AF483" i="2"/>
  <c r="AS483" i="2" s="1"/>
  <c r="AF368" i="2"/>
  <c r="AS368" i="2" s="1"/>
  <c r="AE506" i="2"/>
  <c r="AR506" i="2" s="1"/>
  <c r="AF132" i="2"/>
  <c r="AS132" i="2" s="1"/>
  <c r="AE117" i="2"/>
  <c r="AR117" i="2" s="1"/>
  <c r="AE377" i="2"/>
  <c r="AR377" i="2" s="1"/>
  <c r="AF439" i="2"/>
  <c r="AS439" i="2" s="1"/>
  <c r="AE565" i="2"/>
  <c r="AR565" i="2" s="1"/>
  <c r="AE815" i="2"/>
  <c r="AR815" i="2" s="1"/>
  <c r="AF221" i="2"/>
  <c r="AS221" i="2" s="1"/>
  <c r="AE234" i="2"/>
  <c r="AR234" i="2" s="1"/>
  <c r="AF481" i="2"/>
  <c r="AS481" i="2" s="1"/>
  <c r="AE438" i="2"/>
  <c r="AR438" i="2" s="1"/>
  <c r="AE470" i="2"/>
  <c r="AR470" i="2" s="1"/>
  <c r="AF493" i="2"/>
  <c r="AS493" i="2" s="1"/>
  <c r="AE26" i="2"/>
  <c r="AR26" i="2" s="1"/>
  <c r="AF136" i="2"/>
  <c r="AS136" i="2" s="1"/>
  <c r="AE727" i="2"/>
  <c r="AR727" i="2" s="1"/>
  <c r="AE55" i="2"/>
  <c r="AR55" i="2" s="1"/>
  <c r="AE428" i="2"/>
  <c r="AR428" i="2" s="1"/>
  <c r="AE114" i="2"/>
  <c r="AR114" i="2" s="1"/>
  <c r="AF522" i="2"/>
  <c r="AS522" i="2" s="1"/>
  <c r="AE132" i="2"/>
  <c r="AR132" i="2" s="1"/>
  <c r="AE152" i="2"/>
  <c r="AR152" i="2" s="1"/>
  <c r="AF75" i="2"/>
  <c r="AS75" i="2" s="1"/>
  <c r="AF441" i="2"/>
  <c r="AS441" i="2" s="1"/>
  <c r="AF584" i="2"/>
  <c r="AS584" i="2" s="1"/>
  <c r="AF471" i="2"/>
  <c r="AS471" i="2" s="1"/>
  <c r="AF716" i="2"/>
  <c r="AS716" i="2" s="1"/>
  <c r="AF748" i="2"/>
  <c r="AS748" i="2" s="1"/>
  <c r="AF685" i="2"/>
  <c r="AS685" i="2" s="1"/>
  <c r="AF461" i="2"/>
  <c r="AS461" i="2" s="1"/>
  <c r="AF570" i="2"/>
  <c r="AS570" i="2" s="1"/>
  <c r="AF768" i="2"/>
  <c r="AS768" i="2" s="1"/>
  <c r="AF443" i="2"/>
  <c r="AS443" i="2" s="1"/>
  <c r="AE518" i="2"/>
  <c r="AR518" i="2" s="1"/>
  <c r="AE788" i="2"/>
  <c r="AR788" i="2" s="1"/>
  <c r="AF513" i="2"/>
  <c r="AS513" i="2" s="1"/>
  <c r="AE572" i="2"/>
  <c r="AR572" i="2" s="1"/>
  <c r="AE768" i="2"/>
  <c r="AR768" i="2" s="1"/>
  <c r="AF782" i="2"/>
  <c r="AS782" i="2" s="1"/>
  <c r="AE318" i="2"/>
  <c r="AR318" i="2" s="1"/>
  <c r="AE228" i="2"/>
  <c r="AR228" i="2" s="1"/>
  <c r="AF223" i="2"/>
  <c r="AS223" i="2" s="1"/>
  <c r="AE178" i="2"/>
  <c r="AR178" i="2" s="1"/>
  <c r="AE122" i="2"/>
  <c r="AR122" i="2" s="1"/>
  <c r="AF119" i="2"/>
  <c r="AS119" i="2" s="1"/>
  <c r="AE218" i="2"/>
  <c r="AR218" i="2" s="1"/>
  <c r="AE183" i="2"/>
  <c r="AR183" i="2" s="1"/>
  <c r="AE29" i="2"/>
  <c r="AR29" i="2" s="1"/>
  <c r="AE70" i="2"/>
  <c r="AR70" i="2" s="1"/>
  <c r="AE159" i="2"/>
  <c r="AR159" i="2" s="1"/>
  <c r="AE313" i="2"/>
  <c r="AR313" i="2" s="1"/>
  <c r="AF479" i="2"/>
  <c r="AS479" i="2" s="1"/>
  <c r="AE541" i="2"/>
  <c r="AR541" i="2" s="1"/>
  <c r="AF634" i="2"/>
  <c r="AS634" i="2" s="1"/>
  <c r="AF434" i="2"/>
  <c r="AS434" i="2" s="1"/>
  <c r="AE608" i="2"/>
  <c r="AR608" i="2" s="1"/>
  <c r="AE189" i="2"/>
  <c r="AR189" i="2" s="1"/>
  <c r="AE491" i="2"/>
  <c r="AR491" i="2" s="1"/>
  <c r="AF537" i="2"/>
  <c r="AS537" i="2" s="1"/>
  <c r="AE689" i="2"/>
  <c r="AR689" i="2" s="1"/>
  <c r="AF355" i="2"/>
  <c r="AS355" i="2" s="1"/>
  <c r="AF469" i="2"/>
  <c r="AS469" i="2" s="1"/>
  <c r="AE301" i="2"/>
  <c r="AR301" i="2" s="1"/>
  <c r="AF43" i="2"/>
  <c r="AS43" i="2" s="1"/>
  <c r="AE102" i="2"/>
  <c r="AR102" i="2" s="1"/>
  <c r="AF736" i="2"/>
  <c r="AS736" i="2" s="1"/>
  <c r="AF798" i="2"/>
  <c r="AS798" i="2" s="1"/>
  <c r="AE576" i="2"/>
  <c r="AR576" i="2" s="1"/>
  <c r="AE748" i="2"/>
  <c r="AR748" i="2" s="1"/>
  <c r="AE661" i="2"/>
  <c r="AR661" i="2" s="1"/>
  <c r="AE668" i="2"/>
  <c r="AR668" i="2" s="1"/>
  <c r="AE11" i="2"/>
  <c r="AR11" i="2" s="1"/>
  <c r="AE57" i="2"/>
  <c r="AR57" i="2" s="1"/>
  <c r="AE173" i="2"/>
  <c r="AR173" i="2" s="1"/>
  <c r="AE184" i="2"/>
  <c r="AR184" i="2" s="1"/>
  <c r="AE18" i="2"/>
  <c r="AR18" i="2" s="1"/>
  <c r="AE66" i="2"/>
  <c r="AR66" i="2" s="1"/>
  <c r="AE181" i="2"/>
  <c r="AR181" i="2" s="1"/>
  <c r="AF277" i="2"/>
  <c r="AS277" i="2" s="1"/>
  <c r="AE287" i="2"/>
  <c r="AR287" i="2" s="1"/>
  <c r="AF335" i="2"/>
  <c r="AS335" i="2" s="1"/>
  <c r="AF422" i="2"/>
  <c r="AS422" i="2" s="1"/>
  <c r="AF495" i="2"/>
  <c r="AS495" i="2" s="1"/>
  <c r="AF151" i="2"/>
  <c r="AS151" i="2" s="1"/>
  <c r="AE94" i="2"/>
  <c r="AR94" i="2" s="1"/>
  <c r="AF819" i="2"/>
  <c r="AS819" i="2" s="1"/>
  <c r="AF38" i="2"/>
  <c r="AS38" i="2" s="1"/>
  <c r="AF817" i="2"/>
  <c r="AS817" i="2" s="1"/>
  <c r="AE801" i="2"/>
  <c r="AR801" i="2" s="1"/>
  <c r="AE785" i="2"/>
  <c r="AR785" i="2" s="1"/>
  <c r="AE765" i="2"/>
  <c r="AR765" i="2" s="1"/>
  <c r="AF807" i="2"/>
  <c r="AS807" i="2" s="1"/>
  <c r="AE789" i="2"/>
  <c r="AR789" i="2" s="1"/>
  <c r="AE701" i="2"/>
  <c r="AR701" i="2" s="1"/>
  <c r="AE679" i="2"/>
  <c r="AR679" i="2" s="1"/>
  <c r="AF603" i="2"/>
  <c r="AS603" i="2" s="1"/>
  <c r="AE579" i="2"/>
  <c r="AR579" i="2" s="1"/>
  <c r="AF664" i="2"/>
  <c r="AS664" i="2" s="1"/>
  <c r="AF648" i="2"/>
  <c r="AS648" i="2" s="1"/>
  <c r="AF589" i="2"/>
  <c r="AS589" i="2" s="1"/>
  <c r="AF557" i="2"/>
  <c r="AS557" i="2" s="1"/>
  <c r="AF538" i="2"/>
  <c r="AS538" i="2" s="1"/>
  <c r="AE513" i="2"/>
  <c r="AR513" i="2" s="1"/>
  <c r="AE524" i="2"/>
  <c r="AR524" i="2" s="1"/>
  <c r="AF486" i="2"/>
  <c r="AS486" i="2" s="1"/>
  <c r="AE433" i="2"/>
  <c r="AR433" i="2" s="1"/>
  <c r="AE489" i="2"/>
  <c r="AR489" i="2" s="1"/>
  <c r="AE473" i="2"/>
  <c r="AR473" i="2" s="1"/>
  <c r="AF460" i="2"/>
  <c r="AS460" i="2" s="1"/>
  <c r="AF450" i="2"/>
  <c r="AS450" i="2" s="1"/>
  <c r="AF387" i="2"/>
  <c r="AS387" i="2" s="1"/>
  <c r="AF353" i="2"/>
  <c r="AS353" i="2" s="1"/>
  <c r="AF315" i="2"/>
  <c r="AS315" i="2" s="1"/>
  <c r="AF328" i="2"/>
  <c r="AS328" i="2" s="1"/>
  <c r="AF286" i="2"/>
  <c r="AS286" i="2" s="1"/>
  <c r="AE312" i="2"/>
  <c r="AR312" i="2" s="1"/>
  <c r="AF254" i="2"/>
  <c r="AS254" i="2" s="1"/>
  <c r="AF242" i="2"/>
  <c r="AS242" i="2" s="1"/>
  <c r="AF586" i="2"/>
  <c r="AS586" i="2" s="1"/>
  <c r="AF624" i="2"/>
  <c r="AS624" i="2" s="1"/>
  <c r="AF697" i="2"/>
  <c r="AS697" i="2" s="1"/>
  <c r="AE339" i="2"/>
  <c r="AR339" i="2" s="1"/>
  <c r="AE450" i="2"/>
  <c r="AR450" i="2" s="1"/>
  <c r="AF554" i="2"/>
  <c r="AS554" i="2" s="1"/>
  <c r="AE656" i="2"/>
  <c r="AR656" i="2" s="1"/>
  <c r="AF750" i="2"/>
  <c r="AS750" i="2" s="1"/>
  <c r="AF766" i="2"/>
  <c r="AS766" i="2" s="1"/>
  <c r="AE423" i="2"/>
  <c r="AR423" i="2" s="1"/>
  <c r="AE538" i="2"/>
  <c r="AR538" i="2" s="1"/>
  <c r="AE640" i="2"/>
  <c r="AR640" i="2" s="1"/>
  <c r="AE636" i="2"/>
  <c r="AR636" i="2" s="1"/>
  <c r="AE212" i="2"/>
  <c r="AR212" i="2" s="1"/>
  <c r="AE784" i="2"/>
  <c r="AR784" i="2" s="1"/>
  <c r="AE673" i="2"/>
  <c r="AR673" i="2" s="1"/>
  <c r="AE224" i="2"/>
  <c r="AR224" i="2" s="1"/>
  <c r="AF780" i="2"/>
  <c r="AS780" i="2" s="1"/>
  <c r="AF307" i="2"/>
  <c r="AS307" i="2" s="1"/>
  <c r="AE803" i="2"/>
  <c r="AR803" i="2" s="1"/>
  <c r="AE139" i="2"/>
  <c r="AR139" i="2" s="1"/>
  <c r="AE171" i="2"/>
  <c r="AR171" i="2" s="1"/>
  <c r="AE137" i="2"/>
  <c r="AR137" i="2" s="1"/>
  <c r="AF206" i="2"/>
  <c r="AS206" i="2" s="1"/>
  <c r="AF105" i="2"/>
  <c r="AS105" i="2" s="1"/>
  <c r="AE206" i="2"/>
  <c r="AR206" i="2" s="1"/>
  <c r="AF191" i="2"/>
  <c r="AS191" i="2" s="1"/>
  <c r="AE112" i="2"/>
  <c r="AR112" i="2" s="1"/>
  <c r="AE230" i="2"/>
  <c r="AR230" i="2" s="1"/>
  <c r="AF202" i="2"/>
  <c r="AS202" i="2" s="1"/>
  <c r="AF178" i="2"/>
  <c r="AS178" i="2" s="1"/>
  <c r="AF158" i="2"/>
  <c r="AS158" i="2" s="1"/>
  <c r="AF146" i="2"/>
  <c r="AS146" i="2" s="1"/>
  <c r="AF130" i="2"/>
  <c r="AS130" i="2" s="1"/>
  <c r="AE90" i="2"/>
  <c r="AR90" i="2" s="1"/>
  <c r="AF63" i="2"/>
  <c r="AS63" i="2" s="1"/>
  <c r="AE64" i="2"/>
  <c r="AR64" i="2" s="1"/>
  <c r="AF22" i="2"/>
  <c r="AS22" i="2" s="1"/>
  <c r="AF743" i="2"/>
  <c r="AS743" i="2" s="1"/>
  <c r="AF787" i="2"/>
  <c r="AS787" i="2" s="1"/>
  <c r="AE39" i="2"/>
  <c r="AR39" i="2" s="1"/>
  <c r="AE734" i="2"/>
  <c r="AR734" i="2" s="1"/>
  <c r="AE683" i="2"/>
  <c r="AR683" i="2" s="1"/>
  <c r="AF593" i="2"/>
  <c r="AS593" i="2" s="1"/>
  <c r="AF710" i="2"/>
  <c r="AS710" i="2" s="1"/>
  <c r="AF674" i="2"/>
  <c r="AS674" i="2" s="1"/>
  <c r="AF658" i="2"/>
  <c r="AS658" i="2" s="1"/>
  <c r="AF642" i="2"/>
  <c r="AS642" i="2" s="1"/>
  <c r="AE718" i="2"/>
  <c r="AR718" i="2" s="1"/>
  <c r="AE711" i="2"/>
  <c r="AR711" i="2" s="1"/>
  <c r="AF686" i="2"/>
  <c r="AS686" i="2" s="1"/>
  <c r="AF599" i="2"/>
  <c r="AS599" i="2" s="1"/>
  <c r="AF700" i="2"/>
  <c r="AS700" i="2" s="1"/>
  <c r="AE671" i="2"/>
  <c r="AR671" i="2" s="1"/>
  <c r="AE655" i="2"/>
  <c r="AR655" i="2" s="1"/>
  <c r="AE639" i="2"/>
  <c r="AR639" i="2" s="1"/>
  <c r="AF627" i="2"/>
  <c r="AS627" i="2" s="1"/>
  <c r="AF615" i="2"/>
  <c r="AS615" i="2" s="1"/>
  <c r="AE516" i="2"/>
  <c r="AR516" i="2" s="1"/>
  <c r="AE465" i="2"/>
  <c r="AR465" i="2" s="1"/>
  <c r="AE512" i="2"/>
  <c r="AR512" i="2" s="1"/>
  <c r="AF480" i="2"/>
  <c r="AS480" i="2" s="1"/>
  <c r="AF502" i="2"/>
  <c r="AS502" i="2" s="1"/>
  <c r="AE453" i="2"/>
  <c r="AR453" i="2" s="1"/>
  <c r="AE563" i="2"/>
  <c r="AR563" i="2" s="1"/>
  <c r="AF409" i="2"/>
  <c r="AS409" i="2" s="1"/>
  <c r="AF345" i="2"/>
  <c r="AS345" i="2" s="1"/>
  <c r="AF421" i="2"/>
  <c r="AS421" i="2" s="1"/>
  <c r="AF427" i="2"/>
  <c r="AS427" i="2" s="1"/>
  <c r="AF366" i="2"/>
  <c r="AS366" i="2" s="1"/>
  <c r="AE324" i="2"/>
  <c r="AR324" i="2" s="1"/>
  <c r="AE361" i="2"/>
  <c r="AR361" i="2" s="1"/>
  <c r="AF311" i="2"/>
  <c r="AS311" i="2" s="1"/>
  <c r="AE252" i="2"/>
  <c r="AR252" i="2" s="1"/>
  <c r="AE274" i="2"/>
  <c r="AR274" i="2" s="1"/>
  <c r="AF250" i="2"/>
  <c r="AS250" i="2" s="1"/>
  <c r="AE299" i="2"/>
  <c r="AR299" i="2" s="1"/>
  <c r="AF683" i="2"/>
  <c r="AS683" i="2" s="1"/>
  <c r="AE359" i="2"/>
  <c r="AR359" i="2" s="1"/>
  <c r="AF378" i="2"/>
  <c r="AS378" i="2" s="1"/>
  <c r="AF529" i="2"/>
  <c r="AS529" i="2" s="1"/>
  <c r="AE691" i="2"/>
  <c r="AR691" i="2" s="1"/>
  <c r="AF732" i="2"/>
  <c r="AS732" i="2" s="1"/>
  <c r="AF764" i="2"/>
  <c r="AS764" i="2" s="1"/>
  <c r="AE380" i="2"/>
  <c r="AR380" i="2" s="1"/>
  <c r="AE495" i="2"/>
  <c r="AR495" i="2" s="1"/>
  <c r="AE554" i="2"/>
  <c r="AR554" i="2" s="1"/>
  <c r="AF626" i="2"/>
  <c r="AS626" i="2" s="1"/>
  <c r="AF612" i="2"/>
  <c r="AS612" i="2" s="1"/>
  <c r="AF596" i="2"/>
  <c r="AS596" i="2" s="1"/>
  <c r="AF720" i="2"/>
  <c r="AS720" i="2" s="1"/>
  <c r="AF752" i="2"/>
  <c r="AS752" i="2" s="1"/>
  <c r="AF718" i="2"/>
  <c r="AS718" i="2" s="1"/>
  <c r="AE242" i="2"/>
  <c r="AR242" i="2" s="1"/>
  <c r="AF313" i="2"/>
  <c r="AS313" i="2" s="1"/>
  <c r="AE523" i="2"/>
  <c r="AR523" i="2" s="1"/>
  <c r="AE641" i="2"/>
  <c r="AR641" i="2" s="1"/>
  <c r="AE652" i="2"/>
  <c r="AR652" i="2" s="1"/>
  <c r="AE30" i="2"/>
  <c r="AR30" i="2" s="1"/>
  <c r="AE71" i="2"/>
  <c r="AR71" i="2" s="1"/>
  <c r="AE820" i="2"/>
  <c r="AR820" i="2" s="1"/>
  <c r="AF804" i="2"/>
  <c r="AS804" i="2" s="1"/>
  <c r="AE692" i="2"/>
  <c r="AR692" i="2" s="1"/>
  <c r="AE736" i="2"/>
  <c r="AR736" i="2" s="1"/>
  <c r="AE95" i="2"/>
  <c r="AR95" i="2" s="1"/>
  <c r="AE716" i="2"/>
  <c r="AR716" i="2" s="1"/>
  <c r="AF321" i="2"/>
  <c r="AS321" i="2" s="1"/>
  <c r="AE621" i="2"/>
  <c r="AR621" i="2" s="1"/>
  <c r="AE486" i="2"/>
  <c r="AR486" i="2" s="1"/>
  <c r="AE688" i="2"/>
  <c r="AR688" i="2" s="1"/>
  <c r="AE617" i="2"/>
  <c r="AR617" i="2" s="1"/>
  <c r="AE215" i="2"/>
  <c r="AR215" i="2" s="1"/>
  <c r="AE170" i="2"/>
  <c r="AR170" i="2" s="1"/>
  <c r="AE158" i="2"/>
  <c r="AR158" i="2" s="1"/>
  <c r="AE77" i="2"/>
  <c r="AR77" i="2" s="1"/>
  <c r="AE115" i="2"/>
  <c r="AR115" i="2" s="1"/>
  <c r="AE101" i="2"/>
  <c r="AR101" i="2" s="1"/>
  <c r="AF87" i="2"/>
  <c r="AS87" i="2" s="1"/>
  <c r="AF226" i="2"/>
  <c r="AS226" i="2" s="1"/>
  <c r="AF190" i="2"/>
  <c r="AS190" i="2" s="1"/>
  <c r="AE93" i="2"/>
  <c r="AR93" i="2" s="1"/>
  <c r="AF196" i="2"/>
  <c r="AS196" i="2" s="1"/>
  <c r="AF186" i="2"/>
  <c r="AS186" i="2" s="1"/>
  <c r="AF117" i="2"/>
  <c r="AS117" i="2" s="1"/>
  <c r="AF77" i="2"/>
  <c r="AS77" i="2" s="1"/>
  <c r="AE61" i="2"/>
  <c r="AR61" i="2" s="1"/>
  <c r="AE54" i="2"/>
  <c r="AR54" i="2" s="1"/>
  <c r="AF36" i="2"/>
  <c r="AS36" i="2" s="1"/>
  <c r="AE9" i="2"/>
  <c r="AR9" i="2" s="1"/>
  <c r="AE20" i="2"/>
  <c r="AR20" i="2" s="1"/>
  <c r="AF809" i="2"/>
  <c r="AS809" i="2" s="1"/>
  <c r="AE777" i="2"/>
  <c r="AR777" i="2" s="1"/>
  <c r="AF759" i="2"/>
  <c r="AS759" i="2" s="1"/>
  <c r="AE51" i="2"/>
  <c r="AR51" i="2" s="1"/>
  <c r="AF26" i="2"/>
  <c r="AS26" i="2" s="1"/>
  <c r="AE762" i="2"/>
  <c r="AR762" i="2" s="1"/>
  <c r="AE808" i="2"/>
  <c r="AR808" i="2" s="1"/>
  <c r="AF605" i="2"/>
  <c r="AS605" i="2" s="1"/>
  <c r="AF706" i="2"/>
  <c r="AS706" i="2" s="1"/>
  <c r="AF573" i="2"/>
  <c r="AS573" i="2" s="1"/>
  <c r="AE619" i="2"/>
  <c r="AR619" i="2" s="1"/>
  <c r="AF723" i="2"/>
  <c r="AS723" i="2" s="1"/>
  <c r="AE698" i="2"/>
  <c r="AR698" i="2" s="1"/>
  <c r="AF623" i="2"/>
  <c r="AS623" i="2" s="1"/>
  <c r="AE586" i="2"/>
  <c r="AR586" i="2" s="1"/>
  <c r="AE540" i="2"/>
  <c r="AR540" i="2" s="1"/>
  <c r="AE533" i="2"/>
  <c r="AR533" i="2" s="1"/>
  <c r="AE529" i="2"/>
  <c r="AR529" i="2" s="1"/>
  <c r="AF473" i="2"/>
  <c r="AS473" i="2" s="1"/>
  <c r="AF492" i="2"/>
  <c r="AS492" i="2" s="1"/>
  <c r="AF476" i="2"/>
  <c r="AS476" i="2" s="1"/>
  <c r="AE439" i="2"/>
  <c r="AR439" i="2" s="1"/>
  <c r="AF399" i="2"/>
  <c r="AS399" i="2" s="1"/>
  <c r="AF401" i="2"/>
  <c r="AS401" i="2" s="1"/>
  <c r="AF454" i="2"/>
  <c r="AS454" i="2" s="1"/>
  <c r="AE387" i="2"/>
  <c r="AR387" i="2" s="1"/>
  <c r="AE372" i="2"/>
  <c r="AR372" i="2" s="1"/>
  <c r="AE332" i="2"/>
  <c r="AR332" i="2" s="1"/>
  <c r="AF373" i="2"/>
  <c r="AS373" i="2" s="1"/>
  <c r="AF276" i="2"/>
  <c r="AS276" i="2" s="1"/>
  <c r="AF234" i="2"/>
  <c r="AS234" i="2" s="1"/>
  <c r="AE271" i="2"/>
  <c r="AR271" i="2" s="1"/>
  <c r="AF39" i="2"/>
  <c r="AS39" i="2" s="1"/>
  <c r="AF160" i="2"/>
  <c r="AS160" i="2" s="1"/>
  <c r="AE272" i="2"/>
  <c r="AR272" i="2" s="1"/>
  <c r="AE326" i="2"/>
  <c r="AR326" i="2" s="1"/>
  <c r="AF33" i="2"/>
  <c r="AS33" i="2" s="1"/>
  <c r="AE88" i="2"/>
  <c r="AR88" i="2" s="1"/>
  <c r="AF155" i="2"/>
  <c r="AS155" i="2" s="1"/>
  <c r="AE279" i="2"/>
  <c r="AR279" i="2" s="1"/>
  <c r="AE103" i="2"/>
  <c r="AR103" i="2" s="1"/>
  <c r="AE205" i="2"/>
  <c r="AR205" i="2" s="1"/>
  <c r="AF275" i="2"/>
  <c r="AS275" i="2" s="1"/>
  <c r="AF283" i="2"/>
  <c r="AS283" i="2" s="1"/>
  <c r="AE434" i="2"/>
  <c r="AR434" i="2" s="1"/>
  <c r="AF699" i="2"/>
  <c r="AS699" i="2" s="1"/>
  <c r="AE209" i="2"/>
  <c r="AR209" i="2" s="1"/>
  <c r="AE309" i="2"/>
  <c r="AR309" i="2" s="1"/>
  <c r="AF343" i="2"/>
  <c r="AS343" i="2" s="1"/>
  <c r="AF394" i="2"/>
  <c r="AS394" i="2" s="1"/>
  <c r="AE515" i="2"/>
  <c r="AR515" i="2" s="1"/>
  <c r="AE629" i="2"/>
  <c r="AR629" i="2" s="1"/>
  <c r="AE677" i="2"/>
  <c r="AR677" i="2" s="1"/>
  <c r="AF515" i="2"/>
  <c r="AS515" i="2" s="1"/>
  <c r="AF822" i="2"/>
  <c r="AS822" i="2" s="1"/>
  <c r="AF309" i="2"/>
  <c r="AS309" i="2" s="1"/>
  <c r="AF348" i="2"/>
  <c r="AS348" i="2" s="1"/>
  <c r="AF225" i="2"/>
  <c r="AS225" i="2" s="1"/>
  <c r="AF788" i="2"/>
  <c r="AS788" i="2" s="1"/>
  <c r="AF364" i="2"/>
  <c r="AS364" i="2" s="1"/>
  <c r="AE653" i="2"/>
  <c r="AR653" i="2" s="1"/>
  <c r="AF64" i="2"/>
  <c r="AS64" i="2" s="1"/>
  <c r="AE795" i="2"/>
  <c r="AR795" i="2" s="1"/>
  <c r="AF209" i="2"/>
  <c r="AS209" i="2" s="1"/>
  <c r="AE581" i="2"/>
  <c r="AR581" i="2" s="1"/>
  <c r="AE743" i="2"/>
  <c r="AR743" i="2" s="1"/>
  <c r="AE775" i="2"/>
  <c r="AR775" i="2" s="1"/>
  <c r="AE246" i="2"/>
  <c r="AR246" i="2" s="1"/>
  <c r="AE728" i="2"/>
  <c r="AR728" i="2" s="1"/>
  <c r="AE740" i="2"/>
  <c r="AR740" i="2" s="1"/>
  <c r="AE202" i="2"/>
  <c r="AR202" i="2" s="1"/>
  <c r="AE179" i="2"/>
  <c r="AR179" i="2" s="1"/>
  <c r="AF73" i="2"/>
  <c r="AS73" i="2" s="1"/>
  <c r="AF210" i="2"/>
  <c r="AS210" i="2" s="1"/>
  <c r="AE174" i="2"/>
  <c r="AR174" i="2" s="1"/>
  <c r="AF154" i="2"/>
  <c r="AS154" i="2" s="1"/>
  <c r="AF121" i="2"/>
  <c r="AS121" i="2" s="1"/>
  <c r="AE191" i="2"/>
  <c r="AR191" i="2" s="1"/>
  <c r="AF171" i="2"/>
  <c r="AS171" i="2" s="1"/>
  <c r="AF81" i="2"/>
  <c r="AS81" i="2" s="1"/>
  <c r="AF52" i="2"/>
  <c r="AS52" i="2" s="1"/>
  <c r="AF747" i="2"/>
  <c r="AS747" i="2" s="1"/>
  <c r="AE65" i="2"/>
  <c r="AR65" i="2" s="1"/>
  <c r="AE35" i="2"/>
  <c r="AR35" i="2" s="1"/>
  <c r="AF779" i="2"/>
  <c r="AS779" i="2" s="1"/>
  <c r="AF753" i="2"/>
  <c r="AS753" i="2" s="1"/>
  <c r="AE690" i="2"/>
  <c r="AR690" i="2" s="1"/>
  <c r="AE667" i="2"/>
  <c r="AR667" i="2" s="1"/>
  <c r="AE651" i="2"/>
  <c r="AR651" i="2" s="1"/>
  <c r="AF342" i="2"/>
  <c r="AS342" i="2" s="1"/>
  <c r="AE419" i="2"/>
  <c r="AR419" i="2" s="1"/>
  <c r="AE542" i="2"/>
  <c r="AR542" i="2" s="1"/>
  <c r="AE564" i="2"/>
  <c r="AR564" i="2" s="1"/>
  <c r="AE665" i="2"/>
  <c r="AR665" i="2" s="1"/>
  <c r="AE613" i="2"/>
  <c r="AR613" i="2" s="1"/>
  <c r="AE747" i="2"/>
  <c r="AR747" i="2" s="1"/>
  <c r="AE204" i="2"/>
  <c r="AR204" i="2" s="1"/>
  <c r="AF820" i="2"/>
  <c r="AS820" i="2" s="1"/>
  <c r="AE269" i="2"/>
  <c r="AR269" i="2" s="1"/>
  <c r="AE378" i="2"/>
  <c r="AR378" i="2" s="1"/>
  <c r="AE568" i="2"/>
  <c r="AR568" i="2" s="1"/>
  <c r="AE657" i="2"/>
  <c r="AR657" i="2" s="1"/>
  <c r="AE796" i="2"/>
  <c r="AR796" i="2" s="1"/>
  <c r="AE131" i="2"/>
  <c r="AR131" i="2" s="1"/>
  <c r="AF101" i="2"/>
  <c r="AS101" i="2" s="1"/>
  <c r="AF172" i="2"/>
  <c r="AS172" i="2" s="1"/>
  <c r="AF159" i="2"/>
  <c r="AS159" i="2" s="1"/>
  <c r="AF231" i="2"/>
  <c r="AS231" i="2" s="1"/>
  <c r="AE207" i="2"/>
  <c r="AR207" i="2" s="1"/>
  <c r="AE119" i="2"/>
  <c r="AR119" i="2" s="1"/>
  <c r="AE105" i="2"/>
  <c r="AR105" i="2" s="1"/>
  <c r="AE97" i="2"/>
  <c r="AR97" i="2" s="1"/>
  <c r="AE85" i="2"/>
  <c r="AR85" i="2" s="1"/>
  <c r="AE190" i="2"/>
  <c r="AR190" i="2" s="1"/>
  <c r="AF179" i="2"/>
  <c r="AS179" i="2" s="1"/>
  <c r="AF161" i="2"/>
  <c r="AS161" i="2" s="1"/>
  <c r="AF85" i="2"/>
  <c r="AS85" i="2" s="1"/>
  <c r="AF56" i="2"/>
  <c r="AS56" i="2" s="1"/>
  <c r="AE27" i="2"/>
  <c r="AR27" i="2" s="1"/>
  <c r="AF797" i="2"/>
  <c r="AS797" i="2" s="1"/>
  <c r="AE53" i="2"/>
  <c r="AR53" i="2" s="1"/>
  <c r="AE745" i="2"/>
  <c r="AR745" i="2" s="1"/>
  <c r="AE46" i="2"/>
  <c r="AR46" i="2" s="1"/>
  <c r="AF773" i="2"/>
  <c r="AS773" i="2" s="1"/>
  <c r="AF757" i="2"/>
  <c r="AS757" i="2" s="1"/>
  <c r="AF731" i="2"/>
  <c r="AS731" i="2" s="1"/>
  <c r="AE773" i="2"/>
  <c r="AR773" i="2" s="1"/>
  <c r="AE757" i="2"/>
  <c r="AR757" i="2" s="1"/>
  <c r="AE737" i="2"/>
  <c r="AR737" i="2" s="1"/>
  <c r="AF688" i="2"/>
  <c r="AS688" i="2" s="1"/>
  <c r="AE666" i="2"/>
  <c r="AR666" i="2" s="1"/>
  <c r="AE650" i="2"/>
  <c r="AR650" i="2" s="1"/>
  <c r="AF613" i="2"/>
  <c r="AS613" i="2" s="1"/>
  <c r="AE594" i="2"/>
  <c r="AR594" i="2" s="1"/>
  <c r="AF633" i="2"/>
  <c r="AS633" i="2" s="1"/>
  <c r="AF712" i="2"/>
  <c r="AS712" i="2" s="1"/>
  <c r="AE687" i="2"/>
  <c r="AR687" i="2" s="1"/>
  <c r="AE729" i="2"/>
  <c r="AR729" i="2" s="1"/>
  <c r="AE678" i="2"/>
  <c r="AR678" i="2" s="1"/>
  <c r="AF631" i="2"/>
  <c r="AS631" i="2" s="1"/>
  <c r="AF619" i="2"/>
  <c r="AS619" i="2" s="1"/>
  <c r="AE599" i="2"/>
  <c r="AR599" i="2" s="1"/>
  <c r="AE517" i="2"/>
  <c r="AR517" i="2" s="1"/>
  <c r="AE467" i="2"/>
  <c r="AR467" i="2" s="1"/>
  <c r="AE628" i="2"/>
  <c r="AR628" i="2" s="1"/>
  <c r="AF585" i="2"/>
  <c r="AS585" i="2" s="1"/>
  <c r="AF569" i="2"/>
  <c r="AS569" i="2" s="1"/>
  <c r="AF548" i="2"/>
  <c r="AS548" i="2" s="1"/>
  <c r="AF478" i="2"/>
  <c r="AS478" i="2" s="1"/>
  <c r="AE460" i="2"/>
  <c r="AR460" i="2" s="1"/>
  <c r="AF550" i="2"/>
  <c r="AS550" i="2" s="1"/>
  <c r="AE497" i="2"/>
  <c r="AR497" i="2" s="1"/>
  <c r="AE481" i="2"/>
  <c r="AR481" i="2" s="1"/>
  <c r="AF407" i="2"/>
  <c r="AS407" i="2" s="1"/>
  <c r="AE396" i="2"/>
  <c r="AR396" i="2" s="1"/>
  <c r="AE368" i="2"/>
  <c r="AR368" i="2" s="1"/>
  <c r="AF436" i="2"/>
  <c r="AS436" i="2" s="1"/>
  <c r="AE352" i="2"/>
  <c r="AR352" i="2" s="1"/>
  <c r="AE336" i="2"/>
  <c r="AR336" i="2" s="1"/>
  <c r="AE440" i="2"/>
  <c r="AR440" i="2" s="1"/>
  <c r="AF425" i="2"/>
  <c r="AS425" i="2" s="1"/>
  <c r="AE409" i="2"/>
  <c r="AR409" i="2" s="1"/>
  <c r="AE365" i="2"/>
  <c r="AR365" i="2" s="1"/>
  <c r="AE444" i="2"/>
  <c r="AR444" i="2" s="1"/>
  <c r="AE341" i="2"/>
  <c r="AR341" i="2" s="1"/>
  <c r="AE345" i="2"/>
  <c r="AR345" i="2" s="1"/>
  <c r="AE328" i="2"/>
  <c r="AR328" i="2" s="1"/>
  <c r="AE393" i="2"/>
  <c r="AR393" i="2" s="1"/>
  <c r="AF271" i="2"/>
  <c r="AS271" i="2" s="1"/>
  <c r="AE240" i="2"/>
  <c r="AR240" i="2" s="1"/>
  <c r="AF324" i="2"/>
  <c r="AS324" i="2" s="1"/>
  <c r="AE300" i="2"/>
  <c r="AR300" i="2" s="1"/>
  <c r="AF295" i="2"/>
  <c r="AS295" i="2" s="1"/>
  <c r="AE277" i="2"/>
  <c r="AR277" i="2" s="1"/>
  <c r="AE721" i="2"/>
  <c r="AR721" i="2" s="1"/>
  <c r="AE635" i="2"/>
  <c r="AR635" i="2" s="1"/>
  <c r="AE571" i="2"/>
  <c r="AR571" i="2" s="1"/>
  <c r="AF708" i="2"/>
  <c r="AS708" i="2" s="1"/>
  <c r="AE674" i="2"/>
  <c r="AR674" i="2" s="1"/>
  <c r="AE658" i="2"/>
  <c r="AR658" i="2" s="1"/>
  <c r="AE642" i="2"/>
  <c r="AR642" i="2" s="1"/>
  <c r="AE714" i="2"/>
  <c r="AR714" i="2" s="1"/>
  <c r="AF583" i="2"/>
  <c r="AS583" i="2" s="1"/>
  <c r="AF601" i="2"/>
  <c r="AS601" i="2" s="1"/>
  <c r="AE611" i="2"/>
  <c r="AR611" i="2" s="1"/>
  <c r="AF544" i="2"/>
  <c r="AS544" i="2" s="1"/>
  <c r="AE528" i="2"/>
  <c r="AR528" i="2" s="1"/>
  <c r="AF516" i="2"/>
  <c r="AS516" i="2" s="1"/>
  <c r="AE456" i="2"/>
  <c r="AR456" i="2" s="1"/>
  <c r="AF490" i="2"/>
  <c r="AS490" i="2" s="1"/>
  <c r="AF474" i="2"/>
  <c r="AS474" i="2" s="1"/>
  <c r="AE459" i="2"/>
  <c r="AR459" i="2" s="1"/>
  <c r="AE379" i="2"/>
  <c r="AR379" i="2" s="1"/>
  <c r="AF417" i="2"/>
  <c r="AS417" i="2" s="1"/>
  <c r="AF442" i="2"/>
  <c r="AS442" i="2" s="1"/>
  <c r="AF429" i="2"/>
  <c r="AS429" i="2" s="1"/>
  <c r="AE388" i="2"/>
  <c r="AR388" i="2" s="1"/>
  <c r="AE330" i="2"/>
  <c r="AR330" i="2" s="1"/>
  <c r="AF381" i="2"/>
  <c r="AS381" i="2" s="1"/>
  <c r="AF316" i="2"/>
  <c r="AS316" i="2" s="1"/>
  <c r="AF246" i="2"/>
  <c r="AS246" i="2" s="1"/>
  <c r="AF312" i="2"/>
  <c r="AS312" i="2" s="1"/>
  <c r="AE258" i="2"/>
  <c r="AR258" i="2" s="1"/>
  <c r="AE295" i="2"/>
  <c r="AR295" i="2" s="1"/>
  <c r="AF280" i="2"/>
  <c r="AS280" i="2" s="1"/>
  <c r="AE22" i="2"/>
  <c r="AR22" i="2" s="1"/>
  <c r="AE351" i="2"/>
  <c r="AR351" i="2" s="1"/>
  <c r="AE110" i="2"/>
  <c r="AR110" i="2" s="1"/>
  <c r="AE213" i="2"/>
  <c r="AR213" i="2" s="1"/>
  <c r="AF189" i="2"/>
  <c r="AS189" i="2" s="1"/>
  <c r="AE256" i="2"/>
  <c r="AR256" i="2" s="1"/>
  <c r="AF92" i="2"/>
  <c r="AS92" i="2" s="1"/>
  <c r="AE407" i="2"/>
  <c r="AR407" i="2" s="1"/>
  <c r="AE238" i="2"/>
  <c r="AR238" i="2" s="1"/>
  <c r="AE427" i="2"/>
  <c r="AR427" i="2" s="1"/>
  <c r="AF509" i="2"/>
  <c r="AS509" i="2" s="1"/>
  <c r="AF336" i="2"/>
  <c r="AS336" i="2" s="1"/>
  <c r="AE415" i="2"/>
  <c r="AR415" i="2" s="1"/>
  <c r="AE731" i="2"/>
  <c r="AR731" i="2" s="1"/>
  <c r="AF8" i="2"/>
  <c r="AS8" i="2" s="1"/>
  <c r="AE760" i="2"/>
  <c r="AR760" i="2" s="1"/>
  <c r="AE138" i="2"/>
  <c r="AR138" i="2" s="1"/>
  <c r="AF207" i="2"/>
  <c r="AS207" i="2" s="1"/>
  <c r="AE194" i="2"/>
  <c r="AR194" i="2" s="1"/>
  <c r="AE153" i="2"/>
  <c r="AR153" i="2" s="1"/>
  <c r="AF133" i="2"/>
  <c r="AS133" i="2" s="1"/>
  <c r="AE16" i="2"/>
  <c r="AR16" i="2" s="1"/>
  <c r="AF763" i="2"/>
  <c r="AS763" i="2" s="1"/>
  <c r="AE68" i="2"/>
  <c r="AR68" i="2" s="1"/>
  <c r="AF10" i="2"/>
  <c r="AS10" i="2" s="1"/>
  <c r="AE81" i="2"/>
  <c r="AR81" i="2" s="1"/>
  <c r="AF65" i="2"/>
  <c r="AS65" i="2" s="1"/>
  <c r="AE12" i="2"/>
  <c r="AR12" i="2" s="1"/>
  <c r="AE40" i="2"/>
  <c r="AR40" i="2" s="1"/>
  <c r="AF24" i="2"/>
  <c r="AS24" i="2" s="1"/>
  <c r="AF815" i="2"/>
  <c r="AS815" i="2" s="1"/>
  <c r="AF803" i="2"/>
  <c r="AS803" i="2" s="1"/>
  <c r="AF751" i="2"/>
  <c r="AS751" i="2" s="1"/>
  <c r="AF735" i="2"/>
  <c r="AS735" i="2" s="1"/>
  <c r="AF719" i="2"/>
  <c r="AS719" i="2" s="1"/>
  <c r="AF567" i="2"/>
  <c r="AS567" i="2" s="1"/>
  <c r="AE702" i="2"/>
  <c r="AR702" i="2" s="1"/>
  <c r="AF694" i="2"/>
  <c r="AS694" i="2" s="1"/>
  <c r="AE582" i="2"/>
  <c r="AR582" i="2" s="1"/>
  <c r="AE566" i="2"/>
  <c r="AR566" i="2" s="1"/>
  <c r="AE620" i="2"/>
  <c r="AR620" i="2" s="1"/>
  <c r="AE603" i="2"/>
  <c r="AR603" i="2" s="1"/>
  <c r="AF524" i="2"/>
  <c r="AS524" i="2" s="1"/>
  <c r="AF514" i="2"/>
  <c r="AS514" i="2" s="1"/>
  <c r="AF468" i="2"/>
  <c r="AS468" i="2" s="1"/>
  <c r="AE421" i="2"/>
  <c r="AR421" i="2" s="1"/>
  <c r="AF405" i="2"/>
  <c r="AS405" i="2" s="1"/>
  <c r="AF383" i="2"/>
  <c r="AS383" i="2" s="1"/>
  <c r="AF333" i="2"/>
  <c r="AS333" i="2" s="1"/>
  <c r="AF308" i="2"/>
  <c r="AS308" i="2" s="1"/>
  <c r="AE262" i="2"/>
  <c r="AR262" i="2" s="1"/>
  <c r="AF288" i="2"/>
  <c r="AS288" i="2" s="1"/>
  <c r="AE243" i="2"/>
  <c r="AR243" i="2" s="1"/>
  <c r="AE255" i="2"/>
  <c r="AR255" i="2" s="1"/>
  <c r="AE384" i="2"/>
  <c r="AR384" i="2" s="1"/>
  <c r="AF269" i="2"/>
  <c r="AS269" i="2" s="1"/>
  <c r="AE33" i="2"/>
  <c r="AR33" i="2" s="1"/>
  <c r="AE80" i="2"/>
  <c r="AR80" i="2" s="1"/>
  <c r="AF107" i="2"/>
  <c r="AS107" i="2" s="1"/>
  <c r="AF232" i="2"/>
  <c r="AS232" i="2" s="1"/>
  <c r="AE192" i="2"/>
  <c r="AR192" i="2" s="1"/>
  <c r="AF104" i="2"/>
  <c r="AS104" i="2" s="1"/>
  <c r="AE136" i="2"/>
  <c r="AR136" i="2" s="1"/>
  <c r="AF72" i="2"/>
  <c r="AS72" i="2" s="1"/>
  <c r="AE154" i="2"/>
  <c r="AR154" i="2" s="1"/>
  <c r="AF251" i="2"/>
  <c r="AS251" i="2" s="1"/>
  <c r="AE217" i="2"/>
  <c r="AR217" i="2" s="1"/>
  <c r="AF237" i="2"/>
  <c r="AS237" i="2" s="1"/>
  <c r="AF432" i="2"/>
  <c r="AS432" i="2" s="1"/>
  <c r="AF426" i="2"/>
  <c r="AS426" i="2" s="1"/>
  <c r="AF467" i="2"/>
  <c r="AS467" i="2" s="1"/>
  <c r="AF541" i="2"/>
  <c r="AS541" i="2" s="1"/>
  <c r="AF363" i="2"/>
  <c r="AS363" i="2" s="1"/>
  <c r="AF547" i="2"/>
  <c r="AS547" i="2" s="1"/>
  <c r="AF29" i="2"/>
  <c r="AS29" i="2" s="1"/>
  <c r="AF135" i="2"/>
  <c r="AS135" i="2" s="1"/>
  <c r="AE49" i="2"/>
  <c r="AR49" i="2" s="1"/>
  <c r="AF82" i="2"/>
  <c r="AS82" i="2" s="1"/>
  <c r="AE143" i="2"/>
  <c r="AR143" i="2" s="1"/>
  <c r="AE78" i="2"/>
  <c r="AR78" i="2" s="1"/>
  <c r="AE253" i="2"/>
  <c r="AR253" i="2" s="1"/>
  <c r="AF53" i="2"/>
  <c r="AS53" i="2" s="1"/>
  <c r="AE168" i="2"/>
  <c r="AR168" i="2" s="1"/>
  <c r="AE321" i="2"/>
  <c r="AR321" i="2" s="1"/>
  <c r="AF418" i="2"/>
  <c r="AS418" i="2" s="1"/>
  <c r="AF453" i="2"/>
  <c r="AS453" i="2" s="1"/>
  <c r="AF608" i="2"/>
  <c r="AS608" i="2" s="1"/>
  <c r="AF408" i="2"/>
  <c r="AS408" i="2" s="1"/>
  <c r="AE445" i="2"/>
  <c r="AR445" i="2" s="1"/>
  <c r="AF562" i="2"/>
  <c r="AS562" i="2" s="1"/>
  <c r="AF740" i="2"/>
  <c r="AS740" i="2" s="1"/>
  <c r="AF606" i="2"/>
  <c r="AS606" i="2" s="1"/>
  <c r="AE695" i="2"/>
  <c r="AR695" i="2" s="1"/>
  <c r="AF204" i="2"/>
  <c r="AS204" i="2" s="1"/>
  <c r="AF279" i="2"/>
  <c r="AS279" i="2" s="1"/>
  <c r="AE304" i="2"/>
  <c r="AR304" i="2" s="1"/>
  <c r="AF428" i="2"/>
  <c r="AS428" i="2" s="1"/>
  <c r="AE479" i="2"/>
  <c r="AR479" i="2" s="1"/>
  <c r="AE511" i="2"/>
  <c r="AR511" i="2" s="1"/>
  <c r="AF503" i="2"/>
  <c r="AS503" i="2" s="1"/>
  <c r="AF703" i="2"/>
  <c r="AS703" i="2" s="1"/>
  <c r="AE681" i="2"/>
  <c r="AR681" i="2" s="1"/>
  <c r="AF396" i="2"/>
  <c r="AS396" i="2" s="1"/>
  <c r="AF459" i="2"/>
  <c r="AS459" i="2" s="1"/>
  <c r="AF521" i="2"/>
  <c r="AS521" i="2" s="1"/>
  <c r="AE577" i="2"/>
  <c r="AR577" i="2" s="1"/>
  <c r="AE764" i="2"/>
  <c r="AR764" i="2" s="1"/>
  <c r="AE510" i="2"/>
  <c r="AR510" i="2" s="1"/>
  <c r="AE605" i="2"/>
  <c r="AR605" i="2" s="1"/>
  <c r="AE38" i="2"/>
  <c r="AR38" i="2" s="1"/>
  <c r="AE87" i="2"/>
  <c r="AR87" i="2" s="1"/>
  <c r="AF235" i="2"/>
  <c r="AS235" i="2" s="1"/>
  <c r="AE451" i="2"/>
  <c r="AR451" i="2" s="1"/>
  <c r="AE394" i="2"/>
  <c r="AR394" i="2" s="1"/>
  <c r="AE539" i="2"/>
  <c r="AR539" i="2" s="1"/>
  <c r="AE720" i="2"/>
  <c r="AR720" i="2" s="1"/>
  <c r="AE44" i="2"/>
  <c r="AR44" i="2" s="1"/>
  <c r="AF144" i="2"/>
  <c r="AS144" i="2" s="1"/>
  <c r="AF293" i="2"/>
  <c r="AS293" i="2" s="1"/>
  <c r="AE59" i="2"/>
  <c r="AR59" i="2" s="1"/>
  <c r="AF211" i="2"/>
  <c r="AS211" i="2" s="1"/>
  <c r="AF166" i="2"/>
  <c r="AS166" i="2" s="1"/>
  <c r="AE223" i="2"/>
  <c r="AR223" i="2" s="1"/>
  <c r="AE199" i="2"/>
  <c r="AR199" i="2" s="1"/>
  <c r="AF176" i="2"/>
  <c r="AS176" i="2" s="1"/>
  <c r="AE89" i="2"/>
  <c r="AR89" i="2" s="1"/>
  <c r="AF32" i="2"/>
  <c r="AS32" i="2" s="1"/>
  <c r="AE821" i="2"/>
  <c r="AR821" i="2" s="1"/>
  <c r="AF791" i="2"/>
  <c r="AS791" i="2" s="1"/>
  <c r="AF741" i="2"/>
  <c r="AS741" i="2" s="1"/>
  <c r="AE73" i="2"/>
  <c r="AR73" i="2" s="1"/>
  <c r="AE813" i="2"/>
  <c r="AR813" i="2" s="1"/>
  <c r="AE782" i="2"/>
  <c r="AR782" i="2" s="1"/>
  <c r="AF67" i="2"/>
  <c r="AS67" i="2" s="1"/>
  <c r="AE43" i="2"/>
  <c r="AR43" i="2" s="1"/>
  <c r="AE741" i="2"/>
  <c r="AR741" i="2" s="1"/>
  <c r="AE725" i="2"/>
  <c r="AR725" i="2" s="1"/>
  <c r="AE694" i="2"/>
  <c r="AR694" i="2" s="1"/>
  <c r="AF676" i="2"/>
  <c r="AS676" i="2" s="1"/>
  <c r="AF660" i="2"/>
  <c r="AS660" i="2" s="1"/>
  <c r="AF644" i="2"/>
  <c r="AS644" i="2" s="1"/>
  <c r="AE710" i="2"/>
  <c r="AR710" i="2" s="1"/>
  <c r="AF702" i="2"/>
  <c r="AS702" i="2" s="1"/>
  <c r="AF575" i="2"/>
  <c r="AS575" i="2" s="1"/>
  <c r="AE686" i="2"/>
  <c r="AR686" i="2" s="1"/>
  <c r="AE604" i="2"/>
  <c r="AR604" i="2" s="1"/>
  <c r="AE623" i="2"/>
  <c r="AR623" i="2" s="1"/>
  <c r="AF607" i="2"/>
  <c r="AS607" i="2" s="1"/>
  <c r="AF526" i="2"/>
  <c r="AS526" i="2" s="1"/>
  <c r="AE471" i="2"/>
  <c r="AR471" i="2" s="1"/>
  <c r="AF595" i="2"/>
  <c r="AS595" i="2" s="1"/>
  <c r="AF579" i="2"/>
  <c r="AS579" i="2" s="1"/>
  <c r="AF563" i="2"/>
  <c r="AS563" i="2" s="1"/>
  <c r="AE509" i="2"/>
  <c r="AR509" i="2" s="1"/>
  <c r="AE500" i="2"/>
  <c r="AR500" i="2" s="1"/>
  <c r="AF559" i="2"/>
  <c r="AS559" i="2" s="1"/>
  <c r="AE418" i="2"/>
  <c r="AR418" i="2" s="1"/>
  <c r="AF500" i="2"/>
  <c r="AS500" i="2" s="1"/>
  <c r="AF484" i="2"/>
  <c r="AS484" i="2" s="1"/>
  <c r="AF466" i="2"/>
  <c r="AS466" i="2" s="1"/>
  <c r="AF444" i="2"/>
  <c r="AS444" i="2" s="1"/>
  <c r="AE383" i="2"/>
  <c r="AR383" i="2" s="1"/>
  <c r="AE425" i="2"/>
  <c r="AR425" i="2" s="1"/>
  <c r="AE389" i="2"/>
  <c r="AR389" i="2" s="1"/>
  <c r="AE353" i="2"/>
  <c r="AR353" i="2" s="1"/>
  <c r="AE340" i="2"/>
  <c r="AR340" i="2" s="1"/>
  <c r="AF319" i="2"/>
  <c r="AS319" i="2" s="1"/>
  <c r="AE263" i="2"/>
  <c r="AR263" i="2" s="1"/>
  <c r="AE315" i="2"/>
  <c r="AR315" i="2" s="1"/>
  <c r="AE283" i="2"/>
  <c r="AR283" i="2" s="1"/>
  <c r="AE259" i="2"/>
  <c r="AR259" i="2" s="1"/>
  <c r="AF248" i="2"/>
  <c r="AS248" i="2" s="1"/>
  <c r="AF772" i="2"/>
  <c r="AS772" i="2" s="1"/>
  <c r="AE412" i="2"/>
  <c r="AR412" i="2" s="1"/>
  <c r="AE483" i="2"/>
  <c r="AR483" i="2" s="1"/>
  <c r="AF560" i="2"/>
  <c r="AS560" i="2" s="1"/>
  <c r="AF592" i="2"/>
  <c r="AS592" i="2" s="1"/>
  <c r="AE630" i="2"/>
  <c r="AR630" i="2" s="1"/>
  <c r="AF347" i="2"/>
  <c r="AS347" i="2" s="1"/>
  <c r="AF539" i="2"/>
  <c r="AS539" i="2" s="1"/>
  <c r="AF527" i="2"/>
  <c r="AS527" i="2" s="1"/>
  <c r="AE612" i="2"/>
  <c r="AR612" i="2" s="1"/>
  <c r="AF728" i="2"/>
  <c r="AS728" i="2" s="1"/>
  <c r="AF760" i="2"/>
  <c r="AS760" i="2" s="1"/>
  <c r="AF435" i="2"/>
  <c r="AS435" i="2" s="1"/>
  <c r="AE560" i="2"/>
  <c r="AR560" i="2" s="1"/>
  <c r="AE601" i="2"/>
  <c r="AR601" i="2" s="1"/>
  <c r="AE664" i="2"/>
  <c r="AR664" i="2" s="1"/>
  <c r="AE704" i="2"/>
  <c r="AR704" i="2" s="1"/>
  <c r="AE232" i="2"/>
  <c r="AR232" i="2" s="1"/>
  <c r="AF742" i="2"/>
  <c r="AS742" i="2" s="1"/>
  <c r="AF758" i="2"/>
  <c r="AS758" i="2" s="1"/>
  <c r="AF774" i="2"/>
  <c r="AS774" i="2" s="1"/>
  <c r="AE310" i="2"/>
  <c r="AR310" i="2" s="1"/>
  <c r="AF477" i="2"/>
  <c r="AS477" i="2" s="1"/>
  <c r="AE561" i="2"/>
  <c r="AR561" i="2" s="1"/>
  <c r="AE648" i="2"/>
  <c r="AR648" i="2" s="1"/>
  <c r="AE127" i="2"/>
  <c r="AR127" i="2" s="1"/>
  <c r="AF812" i="2"/>
  <c r="AS812" i="2" s="1"/>
  <c r="AE280" i="2"/>
  <c r="AR280" i="2" s="1"/>
  <c r="AE403" i="2"/>
  <c r="AR403" i="2" s="1"/>
  <c r="AE478" i="2"/>
  <c r="AR478" i="2" s="1"/>
  <c r="AE534" i="2"/>
  <c r="AR534" i="2" s="1"/>
  <c r="AE660" i="2"/>
  <c r="AR660" i="2" s="1"/>
  <c r="AF68" i="2"/>
  <c r="AS68" i="2" s="1"/>
  <c r="AF806" i="2"/>
  <c r="AS806" i="2" s="1"/>
  <c r="AE347" i="2"/>
  <c r="AR347" i="2" s="1"/>
  <c r="AE522" i="2"/>
  <c r="AR522" i="2" s="1"/>
  <c r="AE494" i="2"/>
  <c r="AR494" i="2" s="1"/>
  <c r="AE645" i="2"/>
  <c r="AR645" i="2" s="1"/>
  <c r="AE91" i="2"/>
  <c r="AR91" i="2" s="1"/>
  <c r="AF150" i="2"/>
  <c r="AS150" i="2" s="1"/>
  <c r="AE141" i="2"/>
  <c r="AR141" i="2" s="1"/>
  <c r="AE125" i="2"/>
  <c r="AR125" i="2" s="1"/>
  <c r="AF174" i="2"/>
  <c r="AS174" i="2" s="1"/>
  <c r="AF97" i="2"/>
  <c r="AS97" i="2" s="1"/>
  <c r="AF214" i="2"/>
  <c r="AS214" i="2" s="1"/>
  <c r="AE198" i="2"/>
  <c r="AR198" i="2" s="1"/>
  <c r="AF187" i="2"/>
  <c r="AS187" i="2" s="1"/>
  <c r="AE106" i="2"/>
  <c r="AR106" i="2" s="1"/>
  <c r="AF219" i="2"/>
  <c r="AS219" i="2" s="1"/>
  <c r="AE156" i="2"/>
  <c r="AR156" i="2" s="1"/>
  <c r="AF134" i="2"/>
  <c r="AS134" i="2" s="1"/>
  <c r="AF58" i="2"/>
  <c r="AS58" i="2" s="1"/>
  <c r="AE31" i="2"/>
  <c r="AR31" i="2" s="1"/>
  <c r="AE17" i="2"/>
  <c r="AR17" i="2" s="1"/>
  <c r="AF821" i="2"/>
  <c r="AS821" i="2" s="1"/>
  <c r="AF785" i="2"/>
  <c r="AS785" i="2" s="1"/>
  <c r="AF777" i="2"/>
  <c r="AS777" i="2" s="1"/>
  <c r="AE805" i="2"/>
  <c r="AR805" i="2" s="1"/>
  <c r="AE82" i="2"/>
  <c r="AR82" i="2" s="1"/>
  <c r="AE23" i="2"/>
  <c r="AR23" i="2" s="1"/>
  <c r="AF795" i="2"/>
  <c r="AS795" i="2" s="1"/>
  <c r="AE761" i="2"/>
  <c r="AR761" i="2" s="1"/>
  <c r="AE42" i="2"/>
  <c r="AR42" i="2" s="1"/>
  <c r="AF737" i="2"/>
  <c r="AS737" i="2" s="1"/>
  <c r="AF721" i="2"/>
  <c r="AS721" i="2" s="1"/>
  <c r="AE703" i="2"/>
  <c r="AR703" i="2" s="1"/>
  <c r="AE682" i="2"/>
  <c r="AR682" i="2" s="1"/>
  <c r="AE536" i="2"/>
  <c r="AR536" i="2" s="1"/>
  <c r="AE484" i="2"/>
  <c r="AR484" i="2" s="1"/>
  <c r="AF530" i="2"/>
  <c r="AS530" i="2" s="1"/>
  <c r="AF470" i="2"/>
  <c r="AS470" i="2" s="1"/>
  <c r="AE508" i="2"/>
  <c r="AR508" i="2" s="1"/>
  <c r="AF462" i="2"/>
  <c r="AS462" i="2" s="1"/>
  <c r="AE435" i="2"/>
  <c r="AR435" i="2" s="1"/>
  <c r="AF337" i="2"/>
  <c r="AS337" i="2" s="1"/>
  <c r="AF498" i="2"/>
  <c r="AS498" i="2" s="1"/>
  <c r="AF482" i="2"/>
  <c r="AS482" i="2" s="1"/>
  <c r="AE413" i="2"/>
  <c r="AR413" i="2" s="1"/>
  <c r="AE369" i="2"/>
  <c r="AR369" i="2" s="1"/>
  <c r="AF320" i="2"/>
  <c r="AS320" i="2" s="1"/>
  <c r="AF259" i="2"/>
  <c r="AS259" i="2" s="1"/>
  <c r="AE248" i="2"/>
  <c r="AR248" i="2" s="1"/>
  <c r="AF300" i="2"/>
  <c r="AS300" i="2" s="1"/>
  <c r="AE236" i="2"/>
  <c r="AR236" i="2" s="1"/>
  <c r="AE244" i="2"/>
  <c r="AR244" i="2" s="1"/>
  <c r="AE245" i="2"/>
  <c r="AR245" i="2" s="1"/>
  <c r="AF290" i="2"/>
  <c r="AS290" i="2" s="1"/>
  <c r="AE235" i="2"/>
  <c r="AR235" i="2" s="1"/>
  <c r="AF257" i="2"/>
  <c r="AS257" i="2" s="1"/>
  <c r="AF205" i="2"/>
  <c r="AS205" i="2" s="1"/>
  <c r="AF304" i="2"/>
  <c r="AS304" i="2" s="1"/>
  <c r="AF265" i="2"/>
  <c r="AS265" i="2" s="1"/>
  <c r="AF501" i="2"/>
  <c r="AS501" i="2" s="1"/>
  <c r="AF415" i="2"/>
  <c r="AS415" i="2" s="1"/>
  <c r="AF354" i="2"/>
  <c r="AS354" i="2" s="1"/>
  <c r="AF60" i="2"/>
  <c r="AS60" i="2" s="1"/>
  <c r="AF799" i="2"/>
  <c r="AS799" i="2" s="1"/>
  <c r="AE37" i="2"/>
  <c r="AR37" i="2" s="1"/>
  <c r="AF35" i="2"/>
  <c r="AS35" i="2" s="1"/>
  <c r="AE806" i="2"/>
  <c r="AR806" i="2" s="1"/>
  <c r="AF690" i="2"/>
  <c r="AS690" i="2" s="1"/>
  <c r="AE535" i="2"/>
  <c r="AR535" i="2" s="1"/>
  <c r="AF597" i="2"/>
  <c r="AS597" i="2" s="1"/>
  <c r="AF447" i="2"/>
  <c r="AS447" i="2" s="1"/>
  <c r="AF489" i="2"/>
  <c r="AS489" i="2" s="1"/>
  <c r="AF84" i="2"/>
  <c r="AS84" i="2" s="1"/>
  <c r="AF692" i="2"/>
  <c r="AS692" i="2" s="1"/>
  <c r="AF682" i="2"/>
  <c r="AS682" i="2" s="1"/>
  <c r="AF609" i="2"/>
  <c r="AS609" i="2" s="1"/>
  <c r="AF327" i="2"/>
  <c r="AS327" i="2" s="1"/>
  <c r="AF31" i="2"/>
  <c r="AS31" i="2" s="1"/>
  <c r="AE233" i="2"/>
  <c r="AR233" i="2" s="1"/>
  <c r="AE254" i="2"/>
  <c r="AR254" i="2" s="1"/>
  <c r="AF268" i="2"/>
  <c r="AS268" i="2" s="1"/>
  <c r="AF376" i="2"/>
  <c r="AS376" i="2" s="1"/>
  <c r="AF406" i="2"/>
  <c r="AS406" i="2" s="1"/>
  <c r="AF412" i="2"/>
  <c r="AS412" i="2" s="1"/>
  <c r="AE225" i="2"/>
  <c r="AR225" i="2" s="1"/>
  <c r="AF260" i="2"/>
  <c r="AS260" i="2" s="1"/>
  <c r="AE292" i="2"/>
  <c r="AR292" i="2" s="1"/>
  <c r="AE385" i="2"/>
  <c r="AR385" i="2" s="1"/>
  <c r="AE454" i="2"/>
  <c r="AR454" i="2" s="1"/>
  <c r="AE135" i="2"/>
  <c r="AR135" i="2" s="1"/>
  <c r="AF12" i="2"/>
  <c r="AS12" i="2" s="1"/>
  <c r="AF23" i="2"/>
  <c r="AS23" i="2" s="1"/>
  <c r="AF212" i="2"/>
  <c r="AS212" i="2" s="1"/>
  <c r="AF388" i="2"/>
  <c r="AS388" i="2" s="1"/>
  <c r="AE237" i="2"/>
  <c r="AR237" i="2" s="1"/>
  <c r="AE305" i="2"/>
  <c r="AR305" i="2" s="1"/>
  <c r="AE335" i="2"/>
  <c r="AR335" i="2" s="1"/>
  <c r="AF90" i="2"/>
  <c r="AS90" i="2" s="1"/>
  <c r="AE92" i="2"/>
  <c r="AR92" i="2" s="1"/>
  <c r="AF173" i="2"/>
  <c r="AS173" i="2" s="1"/>
  <c r="AF70" i="2"/>
  <c r="AS70" i="2" s="1"/>
  <c r="AF116" i="2"/>
  <c r="AS116" i="2" s="1"/>
  <c r="AE45" i="2"/>
  <c r="AR45" i="2" s="1"/>
  <c r="AF326" i="2"/>
  <c r="AS326" i="2" s="1"/>
  <c r="AF15" i="2"/>
  <c r="AS15" i="2" s="1"/>
  <c r="AF143" i="2"/>
  <c r="AS143" i="2" s="1"/>
  <c r="AF177" i="2"/>
  <c r="AS177" i="2" s="1"/>
  <c r="AF66" i="2"/>
  <c r="AS66" i="2" s="1"/>
  <c r="AF127" i="2"/>
  <c r="AS127" i="2" s="1"/>
  <c r="AE25" i="2"/>
  <c r="AR25" i="2" s="1"/>
  <c r="AF314" i="2"/>
  <c r="AS314" i="2" s="1"/>
  <c r="AF404" i="2"/>
  <c r="AS404" i="2" s="1"/>
  <c r="AE197" i="2"/>
  <c r="AR197" i="2" s="1"/>
  <c r="AE346" i="2"/>
  <c r="AR346" i="2" s="1"/>
  <c r="AF360" i="2"/>
  <c r="AS360" i="2" s="1"/>
  <c r="AE208" i="2"/>
  <c r="AR208" i="2" s="1"/>
  <c r="AF88" i="2"/>
  <c r="AS88" i="2" s="1"/>
  <c r="AF317" i="2"/>
  <c r="AS317" i="2" s="1"/>
  <c r="AF41" i="2"/>
  <c r="AS41" i="2" s="1"/>
  <c r="AE547" i="2"/>
  <c r="AR547" i="2" s="1"/>
  <c r="AE104" i="2"/>
  <c r="AR104" i="2" s="1"/>
  <c r="AF71" i="2"/>
  <c r="AS71" i="2" s="1"/>
  <c r="AE100" i="2"/>
  <c r="AR100" i="2" s="1"/>
  <c r="AF696" i="2"/>
  <c r="AS696" i="2" s="1"/>
  <c r="AE618" i="2"/>
  <c r="AR618" i="2" s="1"/>
  <c r="AE386" i="2"/>
  <c r="AR386" i="2" s="1"/>
  <c r="AF370" i="2"/>
  <c r="AS370" i="2" s="1"/>
  <c r="AE461" i="2"/>
  <c r="AR461" i="2" s="1"/>
  <c r="AF76" i="2"/>
  <c r="AS76" i="2" s="1"/>
  <c r="AE41" i="2"/>
  <c r="AR41" i="2" s="1"/>
  <c r="AF203" i="2"/>
  <c r="AS203" i="2" s="1"/>
  <c r="AF102" i="2"/>
  <c r="AS102" i="2" s="1"/>
  <c r="AE155" i="2"/>
  <c r="AR155" i="2" s="1"/>
  <c r="AE317" i="2"/>
  <c r="AR317" i="2" s="1"/>
  <c r="AF47" i="2"/>
  <c r="AS47" i="2" s="1"/>
  <c r="AE196" i="2"/>
  <c r="AR196" i="2" s="1"/>
  <c r="AF245" i="2"/>
  <c r="AS245" i="2" s="1"/>
  <c r="AF94" i="2"/>
  <c r="AS94" i="2" s="1"/>
  <c r="AF152" i="2"/>
  <c r="AS152" i="2" s="1"/>
  <c r="AE177" i="2"/>
  <c r="AR177" i="2" s="1"/>
  <c r="AF6" i="2"/>
  <c r="AS6" i="2" s="1"/>
  <c r="AF228" i="2"/>
  <c r="AS228" i="2" s="1"/>
  <c r="AF641" i="2"/>
  <c r="AS641" i="2" s="1"/>
  <c r="AF243" i="2"/>
  <c r="AS243" i="2" s="1"/>
  <c r="AE264" i="2"/>
  <c r="AR264" i="2" s="1"/>
  <c r="AF294" i="2"/>
  <c r="AS294" i="2" s="1"/>
  <c r="AE342" i="2"/>
  <c r="AR342" i="2" s="1"/>
  <c r="AF367" i="2"/>
  <c r="AS367" i="2" s="1"/>
  <c r="AF416" i="2"/>
  <c r="AS416" i="2" s="1"/>
  <c r="AF525" i="2"/>
  <c r="AS525" i="2" s="1"/>
  <c r="AF661" i="2"/>
  <c r="AS661" i="2" s="1"/>
  <c r="AF572" i="2"/>
  <c r="AS572" i="2" s="1"/>
  <c r="AE693" i="2"/>
  <c r="AR693" i="2" s="1"/>
  <c r="AF713" i="2"/>
  <c r="AS713" i="2" s="1"/>
  <c r="AE739" i="2"/>
  <c r="AR739" i="2" s="1"/>
  <c r="AF754" i="2"/>
  <c r="AS754" i="2" s="1"/>
  <c r="AE265" i="2"/>
  <c r="AR265" i="2" s="1"/>
  <c r="AE446" i="2"/>
  <c r="AR446" i="2" s="1"/>
  <c r="AE771" i="2"/>
  <c r="AR771" i="2" s="1"/>
  <c r="AF776" i="2"/>
  <c r="AS776" i="2" s="1"/>
  <c r="AF814" i="2"/>
  <c r="AS814" i="2" s="1"/>
  <c r="AF372" i="2"/>
  <c r="AS372" i="2" s="1"/>
  <c r="AF517" i="2"/>
  <c r="AS517" i="2" s="1"/>
  <c r="AE625" i="2"/>
  <c r="AR625" i="2" s="1"/>
  <c r="AE755" i="2"/>
  <c r="AR755" i="2" s="1"/>
  <c r="AE792" i="2"/>
  <c r="AR792" i="2" s="1"/>
  <c r="AE649" i="2"/>
  <c r="AR649" i="2" s="1"/>
  <c r="AE113" i="2"/>
  <c r="AR113" i="2" s="1"/>
  <c r="AF192" i="2"/>
  <c r="AS192" i="2" s="1"/>
  <c r="AF157" i="2"/>
  <c r="AS157" i="2" s="1"/>
  <c r="AE157" i="2"/>
  <c r="AR157" i="2" s="1"/>
  <c r="AF20" i="2"/>
  <c r="AS20" i="2" s="1"/>
  <c r="AE778" i="2"/>
  <c r="AR778" i="2" s="1"/>
  <c r="AF745" i="2"/>
  <c r="AS745" i="2" s="1"/>
  <c r="AF59" i="2"/>
  <c r="AS59" i="2" s="1"/>
  <c r="AE670" i="2"/>
  <c r="AR670" i="2" s="1"/>
  <c r="AE638" i="2"/>
  <c r="AR638" i="2" s="1"/>
  <c r="AF452" i="2"/>
  <c r="AS452" i="2" s="1"/>
  <c r="AE476" i="2"/>
  <c r="AR476" i="2" s="1"/>
  <c r="AE344" i="2"/>
  <c r="AR344" i="2" s="1"/>
  <c r="AE436" i="2"/>
  <c r="AR436" i="2" s="1"/>
  <c r="AE417" i="2"/>
  <c r="AR417" i="2" s="1"/>
  <c r="AE331" i="2"/>
  <c r="AR331" i="2" s="1"/>
  <c r="AE360" i="2"/>
  <c r="AR360" i="2" s="1"/>
  <c r="AE323" i="2"/>
  <c r="AR323" i="2" s="1"/>
  <c r="AE249" i="2"/>
  <c r="AR249" i="2" s="1"/>
  <c r="AF303" i="2"/>
  <c r="AS303" i="2" s="1"/>
  <c r="AE308" i="2"/>
  <c r="AR308" i="2" s="1"/>
  <c r="AE296" i="2"/>
  <c r="AR296" i="2" s="1"/>
  <c r="AF25" i="2"/>
  <c r="AS25" i="2" s="1"/>
  <c r="AF74" i="2"/>
  <c r="AS74" i="2" s="1"/>
  <c r="AF258" i="2"/>
  <c r="AS258" i="2" s="1"/>
  <c r="AF318" i="2"/>
  <c r="AS318" i="2" s="1"/>
  <c r="AF108" i="2"/>
  <c r="AS108" i="2" s="1"/>
  <c r="AE193" i="2"/>
  <c r="AR193" i="2" s="1"/>
  <c r="AF322" i="2"/>
  <c r="AS322" i="2" s="1"/>
  <c r="AF380" i="2"/>
  <c r="AS380" i="2" s="1"/>
  <c r="AF604" i="2"/>
  <c r="AS604" i="2" s="1"/>
  <c r="AF673" i="2"/>
  <c r="AS673" i="2" s="1"/>
  <c r="AF414" i="2"/>
  <c r="AS414" i="2" s="1"/>
  <c r="AF491" i="2"/>
  <c r="AS491" i="2" s="1"/>
  <c r="AF574" i="2"/>
  <c r="AS574" i="2" s="1"/>
  <c r="AE355" i="2"/>
  <c r="AR355" i="2" s="1"/>
  <c r="AF590" i="2"/>
  <c r="AS590" i="2" s="1"/>
  <c r="AE814" i="2"/>
  <c r="AR814" i="2" s="1"/>
  <c r="AF140" i="2"/>
  <c r="AS140" i="2" s="1"/>
  <c r="AF738" i="2"/>
  <c r="AS738" i="2" s="1"/>
  <c r="AF770" i="2"/>
  <c r="AS770" i="2" s="1"/>
  <c r="AE521" i="2"/>
  <c r="AR521" i="2" s="1"/>
  <c r="AF16" i="2"/>
  <c r="AS16" i="2" s="1"/>
  <c r="AE109" i="2"/>
  <c r="AR109" i="2" s="1"/>
  <c r="AF796" i="2"/>
  <c r="AS796" i="2" s="1"/>
  <c r="AE257" i="2"/>
  <c r="AR257" i="2" s="1"/>
  <c r="AE637" i="2"/>
  <c r="AR637" i="2" s="1"/>
  <c r="AE391" i="2"/>
  <c r="AR391" i="2" s="1"/>
  <c r="AE63" i="2"/>
  <c r="AR63" i="2" s="1"/>
  <c r="AF213" i="2"/>
  <c r="AS213" i="2" s="1"/>
  <c r="AE142" i="2"/>
  <c r="AR142" i="2" s="1"/>
  <c r="AE126" i="2"/>
  <c r="AR126" i="2" s="1"/>
  <c r="AF199" i="2"/>
  <c r="AS199" i="2" s="1"/>
  <c r="AF175" i="2"/>
  <c r="AS175" i="2" s="1"/>
  <c r="AE175" i="2"/>
  <c r="AR175" i="2" s="1"/>
  <c r="AF145" i="2"/>
  <c r="AS145" i="2" s="1"/>
  <c r="AF129" i="2"/>
  <c r="AS129" i="2" s="1"/>
  <c r="AE786" i="2"/>
  <c r="AR786" i="2" s="1"/>
  <c r="AF729" i="2"/>
  <c r="AS729" i="2" s="1"/>
  <c r="AF46" i="2"/>
  <c r="AS46" i="2" s="1"/>
  <c r="AF749" i="2"/>
  <c r="AS749" i="2" s="1"/>
  <c r="AF733" i="2"/>
  <c r="AS733" i="2" s="1"/>
  <c r="AE705" i="2"/>
  <c r="AR705" i="2" s="1"/>
  <c r="AE722" i="2"/>
  <c r="AR722" i="2" s="1"/>
  <c r="AE591" i="2"/>
  <c r="AR591" i="2" s="1"/>
  <c r="AE654" i="2"/>
  <c r="AR654" i="2" s="1"/>
  <c r="AF512" i="2"/>
  <c r="AS512" i="2" s="1"/>
  <c r="AF448" i="2"/>
  <c r="AS448" i="2" s="1"/>
  <c r="AE532" i="2"/>
  <c r="AR532" i="2" s="1"/>
  <c r="AE504" i="2"/>
  <c r="AR504" i="2" s="1"/>
  <c r="AF385" i="2"/>
  <c r="AS385" i="2" s="1"/>
  <c r="AE400" i="2"/>
  <c r="AR400" i="2" s="1"/>
  <c r="AF100" i="2"/>
  <c r="AS100" i="2" s="1"/>
  <c r="AE298" i="2"/>
  <c r="AR298" i="2" s="1"/>
  <c r="AE221" i="2"/>
  <c r="AR221" i="2" s="1"/>
  <c r="AF233" i="2"/>
  <c r="AS233" i="2" s="1"/>
  <c r="AF402" i="2"/>
  <c r="AS402" i="2" s="1"/>
  <c r="AE410" i="2"/>
  <c r="AR410" i="2" s="1"/>
  <c r="AF445" i="2"/>
  <c r="AS445" i="2" s="1"/>
  <c r="AE375" i="2"/>
  <c r="AR375" i="2" s="1"/>
  <c r="AE437" i="2"/>
  <c r="AR437" i="2" s="1"/>
  <c r="AF475" i="2"/>
  <c r="AS475" i="2" s="1"/>
  <c r="AF553" i="2"/>
  <c r="AS553" i="2" s="1"/>
  <c r="AF264" i="2"/>
  <c r="AS264" i="2" s="1"/>
  <c r="AF289" i="2"/>
  <c r="AS289" i="2" s="1"/>
  <c r="AF325" i="2"/>
  <c r="AS325" i="2" s="1"/>
  <c r="AF400" i="2"/>
  <c r="AS400" i="2" s="1"/>
  <c r="AE475" i="2"/>
  <c r="AR475" i="2" s="1"/>
  <c r="AE519" i="2"/>
  <c r="AR519" i="2" s="1"/>
  <c r="AF558" i="2"/>
  <c r="AS558" i="2" s="1"/>
  <c r="AE588" i="2"/>
  <c r="AR588" i="2" s="1"/>
  <c r="AF556" i="2"/>
  <c r="AS556" i="2" s="1"/>
  <c r="AE697" i="2"/>
  <c r="AR697" i="2" s="1"/>
  <c r="AE800" i="2"/>
  <c r="AR800" i="2" s="1"/>
  <c r="AE719" i="2"/>
  <c r="AR719" i="2" s="1"/>
  <c r="AE584" i="2"/>
  <c r="AR584" i="2" s="1"/>
  <c r="AE798" i="2"/>
  <c r="AR798" i="2" s="1"/>
  <c r="AE469" i="2"/>
  <c r="AR469" i="2" s="1"/>
  <c r="AE381" i="2"/>
  <c r="AR381" i="2" s="1"/>
  <c r="AE724" i="2"/>
  <c r="AR724" i="2" s="1"/>
  <c r="AE684" i="2"/>
  <c r="AR684" i="2" s="1"/>
  <c r="AF19" i="2"/>
  <c r="AS19" i="2" s="1"/>
  <c r="AE239" i="2"/>
  <c r="AR239" i="2" s="1"/>
  <c r="AE557" i="2"/>
  <c r="AR557" i="2" s="1"/>
  <c r="AE723" i="2"/>
  <c r="AR723" i="2" s="1"/>
  <c r="AE34" i="2"/>
  <c r="AR34" i="2" s="1"/>
  <c r="AE116" i="2"/>
  <c r="AR116" i="2" s="1"/>
  <c r="AE227" i="2"/>
  <c r="AR227" i="2" s="1"/>
  <c r="AE214" i="2"/>
  <c r="AR214" i="2" s="1"/>
  <c r="AF83" i="2"/>
  <c r="AS83" i="2" s="1"/>
  <c r="AE24" i="2"/>
  <c r="AR24" i="2" s="1"/>
  <c r="AE13" i="2"/>
  <c r="AR13" i="2" s="1"/>
  <c r="AF805" i="2"/>
  <c r="AS805" i="2" s="1"/>
  <c r="AE8" i="2"/>
  <c r="AR8" i="2" s="1"/>
  <c r="AE797" i="2"/>
  <c r="AR797" i="2" s="1"/>
  <c r="AE781" i="2"/>
  <c r="AR781" i="2" s="1"/>
  <c r="AF761" i="2"/>
  <c r="AS761" i="2" s="1"/>
  <c r="AE74" i="2"/>
  <c r="AR74" i="2" s="1"/>
  <c r="AE60" i="2"/>
  <c r="AR60" i="2" s="1"/>
  <c r="AE817" i="2"/>
  <c r="AR817" i="2" s="1"/>
  <c r="AF771" i="2"/>
  <c r="AS771" i="2" s="1"/>
  <c r="AF755" i="2"/>
  <c r="AS755" i="2" s="1"/>
  <c r="AE742" i="2"/>
  <c r="AR742" i="2" s="1"/>
  <c r="AE726" i="2"/>
  <c r="AR726" i="2" s="1"/>
  <c r="AE607" i="2"/>
  <c r="AR607" i="2" s="1"/>
  <c r="AF678" i="2"/>
  <c r="AS678" i="2" s="1"/>
  <c r="AE578" i="2"/>
  <c r="AR578" i="2" s="1"/>
  <c r="AF577" i="2"/>
  <c r="AS577" i="2" s="1"/>
  <c r="AF561" i="2"/>
  <c r="AS561" i="2" s="1"/>
  <c r="AF520" i="2"/>
  <c r="AS520" i="2" s="1"/>
  <c r="AE485" i="2"/>
  <c r="AR485" i="2" s="1"/>
  <c r="AE464" i="2"/>
  <c r="AR464" i="2" s="1"/>
  <c r="AE424" i="2"/>
  <c r="AR424" i="2" s="1"/>
  <c r="AF393" i="2"/>
  <c r="AS393" i="2" s="1"/>
  <c r="AE488" i="2"/>
  <c r="AR488" i="2" s="1"/>
  <c r="AE448" i="2"/>
  <c r="AR448" i="2" s="1"/>
  <c r="AF438" i="2"/>
  <c r="AS438" i="2" s="1"/>
  <c r="AE333" i="2"/>
  <c r="AR333" i="2" s="1"/>
  <c r="AF379" i="2"/>
  <c r="AS379" i="2" s="1"/>
  <c r="AF341" i="2"/>
  <c r="AS341" i="2" s="1"/>
  <c r="AE374" i="2"/>
  <c r="AR374" i="2" s="1"/>
  <c r="AE286" i="2"/>
  <c r="AR286" i="2" s="1"/>
  <c r="AE290" i="2"/>
  <c r="AR290" i="2" s="1"/>
  <c r="AE311" i="2"/>
  <c r="AR311" i="2" s="1"/>
  <c r="AE285" i="2"/>
  <c r="AR285" i="2" s="1"/>
  <c r="AE273" i="2"/>
  <c r="AR273" i="2" s="1"/>
  <c r="AF261" i="2"/>
  <c r="AS261" i="2" s="1"/>
  <c r="AF252" i="2"/>
  <c r="AS252" i="2" s="1"/>
  <c r="AF240" i="2"/>
  <c r="AS240" i="2" s="1"/>
  <c r="AE160" i="2"/>
  <c r="AR160" i="2" s="1"/>
  <c r="AF181" i="2"/>
  <c r="AS181" i="2" s="1"/>
  <c r="AF208" i="2"/>
  <c r="AS208" i="2" s="1"/>
  <c r="AE118" i="2"/>
  <c r="AR118" i="2" s="1"/>
  <c r="AF291" i="2"/>
  <c r="AS291" i="2" s="1"/>
  <c r="AE338" i="2"/>
  <c r="AR338" i="2" s="1"/>
  <c r="AE15" i="2"/>
  <c r="AR15" i="2" s="1"/>
  <c r="AE124" i="2"/>
  <c r="AR124" i="2" s="1"/>
  <c r="AF21" i="2"/>
  <c r="AS21" i="2" s="1"/>
  <c r="AE75" i="2"/>
  <c r="AR75" i="2" s="1"/>
  <c r="AF156" i="2"/>
  <c r="AS156" i="2" s="1"/>
  <c r="AF185" i="2"/>
  <c r="AS185" i="2" s="1"/>
  <c r="AF249" i="2"/>
  <c r="AS249" i="2" s="1"/>
  <c r="AE358" i="2"/>
  <c r="AR358" i="2" s="1"/>
  <c r="AE624" i="2"/>
  <c r="AR624" i="2" s="1"/>
  <c r="AE363" i="2"/>
  <c r="AR363" i="2" s="1"/>
  <c r="AF507" i="2"/>
  <c r="AS507" i="2" s="1"/>
  <c r="AE551" i="2"/>
  <c r="AR551" i="2" s="1"/>
  <c r="AE614" i="2"/>
  <c r="AR614" i="2" s="1"/>
  <c r="AF253" i="2"/>
  <c r="AS253" i="2" s="1"/>
  <c r="AF272" i="2"/>
  <c r="AS272" i="2" s="1"/>
  <c r="AE432" i="2"/>
  <c r="AR432" i="2" s="1"/>
  <c r="AE499" i="2"/>
  <c r="AR499" i="2" s="1"/>
  <c r="AF707" i="2"/>
  <c r="AS707" i="2" s="1"/>
  <c r="AF711" i="2"/>
  <c r="AS711" i="2" s="1"/>
  <c r="AE376" i="2"/>
  <c r="AR376" i="2" s="1"/>
  <c r="AE426" i="2"/>
  <c r="AR426" i="2" s="1"/>
  <c r="AF594" i="2"/>
  <c r="AS594" i="2" s="1"/>
  <c r="AE596" i="2"/>
  <c r="AR596" i="2" s="1"/>
  <c r="AF722" i="2"/>
  <c r="AS722" i="2" s="1"/>
  <c r="AE712" i="2"/>
  <c r="AR712" i="2" s="1"/>
  <c r="AE420" i="2"/>
  <c r="AR420" i="2" s="1"/>
  <c r="AE482" i="2"/>
  <c r="AR482" i="2" s="1"/>
  <c r="AE573" i="2"/>
  <c r="AR573" i="2" s="1"/>
  <c r="AE744" i="2"/>
  <c r="AR744" i="2" s="1"/>
  <c r="AE767" i="2"/>
  <c r="AR767" i="2" s="1"/>
  <c r="AF217" i="2"/>
  <c r="AS217" i="2" s="1"/>
  <c r="AE819" i="2"/>
  <c r="AR819" i="2" s="1"/>
  <c r="AF344" i="2"/>
  <c r="AS344" i="2" s="1"/>
  <c r="AE735" i="2"/>
  <c r="AR735" i="2" s="1"/>
  <c r="AF229" i="2"/>
  <c r="AS229" i="2" s="1"/>
  <c r="AE411" i="2"/>
  <c r="AR411" i="2" s="1"/>
  <c r="AE589" i="2"/>
  <c r="AR589" i="2" s="1"/>
  <c r="AF80" i="2"/>
  <c r="AS80" i="2" s="1"/>
  <c r="AF800" i="2"/>
  <c r="AS800" i="2" s="1"/>
  <c r="AE593" i="2"/>
  <c r="AR593" i="2" s="1"/>
  <c r="AE756" i="2"/>
  <c r="AR756" i="2" s="1"/>
  <c r="AF198" i="2"/>
  <c r="AS198" i="2" s="1"/>
  <c r="AF183" i="2"/>
  <c r="AS183" i="2" s="1"/>
  <c r="AF111" i="2"/>
  <c r="AS111" i="2" s="1"/>
  <c r="AE86" i="2"/>
  <c r="AR86" i="2" s="1"/>
  <c r="AE222" i="2"/>
  <c r="AR222" i="2" s="1"/>
  <c r="AE98" i="2"/>
  <c r="AR98" i="2" s="1"/>
  <c r="AF89" i="2"/>
  <c r="AS89" i="2" s="1"/>
  <c r="AF184" i="2"/>
  <c r="AS184" i="2" s="1"/>
  <c r="AF162" i="2"/>
  <c r="AS162" i="2" s="1"/>
  <c r="AF765" i="2"/>
  <c r="AS765" i="2" s="1"/>
  <c r="AE58" i="2"/>
  <c r="AR58" i="2" s="1"/>
  <c r="AF44" i="2"/>
  <c r="AS44" i="2" s="1"/>
  <c r="AF34" i="2"/>
  <c r="AS34" i="2" s="1"/>
  <c r="AE758" i="2"/>
  <c r="AR758" i="2" s="1"/>
  <c r="AE595" i="2"/>
  <c r="AR595" i="2" s="1"/>
  <c r="AE663" i="2"/>
  <c r="AR663" i="2" s="1"/>
  <c r="AE647" i="2"/>
  <c r="AR647" i="2" s="1"/>
  <c r="AF581" i="2"/>
  <c r="AS581" i="2" s="1"/>
  <c r="AE602" i="2"/>
  <c r="AR602" i="2" s="1"/>
  <c r="AF587" i="2"/>
  <c r="AS587" i="2" s="1"/>
  <c r="AF571" i="2"/>
  <c r="AS571" i="2" s="1"/>
  <c r="AF555" i="2"/>
  <c r="AS555" i="2" s="1"/>
  <c r="AF510" i="2"/>
  <c r="AS510" i="2" s="1"/>
  <c r="AE562" i="2"/>
  <c r="AR562" i="2" s="1"/>
  <c r="AF506" i="2"/>
  <c r="AS506" i="2" s="1"/>
  <c r="AE622" i="2"/>
  <c r="AR622" i="2" s="1"/>
  <c r="AF528" i="2"/>
  <c r="AS528" i="2" s="1"/>
  <c r="AF488" i="2"/>
  <c r="AS488" i="2" s="1"/>
  <c r="AF552" i="2"/>
  <c r="AS552" i="2" s="1"/>
  <c r="AE472" i="2"/>
  <c r="AR472" i="2" s="1"/>
  <c r="AE397" i="2"/>
  <c r="AR397" i="2" s="1"/>
  <c r="AF446" i="2"/>
  <c r="AS446" i="2" s="1"/>
  <c r="AE408" i="2"/>
  <c r="AR408" i="2" s="1"/>
  <c r="AE349" i="2"/>
  <c r="AR349" i="2" s="1"/>
  <c r="AF369" i="2"/>
  <c r="AS369" i="2" s="1"/>
  <c r="AE316" i="2"/>
  <c r="AR316" i="2" s="1"/>
  <c r="AF274" i="2"/>
  <c r="AS274" i="2" s="1"/>
  <c r="AF236" i="2"/>
  <c r="AS236" i="2" s="1"/>
  <c r="AT236" i="2"/>
  <c r="AU237" i="2"/>
  <c r="AU241" i="2"/>
  <c r="AU242" i="2"/>
  <c r="AU244" i="2"/>
  <c r="AU246" i="2"/>
  <c r="AT248" i="2"/>
  <c r="AU258" i="2"/>
  <c r="AU259" i="2"/>
  <c r="AU262" i="2"/>
  <c r="AU263" i="2"/>
  <c r="AU266" i="2"/>
  <c r="AU267" i="2"/>
  <c r="AT269" i="2"/>
  <c r="AU273" i="2"/>
  <c r="AU274" i="2"/>
  <c r="AT278" i="2"/>
  <c r="AU284" i="2"/>
  <c r="AU295" i="2"/>
  <c r="AU296" i="2"/>
  <c r="AU297" i="2"/>
  <c r="AU299" i="2"/>
  <c r="AU300" i="2"/>
  <c r="AT301" i="2"/>
  <c r="AU303" i="2"/>
  <c r="AU305" i="2"/>
  <c r="AU306" i="2"/>
  <c r="AU307" i="2"/>
  <c r="AT308" i="2"/>
  <c r="AT315" i="2"/>
  <c r="AT316" i="2"/>
  <c r="AU319" i="2"/>
  <c r="AU320" i="2"/>
  <c r="AU322" i="2"/>
  <c r="AT328" i="2"/>
  <c r="AT234" i="2"/>
  <c r="AU236" i="2"/>
  <c r="AU239" i="2"/>
  <c r="AU243" i="2"/>
  <c r="AU247" i="2"/>
  <c r="AU248" i="2"/>
  <c r="AU249" i="2"/>
  <c r="AT250" i="2"/>
  <c r="AU251" i="2"/>
  <c r="AT252" i="2"/>
  <c r="AT254" i="2"/>
  <c r="AT255" i="2"/>
  <c r="AU256" i="2"/>
  <c r="AU264" i="2"/>
  <c r="AT265" i="2"/>
  <c r="AU269" i="2"/>
  <c r="AT271" i="2"/>
  <c r="AT276" i="2"/>
  <c r="AU277" i="2"/>
  <c r="AU278" i="2"/>
  <c r="AU279" i="2"/>
  <c r="AT280" i="2"/>
  <c r="AT286" i="2"/>
  <c r="AT292" i="2"/>
  <c r="AU304" i="2"/>
  <c r="AU308" i="2"/>
  <c r="AU313" i="2"/>
  <c r="AU314" i="2"/>
  <c r="AU315" i="2"/>
  <c r="AU316" i="2"/>
  <c r="AU317" i="2"/>
  <c r="AU318" i="2"/>
  <c r="AT321" i="2"/>
  <c r="AT324" i="2"/>
  <c r="AT327" i="2"/>
  <c r="AU328" i="2"/>
  <c r="AU334" i="2"/>
  <c r="AU335" i="2"/>
  <c r="AU336" i="2"/>
  <c r="AT337" i="2"/>
  <c r="AU341" i="2"/>
  <c r="AU234" i="2"/>
  <c r="AT238" i="2"/>
  <c r="AT240" i="2"/>
  <c r="AU250" i="2"/>
  <c r="AU252" i="2"/>
  <c r="AU254" i="2"/>
  <c r="AU255" i="2"/>
  <c r="AT257" i="2"/>
  <c r="AU260" i="2"/>
  <c r="AT261" i="2"/>
  <c r="AU265" i="2"/>
  <c r="AU271" i="2"/>
  <c r="AU275" i="2"/>
  <c r="AU276" i="2"/>
  <c r="AU280" i="2"/>
  <c r="AT282" i="2"/>
  <c r="AU283" i="2"/>
  <c r="AU285" i="2"/>
  <c r="AU286" i="2"/>
  <c r="AT288" i="2"/>
  <c r="AT290" i="2"/>
  <c r="AU292" i="2"/>
  <c r="AT293" i="2"/>
  <c r="AT311" i="2"/>
  <c r="AT312" i="2"/>
  <c r="AT323" i="2"/>
  <c r="AU324" i="2"/>
  <c r="AU327" i="2"/>
  <c r="AU233" i="2"/>
  <c r="AU235" i="2"/>
  <c r="AU238" i="2"/>
  <c r="AU240" i="2"/>
  <c r="AT242" i="2"/>
  <c r="AT244" i="2"/>
  <c r="AT245" i="2"/>
  <c r="AT246" i="2"/>
  <c r="AU257" i="2"/>
  <c r="AT259" i="2"/>
  <c r="AU261" i="2"/>
  <c r="AT263" i="2"/>
  <c r="AT267" i="2"/>
  <c r="AT274" i="2"/>
  <c r="AU281" i="2"/>
  <c r="AU282" i="2"/>
  <c r="AT284" i="2"/>
  <c r="AU288" i="2"/>
  <c r="AU290" i="2"/>
  <c r="AU293" i="2"/>
  <c r="AT295" i="2"/>
  <c r="AT296" i="2"/>
  <c r="AT297" i="2"/>
  <c r="AU298" i="2"/>
  <c r="AT299" i="2"/>
  <c r="AT300" i="2"/>
  <c r="AU302" i="2"/>
  <c r="AT303" i="2"/>
  <c r="AT305" i="2"/>
  <c r="AT307" i="2"/>
  <c r="AU309" i="2"/>
  <c r="AU310" i="2"/>
  <c r="AU311" i="2"/>
  <c r="AU312" i="2"/>
  <c r="AT319" i="2"/>
  <c r="AT320" i="2"/>
  <c r="AU323" i="2"/>
  <c r="AT331" i="2"/>
  <c r="AU333" i="2"/>
  <c r="AU342" i="2"/>
  <c r="AU343" i="2"/>
  <c r="AU331" i="2"/>
  <c r="AU332" i="2"/>
  <c r="AU337" i="2"/>
  <c r="AU338" i="2"/>
  <c r="AU339" i="2"/>
  <c r="AU346" i="2"/>
  <c r="AU347" i="2"/>
  <c r="AU348" i="2"/>
  <c r="AT349" i="2"/>
  <c r="AT366" i="2"/>
  <c r="AU372" i="2"/>
  <c r="AT373" i="2"/>
  <c r="AT377" i="2"/>
  <c r="AU381" i="2"/>
  <c r="AU383" i="2"/>
  <c r="AU385" i="2"/>
  <c r="AU388" i="2"/>
  <c r="AU389" i="2"/>
  <c r="AU394" i="2"/>
  <c r="AT395" i="2"/>
  <c r="AU396" i="2"/>
  <c r="AU397" i="2"/>
  <c r="AU402" i="2"/>
  <c r="AT403" i="2"/>
  <c r="AU404" i="2"/>
  <c r="AU405" i="2"/>
  <c r="AT409" i="2"/>
  <c r="AU411" i="2"/>
  <c r="AU424" i="2"/>
  <c r="AU427" i="2"/>
  <c r="AU429" i="2"/>
  <c r="AU431" i="2"/>
  <c r="AU433" i="2"/>
  <c r="AU437" i="2"/>
  <c r="AT448" i="2"/>
  <c r="AU450" i="2"/>
  <c r="AT452" i="2"/>
  <c r="AU454" i="2"/>
  <c r="AU344" i="2"/>
  <c r="AT345" i="2"/>
  <c r="AU349" i="2"/>
  <c r="AT357" i="2"/>
  <c r="AU360" i="2"/>
  <c r="AT361" i="2"/>
  <c r="AU366" i="2"/>
  <c r="AU368" i="2"/>
  <c r="AT369" i="2"/>
  <c r="AU370" i="2"/>
  <c r="AU373" i="2"/>
  <c r="AU377" i="2"/>
  <c r="AT393" i="2"/>
  <c r="AU395" i="2"/>
  <c r="AT401" i="2"/>
  <c r="AU403" i="2"/>
  <c r="AU408" i="2"/>
  <c r="AU409" i="2"/>
  <c r="AT413" i="2"/>
  <c r="AU420" i="2"/>
  <c r="AT421" i="2"/>
  <c r="AT436" i="2"/>
  <c r="AT438" i="2"/>
  <c r="AU441" i="2"/>
  <c r="AT442" i="2"/>
  <c r="AU445" i="2"/>
  <c r="AT446" i="2"/>
  <c r="AU447" i="2"/>
  <c r="AU448" i="2"/>
  <c r="AU452" i="2"/>
  <c r="AT341" i="2"/>
  <c r="AU345" i="2"/>
  <c r="AU352" i="2"/>
  <c r="AT353" i="2"/>
  <c r="AU354" i="2"/>
  <c r="AU355" i="2"/>
  <c r="AU356" i="2"/>
  <c r="AU357" i="2"/>
  <c r="AT358" i="2"/>
  <c r="AU361" i="2"/>
  <c r="AT365" i="2"/>
  <c r="AU369" i="2"/>
  <c r="AU375" i="2"/>
  <c r="AT379" i="2"/>
  <c r="AU386" i="2"/>
  <c r="AT387" i="2"/>
  <c r="AU390" i="2"/>
  <c r="AT391" i="2"/>
  <c r="AU392" i="2"/>
  <c r="AU393" i="2"/>
  <c r="AU398" i="2"/>
  <c r="AT399" i="2"/>
  <c r="AU400" i="2"/>
  <c r="AU401" i="2"/>
  <c r="AT407" i="2"/>
  <c r="AU413" i="2"/>
  <c r="AT415" i="2"/>
  <c r="AT417" i="2"/>
  <c r="AU418" i="2"/>
  <c r="AT419" i="2"/>
  <c r="AU421" i="2"/>
  <c r="AT423" i="2"/>
  <c r="AT425" i="2"/>
  <c r="AU435" i="2"/>
  <c r="AU436" i="2"/>
  <c r="AU438" i="2"/>
  <c r="AT440" i="2"/>
  <c r="AU442" i="2"/>
  <c r="AT444" i="2"/>
  <c r="AU446" i="2"/>
  <c r="AU453" i="2"/>
  <c r="AT333" i="2"/>
  <c r="AU340" i="2"/>
  <c r="AU350" i="2"/>
  <c r="AU351" i="2"/>
  <c r="AU353" i="2"/>
  <c r="AU363" i="2"/>
  <c r="AU364" i="2"/>
  <c r="AU365" i="2"/>
  <c r="AU367" i="2"/>
  <c r="AT374" i="2"/>
  <c r="AU379" i="2"/>
  <c r="AT381" i="2"/>
  <c r="AT383" i="2"/>
  <c r="AU384" i="2"/>
  <c r="AT385" i="2"/>
  <c r="AU387" i="2"/>
  <c r="AT389" i="2"/>
  <c r="AU391" i="2"/>
  <c r="AT397" i="2"/>
  <c r="AU399" i="2"/>
  <c r="AT405" i="2"/>
  <c r="AU407" i="2"/>
  <c r="AU410" i="2"/>
  <c r="AT411" i="2"/>
  <c r="AU415" i="2"/>
  <c r="AU417" i="2"/>
  <c r="AU419" i="2"/>
  <c r="AU422" i="2"/>
  <c r="AU423" i="2"/>
  <c r="AU425" i="2"/>
  <c r="AU426" i="2"/>
  <c r="AT427" i="2"/>
  <c r="AT429" i="2"/>
  <c r="AT430" i="2"/>
  <c r="AT431" i="2"/>
  <c r="AT433" i="2"/>
  <c r="AU439" i="2"/>
  <c r="AU440" i="2"/>
  <c r="AU443" i="2"/>
  <c r="AU444" i="2"/>
  <c r="AU449" i="2"/>
  <c r="AT450" i="2"/>
  <c r="AT454" i="2"/>
  <c r="AU456" i="2"/>
  <c r="AT458" i="2"/>
  <c r="AT460" i="2"/>
  <c r="AU461" i="2"/>
  <c r="AT462" i="2"/>
  <c r="AU465" i="2"/>
  <c r="AU466" i="2"/>
  <c r="AU468" i="2"/>
  <c r="AT470" i="2"/>
  <c r="AU471" i="2"/>
  <c r="AT472" i="2"/>
  <c r="AU478" i="2"/>
  <c r="AT480" i="2"/>
  <c r="AU486" i="2"/>
  <c r="AT488" i="2"/>
  <c r="AU457" i="2"/>
  <c r="AU458" i="2"/>
  <c r="AU460" i="2"/>
  <c r="AU462" i="2"/>
  <c r="AU467" i="2"/>
  <c r="AU470" i="2"/>
  <c r="AU472" i="2"/>
  <c r="AT474" i="2"/>
  <c r="AU479" i="2"/>
  <c r="AU480" i="2"/>
  <c r="AU481" i="2"/>
  <c r="AT482" i="2"/>
  <c r="AU487" i="2"/>
  <c r="AU488" i="2"/>
  <c r="AU489" i="2"/>
  <c r="AT490" i="2"/>
  <c r="AU495" i="2"/>
  <c r="AU496" i="2"/>
  <c r="AU497" i="2"/>
  <c r="AT498" i="2"/>
  <c r="AU503" i="2"/>
  <c r="AU504" i="2"/>
  <c r="AU505" i="2"/>
  <c r="AT506" i="2"/>
  <c r="AU511" i="2"/>
  <c r="AU512" i="2"/>
  <c r="AU513" i="2"/>
  <c r="AT514" i="2"/>
  <c r="AU520" i="2"/>
  <c r="AT522" i="2"/>
  <c r="AU526" i="2"/>
  <c r="AU528" i="2"/>
  <c r="AU530" i="2"/>
  <c r="AU535" i="2"/>
  <c r="AU538" i="2"/>
  <c r="AU548" i="2"/>
  <c r="AU550" i="2"/>
  <c r="AU552" i="2"/>
  <c r="AT559" i="2"/>
  <c r="AU561" i="2"/>
  <c r="AT567" i="2"/>
  <c r="AU569" i="2"/>
  <c r="AT575" i="2"/>
  <c r="AU577" i="2"/>
  <c r="AT583" i="2"/>
  <c r="AU459" i="2"/>
  <c r="AT464" i="2"/>
  <c r="AT473" i="2"/>
  <c r="AU474" i="2"/>
  <c r="AT476" i="2"/>
  <c r="AU482" i="2"/>
  <c r="AT484" i="2"/>
  <c r="AU490" i="2"/>
  <c r="AT492" i="2"/>
  <c r="AT456" i="2"/>
  <c r="AU463" i="2"/>
  <c r="AU464" i="2"/>
  <c r="AT466" i="2"/>
  <c r="AT468" i="2"/>
  <c r="AU473" i="2"/>
  <c r="AU475" i="2"/>
  <c r="AU476" i="2"/>
  <c r="AU477" i="2"/>
  <c r="AT478" i="2"/>
  <c r="AU483" i="2"/>
  <c r="AU484" i="2"/>
  <c r="AU485" i="2"/>
  <c r="AT486" i="2"/>
  <c r="AU491" i="2"/>
  <c r="AU492" i="2"/>
  <c r="AU493" i="2"/>
  <c r="AT494" i="2"/>
  <c r="AU499" i="2"/>
  <c r="AU500" i="2"/>
  <c r="AU501" i="2"/>
  <c r="AT502" i="2"/>
  <c r="AU507" i="2"/>
  <c r="AU508" i="2"/>
  <c r="AU509" i="2"/>
  <c r="AT510" i="2"/>
  <c r="AU515" i="2"/>
  <c r="AU516" i="2"/>
  <c r="AU518" i="2"/>
  <c r="AT524" i="2"/>
  <c r="AU531" i="2"/>
  <c r="AU532" i="2"/>
  <c r="AT534" i="2"/>
  <c r="AT536" i="2"/>
  <c r="AU540" i="2"/>
  <c r="AT542" i="2"/>
  <c r="AT544" i="2"/>
  <c r="AU554" i="2"/>
  <c r="AT555" i="2"/>
  <c r="AU557" i="2"/>
  <c r="AT563" i="2"/>
  <c r="AU565" i="2"/>
  <c r="AT571" i="2"/>
  <c r="AU573" i="2"/>
  <c r="AT579" i="2"/>
  <c r="AU581" i="2"/>
  <c r="AU494" i="2"/>
  <c r="AU498" i="2"/>
  <c r="AU502" i="2"/>
  <c r="AU506" i="2"/>
  <c r="AU510" i="2"/>
  <c r="AU514" i="2"/>
  <c r="AU517" i="2"/>
  <c r="AT538" i="2"/>
  <c r="AT540" i="2"/>
  <c r="AT550" i="2"/>
  <c r="AU559" i="2"/>
  <c r="AU560" i="2"/>
  <c r="AT561" i="2"/>
  <c r="AU566" i="2"/>
  <c r="AU575" i="2"/>
  <c r="AU576" i="2"/>
  <c r="AT577" i="2"/>
  <c r="AU582" i="2"/>
  <c r="AU584" i="2"/>
  <c r="AT585" i="2"/>
  <c r="AU586" i="2"/>
  <c r="AU587" i="2"/>
  <c r="AT591" i="2"/>
  <c r="AT593" i="2"/>
  <c r="AU594" i="2"/>
  <c r="AU595" i="2"/>
  <c r="AT601" i="2"/>
  <c r="AU603" i="2"/>
  <c r="AT605" i="2"/>
  <c r="AU609" i="2"/>
  <c r="AU611" i="2"/>
  <c r="AU613" i="2"/>
  <c r="AU618" i="2"/>
  <c r="AU621" i="2"/>
  <c r="AU631" i="2"/>
  <c r="AU633" i="2"/>
  <c r="AU635" i="2"/>
  <c r="AU637" i="2"/>
  <c r="AU638" i="2"/>
  <c r="AU639" i="2"/>
  <c r="AT640" i="2"/>
  <c r="AU645" i="2"/>
  <c r="AU646" i="2"/>
  <c r="AU647" i="2"/>
  <c r="AT648" i="2"/>
  <c r="AU653" i="2"/>
  <c r="AU654" i="2"/>
  <c r="AU655" i="2"/>
  <c r="AT656" i="2"/>
  <c r="AU661" i="2"/>
  <c r="AU662" i="2"/>
  <c r="AU663" i="2"/>
  <c r="AT664" i="2"/>
  <c r="AU519" i="2"/>
  <c r="AU522" i="2"/>
  <c r="AU524" i="2"/>
  <c r="AT528" i="2"/>
  <c r="AU534" i="2"/>
  <c r="AU544" i="2"/>
  <c r="AT549" i="2"/>
  <c r="AT552" i="2"/>
  <c r="AU563" i="2"/>
  <c r="AU564" i="2"/>
  <c r="AT565" i="2"/>
  <c r="AU570" i="2"/>
  <c r="AU579" i="2"/>
  <c r="AU580" i="2"/>
  <c r="AT581" i="2"/>
  <c r="AU585" i="2"/>
  <c r="AU590" i="2"/>
  <c r="AU591" i="2"/>
  <c r="AU593" i="2"/>
  <c r="AT599" i="2"/>
  <c r="AU601" i="2"/>
  <c r="AU602" i="2"/>
  <c r="AU605" i="2"/>
  <c r="AT615" i="2"/>
  <c r="AT623" i="2"/>
  <c r="AU629" i="2"/>
  <c r="AU640" i="2"/>
  <c r="AT642" i="2"/>
  <c r="AU648" i="2"/>
  <c r="AT650" i="2"/>
  <c r="AU656" i="2"/>
  <c r="AT658" i="2"/>
  <c r="AU664" i="2"/>
  <c r="AT666" i="2"/>
  <c r="AU672" i="2"/>
  <c r="AT674" i="2"/>
  <c r="AT678" i="2"/>
  <c r="AU679" i="2"/>
  <c r="AT680" i="2"/>
  <c r="AT682" i="2"/>
  <c r="AU686" i="2"/>
  <c r="AU687" i="2"/>
  <c r="AT688" i="2"/>
  <c r="AU689" i="2"/>
  <c r="AU690" i="2"/>
  <c r="AT692" i="2"/>
  <c r="AT694" i="2"/>
  <c r="AU695" i="2"/>
  <c r="AT696" i="2"/>
  <c r="AU699" i="2"/>
  <c r="AU700" i="2"/>
  <c r="AU702" i="2"/>
  <c r="AT704" i="2"/>
  <c r="AU706" i="2"/>
  <c r="AU708" i="2"/>
  <c r="AU710" i="2"/>
  <c r="AU712" i="2"/>
  <c r="AU714" i="2"/>
  <c r="AU719" i="2"/>
  <c r="AT721" i="2"/>
  <c r="AU727" i="2"/>
  <c r="AT729" i="2"/>
  <c r="AU735" i="2"/>
  <c r="AT737" i="2"/>
  <c r="AU743" i="2"/>
  <c r="AT745" i="2"/>
  <c r="AU751" i="2"/>
  <c r="AT753" i="2"/>
  <c r="AU759" i="2"/>
  <c r="AT761" i="2"/>
  <c r="AU767" i="2"/>
  <c r="AT769" i="2"/>
  <c r="AU775" i="2"/>
  <c r="AU783" i="2"/>
  <c r="AT496" i="2"/>
  <c r="AT500" i="2"/>
  <c r="AT504" i="2"/>
  <c r="AT508" i="2"/>
  <c r="AT512" i="2"/>
  <c r="AT516" i="2"/>
  <c r="AT530" i="2"/>
  <c r="AT532" i="2"/>
  <c r="AU533" i="2"/>
  <c r="AU536" i="2"/>
  <c r="AU546" i="2"/>
  <c r="AU558" i="2"/>
  <c r="AU567" i="2"/>
  <c r="AU568" i="2"/>
  <c r="AT569" i="2"/>
  <c r="AU574" i="2"/>
  <c r="AU583" i="2"/>
  <c r="AU588" i="2"/>
  <c r="AT589" i="2"/>
  <c r="AU596" i="2"/>
  <c r="AT597" i="2"/>
  <c r="AU598" i="2"/>
  <c r="AU599" i="2"/>
  <c r="AT607" i="2"/>
  <c r="AU615" i="2"/>
  <c r="AT617" i="2"/>
  <c r="AT619" i="2"/>
  <c r="AU620" i="2"/>
  <c r="AU622" i="2"/>
  <c r="AU623" i="2"/>
  <c r="AT625" i="2"/>
  <c r="AT627" i="2"/>
  <c r="AT628" i="2"/>
  <c r="AT636" i="2"/>
  <c r="AU641" i="2"/>
  <c r="AU642" i="2"/>
  <c r="AU643" i="2"/>
  <c r="AT644" i="2"/>
  <c r="AU649" i="2"/>
  <c r="AU650" i="2"/>
  <c r="AU651" i="2"/>
  <c r="AT652" i="2"/>
  <c r="AU657" i="2"/>
  <c r="AU658" i="2"/>
  <c r="AU659" i="2"/>
  <c r="AT660" i="2"/>
  <c r="AU665" i="2"/>
  <c r="AT518" i="2"/>
  <c r="AT520" i="2"/>
  <c r="AT526" i="2"/>
  <c r="AU529" i="2"/>
  <c r="AU542" i="2"/>
  <c r="AT548" i="2"/>
  <c r="AU555" i="2"/>
  <c r="AU556" i="2"/>
  <c r="AT557" i="2"/>
  <c r="AU562" i="2"/>
  <c r="AU571" i="2"/>
  <c r="AU572" i="2"/>
  <c r="AT573" i="2"/>
  <c r="AU578" i="2"/>
  <c r="AT587" i="2"/>
  <c r="AU589" i="2"/>
  <c r="AT595" i="2"/>
  <c r="AU597" i="2"/>
  <c r="AT603" i="2"/>
  <c r="AU604" i="2"/>
  <c r="AU606" i="2"/>
  <c r="AU607" i="2"/>
  <c r="AT609" i="2"/>
  <c r="AT611" i="2"/>
  <c r="AT613" i="2"/>
  <c r="AU616" i="2"/>
  <c r="AU617" i="2"/>
  <c r="AU619" i="2"/>
  <c r="AT621" i="2"/>
  <c r="AU625" i="2"/>
  <c r="AU627" i="2"/>
  <c r="AT631" i="2"/>
  <c r="AT633" i="2"/>
  <c r="AT635" i="2"/>
  <c r="AU636" i="2"/>
  <c r="AT638" i="2"/>
  <c r="AU644" i="2"/>
  <c r="AT646" i="2"/>
  <c r="AU652" i="2"/>
  <c r="AT654" i="2"/>
  <c r="AU660" i="2"/>
  <c r="AT662" i="2"/>
  <c r="AU668" i="2"/>
  <c r="AT670" i="2"/>
  <c r="AU676" i="2"/>
  <c r="AU684" i="2"/>
  <c r="AT698" i="2"/>
  <c r="AT717" i="2"/>
  <c r="AU723" i="2"/>
  <c r="AT725" i="2"/>
  <c r="AU731" i="2"/>
  <c r="AT733" i="2"/>
  <c r="AU739" i="2"/>
  <c r="AT741" i="2"/>
  <c r="AU747" i="2"/>
  <c r="AT749" i="2"/>
  <c r="AU755" i="2"/>
  <c r="AT757" i="2"/>
  <c r="AU763" i="2"/>
  <c r="AT765" i="2"/>
  <c r="AU771" i="2"/>
  <c r="AT773" i="2"/>
  <c r="AT777" i="2"/>
  <c r="AU778" i="2"/>
  <c r="AT779" i="2"/>
  <c r="AT781" i="2"/>
  <c r="AU785" i="2"/>
  <c r="AU786" i="2"/>
  <c r="AT787" i="2"/>
  <c r="AT668" i="2"/>
  <c r="AU669" i="2"/>
  <c r="AU674" i="2"/>
  <c r="AU680" i="2"/>
  <c r="AT684" i="2"/>
  <c r="AT686" i="2"/>
  <c r="AU696" i="2"/>
  <c r="AU698" i="2"/>
  <c r="AT702" i="2"/>
  <c r="AU716" i="2"/>
  <c r="AU721" i="2"/>
  <c r="AU726" i="2"/>
  <c r="AT731" i="2"/>
  <c r="AU732" i="2"/>
  <c r="AU737" i="2"/>
  <c r="AU742" i="2"/>
  <c r="AT747" i="2"/>
  <c r="AU748" i="2"/>
  <c r="AU753" i="2"/>
  <c r="AU758" i="2"/>
  <c r="AT763" i="2"/>
  <c r="AU764" i="2"/>
  <c r="AU769" i="2"/>
  <c r="AU774" i="2"/>
  <c r="AU777" i="2"/>
  <c r="AU780" i="2"/>
  <c r="AT789" i="2"/>
  <c r="AT793" i="2"/>
  <c r="AU797" i="2"/>
  <c r="AT799" i="2"/>
  <c r="AT801" i="2"/>
  <c r="AU802" i="2"/>
  <c r="AT803" i="2"/>
  <c r="AU806" i="2"/>
  <c r="AU807" i="2"/>
  <c r="AU809" i="2"/>
  <c r="AT811" i="2"/>
  <c r="AU815" i="2"/>
  <c r="AU817" i="2"/>
  <c r="AU819" i="2"/>
  <c r="AU821" i="2"/>
  <c r="AT6" i="2"/>
  <c r="AU7" i="2"/>
  <c r="AU9" i="2"/>
  <c r="AT12" i="2"/>
  <c r="AU14" i="2"/>
  <c r="AU17" i="2"/>
  <c r="AT18" i="2"/>
  <c r="AU19" i="2"/>
  <c r="AT20" i="2"/>
  <c r="AU22" i="2"/>
  <c r="AU30" i="2"/>
  <c r="AT32" i="2"/>
  <c r="AU34" i="2"/>
  <c r="AU41" i="2"/>
  <c r="AU42" i="2"/>
  <c r="AU43" i="2"/>
  <c r="AT44" i="2"/>
  <c r="AU667" i="2"/>
  <c r="AT672" i="2"/>
  <c r="AU673" i="2"/>
  <c r="AU683" i="2"/>
  <c r="AU692" i="2"/>
  <c r="AT710" i="2"/>
  <c r="AT719" i="2"/>
  <c r="AU720" i="2"/>
  <c r="AU725" i="2"/>
  <c r="AU730" i="2"/>
  <c r="AT735" i="2"/>
  <c r="AU736" i="2"/>
  <c r="AU741" i="2"/>
  <c r="AU746" i="2"/>
  <c r="AT751" i="2"/>
  <c r="AU752" i="2"/>
  <c r="AU757" i="2"/>
  <c r="AU762" i="2"/>
  <c r="AT767" i="2"/>
  <c r="AU768" i="2"/>
  <c r="AU773" i="2"/>
  <c r="AU779" i="2"/>
  <c r="AT783" i="2"/>
  <c r="AT785" i="2"/>
  <c r="AU788" i="2"/>
  <c r="AU789" i="2"/>
  <c r="AU790" i="2"/>
  <c r="AT791" i="2"/>
  <c r="AU793" i="2"/>
  <c r="AT795" i="2"/>
  <c r="AU799" i="2"/>
  <c r="AU801" i="2"/>
  <c r="AU803" i="2"/>
  <c r="AU808" i="2"/>
  <c r="AU811" i="2"/>
  <c r="AU6" i="2"/>
  <c r="AT10" i="2"/>
  <c r="AU11" i="2"/>
  <c r="AU12" i="2"/>
  <c r="AT13" i="2"/>
  <c r="AU20" i="2"/>
  <c r="AU27" i="2"/>
  <c r="AU31" i="2"/>
  <c r="AU32" i="2"/>
  <c r="AU37" i="2"/>
  <c r="AT38" i="2"/>
  <c r="AU39" i="2"/>
  <c r="AT40" i="2"/>
  <c r="AU44" i="2"/>
  <c r="AT46" i="2"/>
  <c r="AU52" i="2"/>
  <c r="AU54" i="2"/>
  <c r="AU56" i="2"/>
  <c r="AU62" i="2"/>
  <c r="AT63" i="2"/>
  <c r="AU64" i="2"/>
  <c r="AU65" i="2"/>
  <c r="AU68" i="2"/>
  <c r="AU69" i="2"/>
  <c r="AT71" i="2"/>
  <c r="AT73" i="2"/>
  <c r="AT74" i="2"/>
  <c r="AT75" i="2"/>
  <c r="AT77" i="2"/>
  <c r="AT79" i="2"/>
  <c r="AU84" i="2"/>
  <c r="AU85" i="2"/>
  <c r="AU86" i="2"/>
  <c r="AT87" i="2"/>
  <c r="AU92" i="2"/>
  <c r="AU93" i="2"/>
  <c r="AU95" i="2"/>
  <c r="AU98" i="2"/>
  <c r="AT99" i="2"/>
  <c r="AU671" i="2"/>
  <c r="AT676" i="2"/>
  <c r="AU682" i="2"/>
  <c r="AU688" i="2"/>
  <c r="AT690" i="2"/>
  <c r="AT700" i="2"/>
  <c r="AU701" i="2"/>
  <c r="AU703" i="2"/>
  <c r="AU704" i="2"/>
  <c r="AT706" i="2"/>
  <c r="AT712" i="2"/>
  <c r="AU718" i="2"/>
  <c r="AT723" i="2"/>
  <c r="AU724" i="2"/>
  <c r="AU729" i="2"/>
  <c r="AU734" i="2"/>
  <c r="AT739" i="2"/>
  <c r="AU740" i="2"/>
  <c r="AU745" i="2"/>
  <c r="AU750" i="2"/>
  <c r="AT755" i="2"/>
  <c r="AU756" i="2"/>
  <c r="AU761" i="2"/>
  <c r="AU766" i="2"/>
  <c r="AT771" i="2"/>
  <c r="AU772" i="2"/>
  <c r="AU782" i="2"/>
  <c r="AU791" i="2"/>
  <c r="AU795" i="2"/>
  <c r="AT805" i="2"/>
  <c r="AT813" i="2"/>
  <c r="AT8" i="2"/>
  <c r="AU10" i="2"/>
  <c r="AU13" i="2"/>
  <c r="AT24" i="2"/>
  <c r="AT26" i="2"/>
  <c r="AT28" i="2"/>
  <c r="AT36" i="2"/>
  <c r="AU38" i="2"/>
  <c r="AU40" i="2"/>
  <c r="AU45" i="2"/>
  <c r="AU46" i="2"/>
  <c r="AU666" i="2"/>
  <c r="AU670" i="2"/>
  <c r="AU675" i="2"/>
  <c r="AU678" i="2"/>
  <c r="AU681" i="2"/>
  <c r="AU694" i="2"/>
  <c r="AU705" i="2"/>
  <c r="AT708" i="2"/>
  <c r="AT711" i="2"/>
  <c r="AT714" i="2"/>
  <c r="AU717" i="2"/>
  <c r="AU722" i="2"/>
  <c r="AT727" i="2"/>
  <c r="AU728" i="2"/>
  <c r="AU733" i="2"/>
  <c r="AU738" i="2"/>
  <c r="AT743" i="2"/>
  <c r="AU744" i="2"/>
  <c r="AU749" i="2"/>
  <c r="AU754" i="2"/>
  <c r="AT759" i="2"/>
  <c r="AU760" i="2"/>
  <c r="AU765" i="2"/>
  <c r="AU770" i="2"/>
  <c r="AT775" i="2"/>
  <c r="AU781" i="2"/>
  <c r="AU787" i="2"/>
  <c r="AT797" i="2"/>
  <c r="AU804" i="2"/>
  <c r="AU805" i="2"/>
  <c r="AT807" i="2"/>
  <c r="AT809" i="2"/>
  <c r="AU813" i="2"/>
  <c r="AT815" i="2"/>
  <c r="AT817" i="2"/>
  <c r="AU818" i="2"/>
  <c r="AT819" i="2"/>
  <c r="AT821" i="2"/>
  <c r="AU8" i="2"/>
  <c r="AT9" i="2"/>
  <c r="AT14" i="2"/>
  <c r="AU16" i="2"/>
  <c r="AT17" i="2"/>
  <c r="AT19" i="2"/>
  <c r="AU21" i="2"/>
  <c r="AT22" i="2"/>
  <c r="AU23" i="2"/>
  <c r="AU24" i="2"/>
  <c r="AU26" i="2"/>
  <c r="AU28" i="2"/>
  <c r="AT30" i="2"/>
  <c r="AU33" i="2"/>
  <c r="AT34" i="2"/>
  <c r="AU35" i="2"/>
  <c r="AU36" i="2"/>
  <c r="AT42" i="2"/>
  <c r="AU48" i="2"/>
  <c r="AT50" i="2"/>
  <c r="AU58" i="2"/>
  <c r="AT59" i="2"/>
  <c r="AU60" i="2"/>
  <c r="AU61" i="2"/>
  <c r="AU66" i="2"/>
  <c r="AU67" i="2"/>
  <c r="AU80" i="2"/>
  <c r="AU81" i="2"/>
  <c r="AU82" i="2"/>
  <c r="AT83" i="2"/>
  <c r="AU88" i="2"/>
  <c r="AU89" i="2"/>
  <c r="AU90" i="2"/>
  <c r="AT91" i="2"/>
  <c r="AU97" i="2"/>
  <c r="AU100" i="2"/>
  <c r="AU101" i="2"/>
  <c r="AU103" i="2"/>
  <c r="AU105" i="2"/>
  <c r="AU50" i="2"/>
  <c r="AT54" i="2"/>
  <c r="AT58" i="2"/>
  <c r="AU71" i="2"/>
  <c r="AT95" i="2"/>
  <c r="AT97" i="2"/>
  <c r="AU99" i="2"/>
  <c r="AU107" i="2"/>
  <c r="AU109" i="2"/>
  <c r="AT111" i="2"/>
  <c r="AU117" i="2"/>
  <c r="AU118" i="2"/>
  <c r="AU119" i="2"/>
  <c r="AT151" i="2"/>
  <c r="AT157" i="2"/>
  <c r="AU159" i="2"/>
  <c r="AT161" i="2"/>
  <c r="AU163" i="2"/>
  <c r="AT174" i="2"/>
  <c r="AU178" i="2"/>
  <c r="AU180" i="2"/>
  <c r="AU191" i="2"/>
  <c r="AU194" i="2"/>
  <c r="AU205" i="2"/>
  <c r="AU207" i="2"/>
  <c r="AU209" i="2"/>
  <c r="AU212" i="2"/>
  <c r="AU214" i="2"/>
  <c r="AT222" i="2"/>
  <c r="AU224" i="2"/>
  <c r="AT48" i="2"/>
  <c r="AU49" i="2"/>
  <c r="AT56" i="2"/>
  <c r="AT67" i="2"/>
  <c r="AT69" i="2"/>
  <c r="AU73" i="2"/>
  <c r="AU75" i="2"/>
  <c r="AU79" i="2"/>
  <c r="AU83" i="2"/>
  <c r="AU87" i="2"/>
  <c r="AU91" i="2"/>
  <c r="AU94" i="2"/>
  <c r="AT105" i="2"/>
  <c r="AU110" i="2"/>
  <c r="AU111" i="2"/>
  <c r="AU112" i="2"/>
  <c r="AT113" i="2"/>
  <c r="AT121" i="2"/>
  <c r="AT123" i="2"/>
  <c r="AT125" i="2"/>
  <c r="AT126" i="2"/>
  <c r="AT129" i="2"/>
  <c r="AT130" i="2"/>
  <c r="AT133" i="2"/>
  <c r="AT134" i="2"/>
  <c r="AT137" i="2"/>
  <c r="AT138" i="2"/>
  <c r="AT141" i="2"/>
  <c r="AT142" i="2"/>
  <c r="AT145" i="2"/>
  <c r="AT146" i="2"/>
  <c r="AT150" i="2"/>
  <c r="AU151" i="2"/>
  <c r="AU152" i="2"/>
  <c r="AT153" i="2"/>
  <c r="AU157" i="2"/>
  <c r="AU158" i="2"/>
  <c r="AU161" i="2"/>
  <c r="AT170" i="2"/>
  <c r="AT171" i="2"/>
  <c r="AT172" i="2"/>
  <c r="AU173" i="2"/>
  <c r="AU174" i="2"/>
  <c r="AU175" i="2"/>
  <c r="AU176" i="2"/>
  <c r="AU190" i="2"/>
  <c r="AT198" i="2"/>
  <c r="AT202" i="2"/>
  <c r="AT219" i="2"/>
  <c r="AU222" i="2"/>
  <c r="AT227" i="2"/>
  <c r="AT230" i="2"/>
  <c r="AU127" i="2"/>
  <c r="AU130" i="2"/>
  <c r="AU132" i="2"/>
  <c r="AU134" i="2"/>
  <c r="AU136" i="2"/>
  <c r="AU138" i="2"/>
  <c r="AU139" i="2"/>
  <c r="AU141" i="2"/>
  <c r="AU143" i="2"/>
  <c r="AU145" i="2"/>
  <c r="AT149" i="2"/>
  <c r="AU150" i="2"/>
  <c r="AT166" i="2"/>
  <c r="AT167" i="2"/>
  <c r="AU169" i="2"/>
  <c r="AU171" i="2"/>
  <c r="AT182" i="2"/>
  <c r="AT184" i="2"/>
  <c r="AT186" i="2"/>
  <c r="AT188" i="2"/>
  <c r="AU192" i="2"/>
  <c r="AT196" i="2"/>
  <c r="AU198" i="2"/>
  <c r="AU202" i="2"/>
  <c r="AU219" i="2"/>
  <c r="AU221" i="2"/>
  <c r="AT226" i="2"/>
  <c r="AU227" i="2"/>
  <c r="AU230" i="2"/>
  <c r="AU232" i="2"/>
  <c r="AU47" i="2"/>
  <c r="AT52" i="2"/>
  <c r="AT55" i="2"/>
  <c r="AU59" i="2"/>
  <c r="AT61" i="2"/>
  <c r="AU63" i="2"/>
  <c r="AT65" i="2"/>
  <c r="AT101" i="2"/>
  <c r="AU113" i="2"/>
  <c r="AT115" i="2"/>
  <c r="AU121" i="2"/>
  <c r="AU123" i="2"/>
  <c r="AU124" i="2"/>
  <c r="AU125" i="2"/>
  <c r="AU126" i="2"/>
  <c r="AU128" i="2"/>
  <c r="AU129" i="2"/>
  <c r="AU131" i="2"/>
  <c r="AU133" i="2"/>
  <c r="AU135" i="2"/>
  <c r="AU137" i="2"/>
  <c r="AU140" i="2"/>
  <c r="AU142" i="2"/>
  <c r="AU144" i="2"/>
  <c r="AU146" i="2"/>
  <c r="AU153" i="2"/>
  <c r="AT168" i="2"/>
  <c r="AU170" i="2"/>
  <c r="AU172" i="2"/>
  <c r="AT183" i="2"/>
  <c r="AT187" i="2"/>
  <c r="AT195" i="2"/>
  <c r="AU197" i="2"/>
  <c r="AT199" i="2"/>
  <c r="AT215" i="2"/>
  <c r="AT218" i="2"/>
  <c r="AU220" i="2"/>
  <c r="AU229" i="2"/>
  <c r="AU51" i="2"/>
  <c r="AU77" i="2"/>
  <c r="AT81" i="2"/>
  <c r="AT85" i="2"/>
  <c r="AT89" i="2"/>
  <c r="AT93" i="2"/>
  <c r="AT103" i="2"/>
  <c r="AT106" i="2"/>
  <c r="AT107" i="2"/>
  <c r="AT109" i="2"/>
  <c r="AU114" i="2"/>
  <c r="AU115" i="2"/>
  <c r="AU116" i="2"/>
  <c r="AT117" i="2"/>
  <c r="AT119" i="2"/>
  <c r="AU122" i="2"/>
  <c r="AU149" i="2"/>
  <c r="AU154" i="2"/>
  <c r="AT159" i="2"/>
  <c r="AT162" i="2"/>
  <c r="AT163" i="2"/>
  <c r="AT164" i="2"/>
  <c r="AU165" i="2"/>
  <c r="AU166" i="2"/>
  <c r="AU167" i="2"/>
  <c r="AU168" i="2"/>
  <c r="AT178" i="2"/>
  <c r="AT179" i="2"/>
  <c r="AT180" i="2"/>
  <c r="AU181" i="2"/>
  <c r="AU182" i="2"/>
  <c r="AU183" i="2"/>
  <c r="AU184" i="2"/>
  <c r="AU186" i="2"/>
  <c r="AU187" i="2"/>
  <c r="AU188" i="2"/>
  <c r="AT191" i="2"/>
  <c r="AT194" i="2"/>
  <c r="AU195" i="2"/>
  <c r="AU196" i="2"/>
  <c r="AU199" i="2"/>
  <c r="AT206" i="2"/>
  <c r="AT207" i="2"/>
  <c r="AT210" i="2"/>
  <c r="AT211" i="2"/>
  <c r="AT214" i="2"/>
  <c r="AU215" i="2"/>
  <c r="AU216" i="2"/>
  <c r="AU217" i="2"/>
  <c r="AU218" i="2"/>
  <c r="AT223" i="2"/>
  <c r="AU226" i="2"/>
  <c r="AU228" i="2"/>
  <c r="AT231" i="2"/>
  <c r="AU156" i="2"/>
  <c r="AT158" i="2"/>
  <c r="AU160" i="2"/>
  <c r="AU162" i="2"/>
  <c r="AU164" i="2"/>
  <c r="AT175" i="2"/>
  <c r="AT176" i="2"/>
  <c r="AU177" i="2"/>
  <c r="AU179" i="2"/>
  <c r="AT190" i="2"/>
  <c r="AU204" i="2"/>
  <c r="AU206" i="2"/>
  <c r="AU208" i="2"/>
  <c r="AU210" i="2"/>
  <c r="AU211" i="2"/>
  <c r="AU213" i="2"/>
  <c r="AU223" i="2"/>
  <c r="AU225" i="2"/>
  <c r="AU231" i="2"/>
  <c r="AU376" i="2"/>
  <c r="AU796" i="2"/>
  <c r="AT820" i="2"/>
  <c r="AT816" i="2"/>
  <c r="AT814" i="2"/>
  <c r="AT800" i="2"/>
  <c r="AT798" i="2"/>
  <c r="AU820" i="2"/>
  <c r="AU792" i="2"/>
  <c r="AT822" i="2"/>
  <c r="AU816" i="2"/>
  <c r="AT776" i="2"/>
  <c r="AU711" i="2"/>
  <c r="AT772" i="2"/>
  <c r="AT756" i="2"/>
  <c r="AT740" i="2"/>
  <c r="AT724" i="2"/>
  <c r="AU713" i="2"/>
  <c r="AU697" i="2"/>
  <c r="AT689" i="2"/>
  <c r="AU677" i="2"/>
  <c r="AT707" i="2"/>
  <c r="AU693" i="2"/>
  <c r="AU626" i="2"/>
  <c r="AT630" i="2"/>
  <c r="AT624" i="2"/>
  <c r="AT673" i="2"/>
  <c r="AT657" i="2"/>
  <c r="AT641" i="2"/>
  <c r="AU592" i="2"/>
  <c r="AT588" i="2"/>
  <c r="AU624" i="2"/>
  <c r="AU608" i="2"/>
  <c r="AT590" i="2"/>
  <c r="AT582" i="2"/>
  <c r="AT566" i="2"/>
  <c r="AU549" i="2"/>
  <c r="AT546" i="2"/>
  <c r="AT531" i="2"/>
  <c r="AT529" i="2"/>
  <c r="AU523" i="2"/>
  <c r="AT553" i="2"/>
  <c r="AU527" i="2"/>
  <c r="AT515" i="2"/>
  <c r="AT499" i="2"/>
  <c r="AT483" i="2"/>
  <c r="AT471" i="2"/>
  <c r="AT449" i="2"/>
  <c r="AT453" i="2"/>
  <c r="AT441" i="2"/>
  <c r="AU434" i="2"/>
  <c r="AT426" i="2"/>
  <c r="AT410" i="2"/>
  <c r="AT434" i="2"/>
  <c r="AT424" i="2"/>
  <c r="AT422" i="2"/>
  <c r="AU414" i="2"/>
  <c r="AT406" i="2"/>
  <c r="AT408" i="2"/>
  <c r="AT400" i="2"/>
  <c r="AT818" i="2"/>
  <c r="AU794" i="2"/>
  <c r="AT812" i="2"/>
  <c r="AT810" i="2"/>
  <c r="AU798" i="2"/>
  <c r="AT792" i="2"/>
  <c r="AT770" i="2"/>
  <c r="AT762" i="2"/>
  <c r="AT754" i="2"/>
  <c r="AT746" i="2"/>
  <c r="AT738" i="2"/>
  <c r="AT730" i="2"/>
  <c r="AT722" i="2"/>
  <c r="AT697" i="2"/>
  <c r="AT695" i="2"/>
  <c r="AT768" i="2"/>
  <c r="AT752" i="2"/>
  <c r="AT736" i="2"/>
  <c r="AT720" i="2"/>
  <c r="AT687" i="2"/>
  <c r="AT683" i="2"/>
  <c r="AT679" i="2"/>
  <c r="AT675" i="2"/>
  <c r="AT667" i="2"/>
  <c r="AT659" i="2"/>
  <c r="AT651" i="2"/>
  <c r="AT643" i="2"/>
  <c r="AU634" i="2"/>
  <c r="AU600" i="2"/>
  <c r="AT596" i="2"/>
  <c r="AT610" i="2"/>
  <c r="AT608" i="2"/>
  <c r="AT669" i="2"/>
  <c r="AT653" i="2"/>
  <c r="AT637" i="2"/>
  <c r="AU632" i="2"/>
  <c r="AT629" i="2"/>
  <c r="AU614" i="2"/>
  <c r="AT606" i="2"/>
  <c r="AT604" i="2"/>
  <c r="AT634" i="2"/>
  <c r="AT594" i="2"/>
  <c r="AT578" i="2"/>
  <c r="AT562" i="2"/>
  <c r="AU539" i="2"/>
  <c r="AU521" i="2"/>
  <c r="AT580" i="2"/>
  <c r="AT572" i="2"/>
  <c r="AT564" i="2"/>
  <c r="AT556" i="2"/>
  <c r="AU551" i="2"/>
  <c r="AT547" i="2"/>
  <c r="AU543" i="2"/>
  <c r="AT535" i="2"/>
  <c r="AT533" i="2"/>
  <c r="AT511" i="2"/>
  <c r="AT495" i="2"/>
  <c r="AT479" i="2"/>
  <c r="AU469" i="2"/>
  <c r="AT463" i="2"/>
  <c r="AT461" i="2"/>
  <c r="AT513" i="2"/>
  <c r="AT505" i="2"/>
  <c r="AT497" i="2"/>
  <c r="AT489" i="2"/>
  <c r="AU812" i="2"/>
  <c r="AT780" i="2"/>
  <c r="AU822" i="2"/>
  <c r="AU814" i="2"/>
  <c r="AT808" i="2"/>
  <c r="AT806" i="2"/>
  <c r="AU709" i="2"/>
  <c r="AT681" i="2"/>
  <c r="AT764" i="2"/>
  <c r="AT748" i="2"/>
  <c r="AT732" i="2"/>
  <c r="AT716" i="2"/>
  <c r="AU715" i="2"/>
  <c r="AU707" i="2"/>
  <c r="AT715" i="2"/>
  <c r="AT701" i="2"/>
  <c r="AT699" i="2"/>
  <c r="AU691" i="2"/>
  <c r="AU628" i="2"/>
  <c r="AT665" i="2"/>
  <c r="AT649" i="2"/>
  <c r="AT622" i="2"/>
  <c r="AT620" i="2"/>
  <c r="AT632" i="2"/>
  <c r="AT618" i="2"/>
  <c r="AT616" i="2"/>
  <c r="AU610" i="2"/>
  <c r="AT602" i="2"/>
  <c r="AT598" i="2"/>
  <c r="AT574" i="2"/>
  <c r="AT558" i="2"/>
  <c r="AU547" i="2"/>
  <c r="AU537" i="2"/>
  <c r="AT551" i="2"/>
  <c r="AT543" i="2"/>
  <c r="AT541" i="2"/>
  <c r="AT527" i="2"/>
  <c r="AT525" i="2"/>
  <c r="AT539" i="2"/>
  <c r="AT537" i="2"/>
  <c r="AT545" i="2"/>
  <c r="AU525" i="2"/>
  <c r="AT507" i="2"/>
  <c r="AT491" i="2"/>
  <c r="AT475" i="2"/>
  <c r="AU455" i="2"/>
  <c r="AT459" i="2"/>
  <c r="AT457" i="2"/>
  <c r="AT469" i="2"/>
  <c r="AT445" i="2"/>
  <c r="AT437" i="2"/>
  <c r="AT428" i="2"/>
  <c r="AT443" i="2"/>
  <c r="AT439" i="2"/>
  <c r="AU412" i="2"/>
  <c r="AT432" i="2"/>
  <c r="AT392" i="2"/>
  <c r="AU810" i="2"/>
  <c r="AT804" i="2"/>
  <c r="AT802" i="2"/>
  <c r="AU784" i="2"/>
  <c r="AT784" i="2"/>
  <c r="AT796" i="2"/>
  <c r="AT794" i="2"/>
  <c r="AT788" i="2"/>
  <c r="AU776" i="2"/>
  <c r="AU800" i="2"/>
  <c r="AT790" i="2"/>
  <c r="AT786" i="2"/>
  <c r="AT782" i="2"/>
  <c r="AT778" i="2"/>
  <c r="AT774" i="2"/>
  <c r="AT766" i="2"/>
  <c r="AT758" i="2"/>
  <c r="AT750" i="2"/>
  <c r="AT742" i="2"/>
  <c r="AT734" i="2"/>
  <c r="AT726" i="2"/>
  <c r="AT718" i="2"/>
  <c r="AU685" i="2"/>
  <c r="AT713" i="2"/>
  <c r="AT693" i="2"/>
  <c r="AT691" i="2"/>
  <c r="AT685" i="2"/>
  <c r="AT760" i="2"/>
  <c r="AT744" i="2"/>
  <c r="AT728" i="2"/>
  <c r="AT705" i="2"/>
  <c r="AT703" i="2"/>
  <c r="AT709" i="2"/>
  <c r="AT677" i="2"/>
  <c r="AT671" i="2"/>
  <c r="AT663" i="2"/>
  <c r="AT655" i="2"/>
  <c r="AT647" i="2"/>
  <c r="AT639" i="2"/>
  <c r="AT614" i="2"/>
  <c r="AT612" i="2"/>
  <c r="AT600" i="2"/>
  <c r="AT661" i="2"/>
  <c r="AT645" i="2"/>
  <c r="AU630" i="2"/>
  <c r="AU612" i="2"/>
  <c r="AT626" i="2"/>
  <c r="AT592" i="2"/>
  <c r="AT586" i="2"/>
  <c r="AT570" i="2"/>
  <c r="AT554" i="2"/>
  <c r="AT519" i="2"/>
  <c r="AT584" i="2"/>
  <c r="AT576" i="2"/>
  <c r="AT568" i="2"/>
  <c r="AT560" i="2"/>
  <c r="AU553" i="2"/>
  <c r="AU545" i="2"/>
  <c r="AT523" i="2"/>
  <c r="AT521" i="2"/>
  <c r="AU541" i="2"/>
  <c r="AT503" i="2"/>
  <c r="AT487" i="2"/>
  <c r="AU451" i="2"/>
  <c r="AT517" i="2"/>
  <c r="AT509" i="2"/>
  <c r="AT501" i="2"/>
  <c r="AT493" i="2"/>
  <c r="AT485" i="2"/>
  <c r="AT477" i="2"/>
  <c r="AT455" i="2"/>
  <c r="AU416" i="2"/>
  <c r="AT404" i="2"/>
  <c r="AT388" i="2"/>
  <c r="AU378" i="2"/>
  <c r="AU374" i="2"/>
  <c r="AT398" i="2"/>
  <c r="AT390" i="2"/>
  <c r="AT350" i="2"/>
  <c r="AT363" i="2"/>
  <c r="AU358" i="2"/>
  <c r="AT343" i="2"/>
  <c r="AT330" i="2"/>
  <c r="AT372" i="2"/>
  <c r="AT368" i="2"/>
  <c r="AT364" i="2"/>
  <c r="AT360" i="2"/>
  <c r="AT356" i="2"/>
  <c r="AT352" i="2"/>
  <c r="AT344" i="2"/>
  <c r="AT325" i="2"/>
  <c r="AT326" i="2"/>
  <c r="AT314" i="2"/>
  <c r="AT310" i="2"/>
  <c r="AU301" i="2"/>
  <c r="AT294" i="2"/>
  <c r="AT281" i="2"/>
  <c r="AT279" i="2"/>
  <c r="AT289" i="2"/>
  <c r="AT287" i="2"/>
  <c r="AU268" i="2"/>
  <c r="AT262" i="2"/>
  <c r="AT258" i="2"/>
  <c r="AT247" i="2"/>
  <c r="AT260" i="2"/>
  <c r="AT197" i="2"/>
  <c r="AT212" i="2"/>
  <c r="AT208" i="2"/>
  <c r="AT204" i="2"/>
  <c r="AT189" i="2"/>
  <c r="AT228" i="2"/>
  <c r="AT217" i="2"/>
  <c r="AU201" i="2"/>
  <c r="AT177" i="2"/>
  <c r="AT156" i="2"/>
  <c r="AT160" i="2"/>
  <c r="AT140" i="2"/>
  <c r="AU96" i="2"/>
  <c r="AT90" i="2"/>
  <c r="AT82" i="2"/>
  <c r="AU72" i="2"/>
  <c r="AT88" i="2"/>
  <c r="AT33" i="2"/>
  <c r="AT412" i="2"/>
  <c r="AU430" i="2"/>
  <c r="AT420" i="2"/>
  <c r="AT418" i="2"/>
  <c r="AT416" i="2"/>
  <c r="AT414" i="2"/>
  <c r="AT382" i="2"/>
  <c r="AT380" i="2"/>
  <c r="AT376" i="2"/>
  <c r="AU380" i="2"/>
  <c r="AU371" i="2"/>
  <c r="AT351" i="2"/>
  <c r="AT347" i="2"/>
  <c r="AU329" i="2"/>
  <c r="AU325" i="2"/>
  <c r="AT322" i="2"/>
  <c r="AT340" i="2"/>
  <c r="AT329" i="2"/>
  <c r="AT304" i="2"/>
  <c r="AT317" i="2"/>
  <c r="AT313" i="2"/>
  <c r="AT309" i="2"/>
  <c r="AU291" i="2"/>
  <c r="AT285" i="2"/>
  <c r="AT283" i="2"/>
  <c r="AU289" i="2"/>
  <c r="AT277" i="2"/>
  <c r="AT275" i="2"/>
  <c r="AT264" i="2"/>
  <c r="AT266" i="2"/>
  <c r="AT253" i="2"/>
  <c r="AT251" i="2"/>
  <c r="AT249" i="2"/>
  <c r="AU245" i="2"/>
  <c r="AT233" i="2"/>
  <c r="AT193" i="2"/>
  <c r="AT216" i="2"/>
  <c r="AT229" i="2"/>
  <c r="AT213" i="2"/>
  <c r="AU193" i="2"/>
  <c r="AT148" i="2"/>
  <c r="AT173" i="2"/>
  <c r="AU155" i="2"/>
  <c r="AU147" i="2"/>
  <c r="AT143" i="2"/>
  <c r="AU148" i="2"/>
  <c r="AT136" i="2"/>
  <c r="AT116" i="2"/>
  <c r="AT108" i="2"/>
  <c r="AU104" i="2"/>
  <c r="AT96" i="2"/>
  <c r="AT110" i="2"/>
  <c r="AT104" i="2"/>
  <c r="AU70" i="2"/>
  <c r="AT84" i="2"/>
  <c r="AU78" i="2"/>
  <c r="AT62" i="2"/>
  <c r="AT53" i="2"/>
  <c r="AU55" i="2"/>
  <c r="AT37" i="2"/>
  <c r="AT41" i="2"/>
  <c r="AU25" i="2"/>
  <c r="AT29" i="2"/>
  <c r="AT35" i="2"/>
  <c r="AT7" i="2"/>
  <c r="AU120" i="2"/>
  <c r="AU102" i="2"/>
  <c r="AT102" i="2"/>
  <c r="AU74" i="2"/>
  <c r="AT70" i="2"/>
  <c r="AT80" i="2"/>
  <c r="AT51" i="2"/>
  <c r="AT43" i="2"/>
  <c r="AU29" i="2"/>
  <c r="AT25" i="2"/>
  <c r="AT31" i="2"/>
  <c r="AT23" i="2"/>
  <c r="AT11" i="2"/>
  <c r="AT481" i="2"/>
  <c r="AU406" i="2"/>
  <c r="AT384" i="2"/>
  <c r="AT402" i="2"/>
  <c r="AT394" i="2"/>
  <c r="AT378" i="2"/>
  <c r="AT371" i="2"/>
  <c r="AT362" i="2"/>
  <c r="AT370" i="2"/>
  <c r="AT367" i="2"/>
  <c r="AU359" i="2"/>
  <c r="AT335" i="2"/>
  <c r="AT336" i="2"/>
  <c r="AU294" i="2"/>
  <c r="AU287" i="2"/>
  <c r="AT273" i="2"/>
  <c r="AU270" i="2"/>
  <c r="AT256" i="2"/>
  <c r="AT239" i="2"/>
  <c r="AT203" i="2"/>
  <c r="AU189" i="2"/>
  <c r="AT185" i="2"/>
  <c r="AT220" i="2"/>
  <c r="AT201" i="2"/>
  <c r="AT232" i="2"/>
  <c r="AT225" i="2"/>
  <c r="AT209" i="2"/>
  <c r="AU203" i="2"/>
  <c r="AT200" i="2"/>
  <c r="AT192" i="2"/>
  <c r="AT169" i="2"/>
  <c r="AT155" i="2"/>
  <c r="AT147" i="2"/>
  <c r="AT152" i="2"/>
  <c r="AT120" i="2"/>
  <c r="AT144" i="2"/>
  <c r="AT132" i="2"/>
  <c r="AT94" i="2"/>
  <c r="AT86" i="2"/>
  <c r="AT68" i="2"/>
  <c r="AT21" i="2"/>
  <c r="AT15" i="2"/>
  <c r="AT16" i="2"/>
  <c r="AT451" i="2"/>
  <c r="AT467" i="2"/>
  <c r="AT465" i="2"/>
  <c r="AU432" i="2"/>
  <c r="AT447" i="2"/>
  <c r="AT435" i="2"/>
  <c r="AU428" i="2"/>
  <c r="AT396" i="2"/>
  <c r="AT386" i="2"/>
  <c r="AU382" i="2"/>
  <c r="AT355" i="2"/>
  <c r="AT359" i="2"/>
  <c r="AT375" i="2"/>
  <c r="AT354" i="2"/>
  <c r="AU362" i="2"/>
  <c r="AT339" i="2"/>
  <c r="AT348" i="2"/>
  <c r="AT332" i="2"/>
  <c r="AU330" i="2"/>
  <c r="AU326" i="2"/>
  <c r="AU321" i="2"/>
  <c r="AT346" i="2"/>
  <c r="AT342" i="2"/>
  <c r="AT338" i="2"/>
  <c r="AT334" i="2"/>
  <c r="AT318" i="2"/>
  <c r="AT306" i="2"/>
  <c r="AT298" i="2"/>
  <c r="AT302" i="2"/>
  <c r="AT291" i="2"/>
  <c r="AT270" i="2"/>
  <c r="AT268" i="2"/>
  <c r="AU272" i="2"/>
  <c r="AT272" i="2"/>
  <c r="AU253" i="2"/>
  <c r="AT243" i="2"/>
  <c r="AT241" i="2"/>
  <c r="AT237" i="2"/>
  <c r="AT235" i="2"/>
  <c r="AU185" i="2"/>
  <c r="AU200" i="2"/>
  <c r="AT224" i="2"/>
  <c r="AT221" i="2"/>
  <c r="AT205" i="2"/>
  <c r="AT181" i="2"/>
  <c r="AT165" i="2"/>
  <c r="AT154" i="2"/>
  <c r="AT122" i="2"/>
  <c r="AT139" i="2"/>
  <c r="AT135" i="2"/>
  <c r="AT131" i="2"/>
  <c r="AT127" i="2"/>
  <c r="AT118" i="2"/>
  <c r="AT128" i="2"/>
  <c r="AT112" i="2"/>
  <c r="AU106" i="2"/>
  <c r="AT78" i="2"/>
  <c r="AT92" i="2"/>
  <c r="AU76" i="2"/>
  <c r="AT66" i="2"/>
  <c r="AU57" i="2"/>
  <c r="AT64" i="2"/>
  <c r="AU53" i="2"/>
  <c r="AT49" i="2"/>
  <c r="AT27" i="2"/>
  <c r="AU15" i="2"/>
  <c r="AT124" i="2"/>
  <c r="AT114" i="2"/>
  <c r="AU108" i="2"/>
  <c r="AT100" i="2"/>
  <c r="AT98" i="2"/>
  <c r="AT72" i="2"/>
  <c r="AT76" i="2"/>
  <c r="AT57" i="2"/>
  <c r="AT60" i="2"/>
  <c r="AT47" i="2"/>
  <c r="AT45" i="2"/>
  <c r="AT39" i="2"/>
  <c r="AU18" i="2"/>
  <c r="AW233" i="2"/>
  <c r="AW234" i="2"/>
  <c r="AW235" i="2"/>
  <c r="AV238" i="2"/>
  <c r="AV240" i="2"/>
  <c r="AX240" i="2" s="1"/>
  <c r="AZ240" i="2" s="1"/>
  <c r="BD240" i="2" s="1"/>
  <c r="AW245" i="2"/>
  <c r="AW252" i="2"/>
  <c r="AY252" i="2" s="1"/>
  <c r="AW255" i="2"/>
  <c r="AV257" i="2"/>
  <c r="AV261" i="2"/>
  <c r="AW271" i="2"/>
  <c r="AW281" i="2"/>
  <c r="AV282" i="2"/>
  <c r="AW286" i="2"/>
  <c r="AV288" i="2"/>
  <c r="AV290" i="2"/>
  <c r="AV293" i="2"/>
  <c r="AV294" i="2"/>
  <c r="AV298" i="2"/>
  <c r="AV302" i="2"/>
  <c r="AV310" i="2"/>
  <c r="AV311" i="2"/>
  <c r="AV312" i="2"/>
  <c r="AV323" i="2"/>
  <c r="AX323" i="2" s="1"/>
  <c r="AW327" i="2"/>
  <c r="AW237" i="2"/>
  <c r="AW240" i="2"/>
  <c r="AV242" i="2"/>
  <c r="AV244" i="2"/>
  <c r="AV246" i="2"/>
  <c r="AX246" i="2" s="1"/>
  <c r="AW257" i="2"/>
  <c r="AW258" i="2"/>
  <c r="AV259" i="2"/>
  <c r="AW261" i="2"/>
  <c r="AW262" i="2"/>
  <c r="AV263" i="2"/>
  <c r="AW266" i="2"/>
  <c r="AV267" i="2"/>
  <c r="AW273" i="2"/>
  <c r="AV274" i="2"/>
  <c r="AW282" i="2"/>
  <c r="AV284" i="2"/>
  <c r="AW290" i="2"/>
  <c r="AV295" i="2"/>
  <c r="AW296" i="2"/>
  <c r="AV299" i="2"/>
  <c r="AW300" i="2"/>
  <c r="AV303" i="2"/>
  <c r="AV306" i="2"/>
  <c r="AV307" i="2"/>
  <c r="AW311" i="2"/>
  <c r="AW312" i="2"/>
  <c r="AY312" i="2" s="1"/>
  <c r="AV319" i="2"/>
  <c r="AX319" i="2" s="1"/>
  <c r="AZ319" i="2" s="1"/>
  <c r="BD319" i="2" s="1"/>
  <c r="AW320" i="2"/>
  <c r="AW323" i="2"/>
  <c r="AY323" i="2" s="1"/>
  <c r="BA323" i="2" s="1"/>
  <c r="AW330" i="2"/>
  <c r="AV331" i="2"/>
  <c r="AW333" i="2"/>
  <c r="AV339" i="2"/>
  <c r="AV340" i="2"/>
  <c r="AV236" i="2"/>
  <c r="AW239" i="2"/>
  <c r="AW244" i="2"/>
  <c r="AY244" i="2" s="1"/>
  <c r="BA244" i="2" s="1"/>
  <c r="BE244" i="2" s="1"/>
  <c r="AW247" i="2"/>
  <c r="AV248" i="2"/>
  <c r="AX248" i="2" s="1"/>
  <c r="AW249" i="2"/>
  <c r="AW251" i="2"/>
  <c r="AW253" i="2"/>
  <c r="AW259" i="2"/>
  <c r="AW263" i="2"/>
  <c r="AW267" i="2"/>
  <c r="AY267" i="2" s="1"/>
  <c r="BA267" i="2" s="1"/>
  <c r="BB267" i="2" s="1"/>
  <c r="BF267" i="2" s="1"/>
  <c r="AV269" i="2"/>
  <c r="AV270" i="2"/>
  <c r="AV272" i="2"/>
  <c r="AW274" i="2"/>
  <c r="AW277" i="2"/>
  <c r="AY277" i="2" s="1"/>
  <c r="AV278" i="2"/>
  <c r="AW279" i="2"/>
  <c r="AW295" i="2"/>
  <c r="AW299" i="2"/>
  <c r="AY299" i="2" s="1"/>
  <c r="BA299" i="2" s="1"/>
  <c r="BB299" i="2" s="1"/>
  <c r="BF299" i="2" s="1"/>
  <c r="AW303" i="2"/>
  <c r="AW304" i="2"/>
  <c r="AW307" i="2"/>
  <c r="AV308" i="2"/>
  <c r="AV314" i="2"/>
  <c r="AV315" i="2"/>
  <c r="AW316" i="2"/>
  <c r="AY316" i="2" s="1"/>
  <c r="BA316" i="2" s="1"/>
  <c r="BB316" i="2" s="1"/>
  <c r="BF316" i="2" s="1"/>
  <c r="AV318" i="2"/>
  <c r="AW319" i="2"/>
  <c r="AV234" i="2"/>
  <c r="AX234" i="2" s="1"/>
  <c r="AW236" i="2"/>
  <c r="AY236" i="2" s="1"/>
  <c r="AW248" i="2"/>
  <c r="AV250" i="2"/>
  <c r="AV252" i="2"/>
  <c r="AV254" i="2"/>
  <c r="AV255" i="2"/>
  <c r="AV265" i="2"/>
  <c r="AV271" i="2"/>
  <c r="AX271" i="2" s="1"/>
  <c r="AV276" i="2"/>
  <c r="AX276" i="2" s="1"/>
  <c r="AZ276" i="2" s="1"/>
  <c r="BD276" i="2" s="1"/>
  <c r="AW278" i="2"/>
  <c r="AV280" i="2"/>
  <c r="AW283" i="2"/>
  <c r="AW285" i="2"/>
  <c r="AV286" i="2"/>
  <c r="AV292" i="2"/>
  <c r="AW308" i="2"/>
  <c r="AW315" i="2"/>
  <c r="AW324" i="2"/>
  <c r="AV327" i="2"/>
  <c r="AV329" i="2"/>
  <c r="AV332" i="2"/>
  <c r="AW336" i="2"/>
  <c r="AY336" i="2" s="1"/>
  <c r="AV337" i="2"/>
  <c r="AW341" i="2"/>
  <c r="AY341" i="2" s="1"/>
  <c r="AV333" i="2"/>
  <c r="AW340" i="2"/>
  <c r="AW345" i="2"/>
  <c r="AY345" i="2" s="1"/>
  <c r="AV351" i="2"/>
  <c r="AW352" i="2"/>
  <c r="AV353" i="2"/>
  <c r="AW356" i="2"/>
  <c r="AW357" i="2"/>
  <c r="AW361" i="2"/>
  <c r="AV363" i="2"/>
  <c r="AV364" i="2"/>
  <c r="AV365" i="2"/>
  <c r="AW369" i="2"/>
  <c r="AY369" i="2" s="1"/>
  <c r="AW374" i="2"/>
  <c r="AV379" i="2"/>
  <c r="AW384" i="2"/>
  <c r="AW386" i="2"/>
  <c r="AV387" i="2"/>
  <c r="AV391" i="2"/>
  <c r="AX391" i="2" s="1"/>
  <c r="AW393" i="2"/>
  <c r="AV399" i="2"/>
  <c r="AW401" i="2"/>
  <c r="AV407" i="2"/>
  <c r="AW413" i="2"/>
  <c r="AV415" i="2"/>
  <c r="AV417" i="2"/>
  <c r="AV419" i="2"/>
  <c r="AW421" i="2"/>
  <c r="AV423" i="2"/>
  <c r="AV425" i="2"/>
  <c r="AW426" i="2"/>
  <c r="AW430" i="2"/>
  <c r="AV432" i="2"/>
  <c r="AV434" i="2"/>
  <c r="AW436" i="2"/>
  <c r="AW438" i="2"/>
  <c r="AW439" i="2"/>
  <c r="AV440" i="2"/>
  <c r="AW442" i="2"/>
  <c r="AW443" i="2"/>
  <c r="AV444" i="2"/>
  <c r="AW328" i="2"/>
  <c r="AW331" i="2"/>
  <c r="AW332" i="2"/>
  <c r="AW337" i="2"/>
  <c r="AV347" i="2"/>
  <c r="AV348" i="2"/>
  <c r="AW353" i="2"/>
  <c r="AW364" i="2"/>
  <c r="AY364" i="2" s="1"/>
  <c r="AW365" i="2"/>
  <c r="AY365" i="2" s="1"/>
  <c r="BA365" i="2" s="1"/>
  <c r="AV371" i="2"/>
  <c r="AV372" i="2"/>
  <c r="AW379" i="2"/>
  <c r="AY379" i="2" s="1"/>
  <c r="AV381" i="2"/>
  <c r="AV383" i="2"/>
  <c r="AX383" i="2" s="1"/>
  <c r="AV385" i="2"/>
  <c r="AW387" i="2"/>
  <c r="AW388" i="2"/>
  <c r="AY388" i="2" s="1"/>
  <c r="AV389" i="2"/>
  <c r="AW396" i="2"/>
  <c r="AV397" i="2"/>
  <c r="AW404" i="2"/>
  <c r="AY404" i="2" s="1"/>
  <c r="AV405" i="2"/>
  <c r="AV411" i="2"/>
  <c r="AW417" i="2"/>
  <c r="AW425" i="2"/>
  <c r="AV427" i="2"/>
  <c r="AV428" i="2"/>
  <c r="AV429" i="2"/>
  <c r="AV431" i="2"/>
  <c r="AV433" i="2"/>
  <c r="AW440" i="2"/>
  <c r="AY440" i="2" s="1"/>
  <c r="BA440" i="2" s="1"/>
  <c r="AW444" i="2"/>
  <c r="AV450" i="2"/>
  <c r="AW451" i="2"/>
  <c r="AV454" i="2"/>
  <c r="AV330" i="2"/>
  <c r="AV336" i="2"/>
  <c r="AV343" i="2"/>
  <c r="AV344" i="2"/>
  <c r="AW348" i="2"/>
  <c r="AV349" i="2"/>
  <c r="AV360" i="2"/>
  <c r="AV368" i="2"/>
  <c r="AW372" i="2"/>
  <c r="AV373" i="2"/>
  <c r="AV377" i="2"/>
  <c r="AW383" i="2"/>
  <c r="AW389" i="2"/>
  <c r="AV395" i="2"/>
  <c r="AW397" i="2"/>
  <c r="AY397" i="2" s="1"/>
  <c r="BA397" i="2" s="1"/>
  <c r="BB397" i="2" s="1"/>
  <c r="BF397" i="2" s="1"/>
  <c r="AV403" i="2"/>
  <c r="AW405" i="2"/>
  <c r="AW408" i="2"/>
  <c r="AV409" i="2"/>
  <c r="AW412" i="2"/>
  <c r="AW420" i="2"/>
  <c r="AW429" i="2"/>
  <c r="AW433" i="2"/>
  <c r="AW447" i="2"/>
  <c r="AV448" i="2"/>
  <c r="AW450" i="2"/>
  <c r="AV452" i="2"/>
  <c r="AW454" i="2"/>
  <c r="AV335" i="2"/>
  <c r="AV341" i="2"/>
  <c r="AW344" i="2"/>
  <c r="AV345" i="2"/>
  <c r="AW349" i="2"/>
  <c r="AV352" i="2"/>
  <c r="AV355" i="2"/>
  <c r="AV356" i="2"/>
  <c r="AV357" i="2"/>
  <c r="AW360" i="2"/>
  <c r="AV361" i="2"/>
  <c r="AW368" i="2"/>
  <c r="AV369" i="2"/>
  <c r="AW373" i="2"/>
  <c r="AY373" i="2" s="1"/>
  <c r="BA373" i="2" s="1"/>
  <c r="BB373" i="2" s="1"/>
  <c r="BF373" i="2" s="1"/>
  <c r="AV375" i="2"/>
  <c r="AW378" i="2"/>
  <c r="AV386" i="2"/>
  <c r="AW392" i="2"/>
  <c r="AV393" i="2"/>
  <c r="AW400" i="2"/>
  <c r="AV401" i="2"/>
  <c r="AW409" i="2"/>
  <c r="AV413" i="2"/>
  <c r="AW418" i="2"/>
  <c r="AV421" i="2"/>
  <c r="AW435" i="2"/>
  <c r="AV436" i="2"/>
  <c r="AV438" i="2"/>
  <c r="AV442" i="2"/>
  <c r="AV446" i="2"/>
  <c r="AX446" i="2" s="1"/>
  <c r="AW448" i="2"/>
  <c r="AW452" i="2"/>
  <c r="AW455" i="2"/>
  <c r="AW463" i="2"/>
  <c r="AV464" i="2"/>
  <c r="AX464" i="2" s="1"/>
  <c r="AW469" i="2"/>
  <c r="AV473" i="2"/>
  <c r="AV476" i="2"/>
  <c r="AX476" i="2" s="1"/>
  <c r="AZ476" i="2" s="1"/>
  <c r="BD476" i="2" s="1"/>
  <c r="AW477" i="2"/>
  <c r="AY477" i="2" s="1"/>
  <c r="AV484" i="2"/>
  <c r="AX484" i="2" s="1"/>
  <c r="AW485" i="2"/>
  <c r="AV492" i="2"/>
  <c r="AX492" i="2" s="1"/>
  <c r="AZ492" i="2" s="1"/>
  <c r="BD492" i="2" s="1"/>
  <c r="AW493" i="2"/>
  <c r="AY493" i="2" s="1"/>
  <c r="AV456" i="2"/>
  <c r="AW461" i="2"/>
  <c r="AW464" i="2"/>
  <c r="AV466" i="2"/>
  <c r="AV468" i="2"/>
  <c r="AV471" i="2"/>
  <c r="AW473" i="2"/>
  <c r="AW476" i="2"/>
  <c r="AV478" i="2"/>
  <c r="AW484" i="2"/>
  <c r="AV486" i="2"/>
  <c r="AW492" i="2"/>
  <c r="AV494" i="2"/>
  <c r="AW500" i="2"/>
  <c r="AV502" i="2"/>
  <c r="AW508" i="2"/>
  <c r="AV510" i="2"/>
  <c r="AW516" i="2"/>
  <c r="AW521" i="2"/>
  <c r="AV524" i="2"/>
  <c r="AW529" i="2"/>
  <c r="AW532" i="2"/>
  <c r="AV534" i="2"/>
  <c r="AV536" i="2"/>
  <c r="AW540" i="2"/>
  <c r="AV542" i="2"/>
  <c r="AV544" i="2"/>
  <c r="AW549" i="2"/>
  <c r="AV551" i="2"/>
  <c r="AW553" i="2"/>
  <c r="AW554" i="2"/>
  <c r="AV555" i="2"/>
  <c r="AW562" i="2"/>
  <c r="AV563" i="2"/>
  <c r="AW570" i="2"/>
  <c r="AV571" i="2"/>
  <c r="AW578" i="2"/>
  <c r="AV579" i="2"/>
  <c r="AW456" i="2"/>
  <c r="AY456" i="2" s="1"/>
  <c r="BA456" i="2" s="1"/>
  <c r="BE456" i="2" s="1"/>
  <c r="AV458" i="2"/>
  <c r="AV460" i="2"/>
  <c r="AV462" i="2"/>
  <c r="AW468" i="2"/>
  <c r="AV470" i="2"/>
  <c r="AW471" i="2"/>
  <c r="AV472" i="2"/>
  <c r="AV480" i="2"/>
  <c r="AX480" i="2" s="1"/>
  <c r="AW481" i="2"/>
  <c r="AY481" i="2" s="1"/>
  <c r="BA481" i="2" s="1"/>
  <c r="BB481" i="2" s="1"/>
  <c r="BF481" i="2" s="1"/>
  <c r="AV488" i="2"/>
  <c r="AX488" i="2" s="1"/>
  <c r="AW489" i="2"/>
  <c r="AW460" i="2"/>
  <c r="AW472" i="2"/>
  <c r="AY472" i="2" s="1"/>
  <c r="BA472" i="2" s="1"/>
  <c r="BB472" i="2" s="1"/>
  <c r="BF472" i="2" s="1"/>
  <c r="AV474" i="2"/>
  <c r="AW480" i="2"/>
  <c r="AV482" i="2"/>
  <c r="AW488" i="2"/>
  <c r="AV490" i="2"/>
  <c r="AW496" i="2"/>
  <c r="AV498" i="2"/>
  <c r="AW504" i="2"/>
  <c r="AV506" i="2"/>
  <c r="AW512" i="2"/>
  <c r="AV514" i="2"/>
  <c r="AW517" i="2"/>
  <c r="AY517" i="2" s="1"/>
  <c r="AW520" i="2"/>
  <c r="AV522" i="2"/>
  <c r="AW528" i="2"/>
  <c r="AW539" i="2"/>
  <c r="AV546" i="2"/>
  <c r="AW548" i="2"/>
  <c r="AW552" i="2"/>
  <c r="AY552" i="2" s="1"/>
  <c r="AW558" i="2"/>
  <c r="AY558" i="2" s="1"/>
  <c r="AV559" i="2"/>
  <c r="AW566" i="2"/>
  <c r="AV567" i="2"/>
  <c r="AW574" i="2"/>
  <c r="AY574" i="2" s="1"/>
  <c r="AV575" i="2"/>
  <c r="AW582" i="2"/>
  <c r="AV518" i="2"/>
  <c r="AV520" i="2"/>
  <c r="AV526" i="2"/>
  <c r="AW531" i="2"/>
  <c r="AW537" i="2"/>
  <c r="AW545" i="2"/>
  <c r="AV548" i="2"/>
  <c r="AW555" i="2"/>
  <c r="AV557" i="2"/>
  <c r="AW571" i="2"/>
  <c r="AV573" i="2"/>
  <c r="AW583" i="2"/>
  <c r="AV589" i="2"/>
  <c r="AX589" i="2" s="1"/>
  <c r="AV597" i="2"/>
  <c r="AW599" i="2"/>
  <c r="AW604" i="2"/>
  <c r="AW606" i="2"/>
  <c r="AV607" i="2"/>
  <c r="AW612" i="2"/>
  <c r="AW615" i="2"/>
  <c r="AV617" i="2"/>
  <c r="AV619" i="2"/>
  <c r="AW623" i="2"/>
  <c r="AV625" i="2"/>
  <c r="AV626" i="2"/>
  <c r="AV627" i="2"/>
  <c r="AV630" i="2"/>
  <c r="AW632" i="2"/>
  <c r="AV636" i="2"/>
  <c r="AW642" i="2"/>
  <c r="AY642" i="2" s="1"/>
  <c r="BA642" i="2" s="1"/>
  <c r="BE642" i="2" s="1"/>
  <c r="AV644" i="2"/>
  <c r="AW650" i="2"/>
  <c r="AV652" i="2"/>
  <c r="AW658" i="2"/>
  <c r="AY658" i="2" s="1"/>
  <c r="AV660" i="2"/>
  <c r="AW666" i="2"/>
  <c r="AW497" i="2"/>
  <c r="AW501" i="2"/>
  <c r="AY501" i="2" s="1"/>
  <c r="AW505" i="2"/>
  <c r="AW509" i="2"/>
  <c r="AW513" i="2"/>
  <c r="AV538" i="2"/>
  <c r="AV540" i="2"/>
  <c r="AV547" i="2"/>
  <c r="AV550" i="2"/>
  <c r="AV554" i="2"/>
  <c r="AW559" i="2"/>
  <c r="AV561" i="2"/>
  <c r="AW575" i="2"/>
  <c r="AV577" i="2"/>
  <c r="AW586" i="2"/>
  <c r="AV587" i="2"/>
  <c r="AW594" i="2"/>
  <c r="AV595" i="2"/>
  <c r="AV603" i="2"/>
  <c r="AW607" i="2"/>
  <c r="AV609" i="2"/>
  <c r="AV611" i="2"/>
  <c r="AV613" i="2"/>
  <c r="AW619" i="2"/>
  <c r="AV621" i="2"/>
  <c r="AW627" i="2"/>
  <c r="AV631" i="2"/>
  <c r="AV633" i="2"/>
  <c r="AV634" i="2"/>
  <c r="AV635" i="2"/>
  <c r="AV638" i="2"/>
  <c r="AW639" i="2"/>
  <c r="AV646" i="2"/>
  <c r="AW647" i="2"/>
  <c r="AV654" i="2"/>
  <c r="AW655" i="2"/>
  <c r="AV662" i="2"/>
  <c r="AW663" i="2"/>
  <c r="AV670" i="2"/>
  <c r="AW671" i="2"/>
  <c r="AV698" i="2"/>
  <c r="AW703" i="2"/>
  <c r="AW705" i="2"/>
  <c r="AY705" i="2" s="1"/>
  <c r="BA705" i="2" s="1"/>
  <c r="AW707" i="2"/>
  <c r="AW711" i="2"/>
  <c r="AV713" i="2"/>
  <c r="AW715" i="2"/>
  <c r="AV717" i="2"/>
  <c r="AW718" i="2"/>
  <c r="AV725" i="2"/>
  <c r="AW726" i="2"/>
  <c r="AV733" i="2"/>
  <c r="AW734" i="2"/>
  <c r="AV741" i="2"/>
  <c r="AW742" i="2"/>
  <c r="AV749" i="2"/>
  <c r="AW750" i="2"/>
  <c r="AV757" i="2"/>
  <c r="AW758" i="2"/>
  <c r="AV765" i="2"/>
  <c r="AW766" i="2"/>
  <c r="AV773" i="2"/>
  <c r="AW774" i="2"/>
  <c r="AV777" i="2"/>
  <c r="AV779" i="2"/>
  <c r="AV781" i="2"/>
  <c r="AW782" i="2"/>
  <c r="AW785" i="2"/>
  <c r="AY785" i="2" s="1"/>
  <c r="AV787" i="2"/>
  <c r="AW523" i="2"/>
  <c r="AW524" i="2"/>
  <c r="AV528" i="2"/>
  <c r="AX528" i="2" s="1"/>
  <c r="AW544" i="2"/>
  <c r="AV552" i="2"/>
  <c r="AW563" i="2"/>
  <c r="AV565" i="2"/>
  <c r="AW579" i="2"/>
  <c r="AY579" i="2" s="1"/>
  <c r="BA579" i="2" s="1"/>
  <c r="BE579" i="2" s="1"/>
  <c r="AV581" i="2"/>
  <c r="AV585" i="2"/>
  <c r="AX585" i="2" s="1"/>
  <c r="AZ585" i="2" s="1"/>
  <c r="BD585" i="2" s="1"/>
  <c r="AW587" i="2"/>
  <c r="AW590" i="2"/>
  <c r="AY590" i="2" s="1"/>
  <c r="AV591" i="2"/>
  <c r="AV593" i="2"/>
  <c r="AX593" i="2" s="1"/>
  <c r="AW595" i="2"/>
  <c r="AV601" i="2"/>
  <c r="AW603" i="2"/>
  <c r="AV605" i="2"/>
  <c r="AW611" i="2"/>
  <c r="AW614" i="2"/>
  <c r="AV629" i="2"/>
  <c r="AW631" i="2"/>
  <c r="AW635" i="2"/>
  <c r="AW638" i="2"/>
  <c r="AV640" i="2"/>
  <c r="AW646" i="2"/>
  <c r="AV648" i="2"/>
  <c r="AW654" i="2"/>
  <c r="AV656" i="2"/>
  <c r="AW662" i="2"/>
  <c r="AV664" i="2"/>
  <c r="AV496" i="2"/>
  <c r="AV500" i="2"/>
  <c r="AV504" i="2"/>
  <c r="AV508" i="2"/>
  <c r="AV512" i="2"/>
  <c r="AV516" i="2"/>
  <c r="AV530" i="2"/>
  <c r="AV532" i="2"/>
  <c r="AW536" i="2"/>
  <c r="AW567" i="2"/>
  <c r="AV569" i="2"/>
  <c r="AV583" i="2"/>
  <c r="AW591" i="2"/>
  <c r="AW598" i="2"/>
  <c r="AV599" i="2"/>
  <c r="AV615" i="2"/>
  <c r="AW620" i="2"/>
  <c r="AW622" i="2"/>
  <c r="AV623" i="2"/>
  <c r="AW628" i="2"/>
  <c r="AV642" i="2"/>
  <c r="AW643" i="2"/>
  <c r="AV650" i="2"/>
  <c r="AW651" i="2"/>
  <c r="AV658" i="2"/>
  <c r="AW659" i="2"/>
  <c r="AV666" i="2"/>
  <c r="AW667" i="2"/>
  <c r="AV674" i="2"/>
  <c r="AW675" i="2"/>
  <c r="AV678" i="2"/>
  <c r="AV680" i="2"/>
  <c r="AV682" i="2"/>
  <c r="AW683" i="2"/>
  <c r="AW686" i="2"/>
  <c r="AV688" i="2"/>
  <c r="AW690" i="2"/>
  <c r="AY690" i="2" s="1"/>
  <c r="AV692" i="2"/>
  <c r="AV694" i="2"/>
  <c r="AV696" i="2"/>
  <c r="AW702" i="2"/>
  <c r="AV704" i="2"/>
  <c r="AW706" i="2"/>
  <c r="AW710" i="2"/>
  <c r="AY710" i="2" s="1"/>
  <c r="AW714" i="2"/>
  <c r="AV721" i="2"/>
  <c r="AW722" i="2"/>
  <c r="AV729" i="2"/>
  <c r="AW730" i="2"/>
  <c r="AV737" i="2"/>
  <c r="AW738" i="2"/>
  <c r="AV745" i="2"/>
  <c r="AW746" i="2"/>
  <c r="AV753" i="2"/>
  <c r="AW754" i="2"/>
  <c r="AV761" i="2"/>
  <c r="AW762" i="2"/>
  <c r="AV769" i="2"/>
  <c r="AW770" i="2"/>
  <c r="AW670" i="2"/>
  <c r="AW678" i="2"/>
  <c r="AW694" i="2"/>
  <c r="AY694" i="2" s="1"/>
  <c r="AV708" i="2"/>
  <c r="AV714" i="2"/>
  <c r="AW717" i="2"/>
  <c r="AV727" i="2"/>
  <c r="AW733" i="2"/>
  <c r="AV743" i="2"/>
  <c r="AW749" i="2"/>
  <c r="AV759" i="2"/>
  <c r="AW765" i="2"/>
  <c r="AY765" i="2" s="1"/>
  <c r="AV775" i="2"/>
  <c r="AW781" i="2"/>
  <c r="AW786" i="2"/>
  <c r="AW796" i="2"/>
  <c r="AW804" i="2"/>
  <c r="AV805" i="2"/>
  <c r="AW810" i="2"/>
  <c r="AV813" i="2"/>
  <c r="AW818" i="2"/>
  <c r="AV820" i="2"/>
  <c r="AW822" i="2"/>
  <c r="AV8" i="2"/>
  <c r="AW13" i="2"/>
  <c r="AY13" i="2" s="1"/>
  <c r="AV16" i="2"/>
  <c r="AW23" i="2"/>
  <c r="AV24" i="2"/>
  <c r="AV26" i="2"/>
  <c r="AV28" i="2"/>
  <c r="AW35" i="2"/>
  <c r="AY35" i="2" s="1"/>
  <c r="AV36" i="2"/>
  <c r="AW40" i="2"/>
  <c r="AV668" i="2"/>
  <c r="AW674" i="2"/>
  <c r="AW679" i="2"/>
  <c r="AV684" i="2"/>
  <c r="AV686" i="2"/>
  <c r="AW695" i="2"/>
  <c r="AW697" i="2"/>
  <c r="AW698" i="2"/>
  <c r="AV702" i="2"/>
  <c r="AW721" i="2"/>
  <c r="AV731" i="2"/>
  <c r="AW737" i="2"/>
  <c r="AV747" i="2"/>
  <c r="AW753" i="2"/>
  <c r="AV763" i="2"/>
  <c r="AW769" i="2"/>
  <c r="AW777" i="2"/>
  <c r="AW794" i="2"/>
  <c r="AV797" i="2"/>
  <c r="AW802" i="2"/>
  <c r="AW805" i="2"/>
  <c r="AV807" i="2"/>
  <c r="AV809" i="2"/>
  <c r="AW813" i="2"/>
  <c r="AV815" i="2"/>
  <c r="AV817" i="2"/>
  <c r="AV819" i="2"/>
  <c r="AV821" i="2"/>
  <c r="AW8" i="2"/>
  <c r="AV9" i="2"/>
  <c r="AW16" i="2"/>
  <c r="AV17" i="2"/>
  <c r="AW18" i="2"/>
  <c r="AV19" i="2"/>
  <c r="AV22" i="2"/>
  <c r="AW24" i="2"/>
  <c r="AY24" i="2" s="1"/>
  <c r="AW28" i="2"/>
  <c r="AV30" i="2"/>
  <c r="AV34" i="2"/>
  <c r="AW36" i="2"/>
  <c r="AV42" i="2"/>
  <c r="AW43" i="2"/>
  <c r="AV50" i="2"/>
  <c r="AW51" i="2"/>
  <c r="AW55" i="2"/>
  <c r="AV57" i="2"/>
  <c r="AW58" i="2"/>
  <c r="AV59" i="2"/>
  <c r="AX59" i="2" s="1"/>
  <c r="AW61" i="2"/>
  <c r="AW81" i="2"/>
  <c r="AY81" i="2" s="1"/>
  <c r="AV83" i="2"/>
  <c r="AW89" i="2"/>
  <c r="AV91" i="2"/>
  <c r="AW94" i="2"/>
  <c r="AW97" i="2"/>
  <c r="AW101" i="2"/>
  <c r="AW105" i="2"/>
  <c r="AY105" i="2" s="1"/>
  <c r="AV672" i="2"/>
  <c r="AV710" i="2"/>
  <c r="AV719" i="2"/>
  <c r="AW725" i="2"/>
  <c r="AY725" i="2" s="1"/>
  <c r="BA725" i="2" s="1"/>
  <c r="BB725" i="2" s="1"/>
  <c r="BF725" i="2" s="1"/>
  <c r="AV735" i="2"/>
  <c r="AW741" i="2"/>
  <c r="AV751" i="2"/>
  <c r="AW757" i="2"/>
  <c r="AY757" i="2" s="1"/>
  <c r="BA757" i="2" s="1"/>
  <c r="BE757" i="2" s="1"/>
  <c r="AV767" i="2"/>
  <c r="AW773" i="2"/>
  <c r="AW778" i="2"/>
  <c r="AV783" i="2"/>
  <c r="AV785" i="2"/>
  <c r="AV789" i="2"/>
  <c r="AW790" i="2"/>
  <c r="AV793" i="2"/>
  <c r="AW797" i="2"/>
  <c r="AV799" i="2"/>
  <c r="AV801" i="2"/>
  <c r="AV803" i="2"/>
  <c r="AW809" i="2"/>
  <c r="AY809" i="2" s="1"/>
  <c r="AV811" i="2"/>
  <c r="AW817" i="2"/>
  <c r="AW821" i="2"/>
  <c r="AV6" i="2"/>
  <c r="AW9" i="2"/>
  <c r="AV12" i="2"/>
  <c r="AW17" i="2"/>
  <c r="AY17" i="2" s="1"/>
  <c r="BA17" i="2" s="1"/>
  <c r="BE17" i="2" s="1"/>
  <c r="AW19" i="2"/>
  <c r="AV20" i="2"/>
  <c r="AW27" i="2"/>
  <c r="AW30" i="2"/>
  <c r="AW31" i="2"/>
  <c r="AV32" i="2"/>
  <c r="AV39" i="2"/>
  <c r="AW42" i="2"/>
  <c r="AV44" i="2"/>
  <c r="AV676" i="2"/>
  <c r="AW682" i="2"/>
  <c r="AW687" i="2"/>
  <c r="AV690" i="2"/>
  <c r="AV700" i="2"/>
  <c r="AV706" i="2"/>
  <c r="AX706" i="2" s="1"/>
  <c r="AV709" i="2"/>
  <c r="AV712" i="2"/>
  <c r="AV723" i="2"/>
  <c r="AW729" i="2"/>
  <c r="AV739" i="2"/>
  <c r="AW745" i="2"/>
  <c r="AV755" i="2"/>
  <c r="AW761" i="2"/>
  <c r="AV771" i="2"/>
  <c r="AW789" i="2"/>
  <c r="AY789" i="2" s="1"/>
  <c r="BA789" i="2" s="1"/>
  <c r="BB789" i="2" s="1"/>
  <c r="BF789" i="2" s="1"/>
  <c r="AV791" i="2"/>
  <c r="AW793" i="2"/>
  <c r="AV795" i="2"/>
  <c r="AW801" i="2"/>
  <c r="AW812" i="2"/>
  <c r="AW6" i="2"/>
  <c r="AW12" i="2"/>
  <c r="AV13" i="2"/>
  <c r="AW20" i="2"/>
  <c r="AW29" i="2"/>
  <c r="AW32" i="2"/>
  <c r="AV38" i="2"/>
  <c r="AW39" i="2"/>
  <c r="AV40" i="2"/>
  <c r="AV46" i="2"/>
  <c r="AW47" i="2"/>
  <c r="AY47" i="2" s="1"/>
  <c r="AW54" i="2"/>
  <c r="AV63" i="2"/>
  <c r="AW65" i="2"/>
  <c r="AY65" i="2" s="1"/>
  <c r="AW69" i="2"/>
  <c r="AV71" i="2"/>
  <c r="AV72" i="2"/>
  <c r="AV73" i="2"/>
  <c r="AV75" i="2"/>
  <c r="AV77" i="2"/>
  <c r="AV79" i="2"/>
  <c r="AW85" i="2"/>
  <c r="AV87" i="2"/>
  <c r="AW93" i="2"/>
  <c r="AW96" i="2"/>
  <c r="AV99" i="2"/>
  <c r="AW102" i="2"/>
  <c r="AW46" i="2"/>
  <c r="AW60" i="2"/>
  <c r="AW64" i="2"/>
  <c r="AV76" i="2"/>
  <c r="AW77" i="2"/>
  <c r="AV81" i="2"/>
  <c r="AV85" i="2"/>
  <c r="AV89" i="2"/>
  <c r="AV93" i="2"/>
  <c r="AW100" i="2"/>
  <c r="AV103" i="2"/>
  <c r="AW106" i="2"/>
  <c r="AW108" i="2"/>
  <c r="AV115" i="2"/>
  <c r="AW116" i="2"/>
  <c r="AV122" i="2"/>
  <c r="AW123" i="2"/>
  <c r="AW125" i="2"/>
  <c r="AW137" i="2"/>
  <c r="AW154" i="2"/>
  <c r="AV166" i="2"/>
  <c r="AW170" i="2"/>
  <c r="AV182" i="2"/>
  <c r="AW187" i="2"/>
  <c r="AY187" i="2" s="1"/>
  <c r="AW199" i="2"/>
  <c r="AV217" i="2"/>
  <c r="AV226" i="2"/>
  <c r="AW230" i="2"/>
  <c r="AW50" i="2"/>
  <c r="AV54" i="2"/>
  <c r="AV58" i="2"/>
  <c r="AV95" i="2"/>
  <c r="AV97" i="2"/>
  <c r="AX97" i="2" s="1"/>
  <c r="AW98" i="2"/>
  <c r="AV107" i="2"/>
  <c r="AV109" i="2"/>
  <c r="AW115" i="2"/>
  <c r="AY115" i="2" s="1"/>
  <c r="BA115" i="2" s="1"/>
  <c r="BB115" i="2" s="1"/>
  <c r="BF115" i="2" s="1"/>
  <c r="AV117" i="2"/>
  <c r="AV119" i="2"/>
  <c r="AW149" i="2"/>
  <c r="AV156" i="2"/>
  <c r="AV159" i="2"/>
  <c r="AV160" i="2"/>
  <c r="AV162" i="2"/>
  <c r="AW163" i="2"/>
  <c r="AY163" i="2" s="1"/>
  <c r="BA163" i="2" s="1"/>
  <c r="BE163" i="2" s="1"/>
  <c r="AW166" i="2"/>
  <c r="AV178" i="2"/>
  <c r="AW179" i="2"/>
  <c r="AY179" i="2" s="1"/>
  <c r="AW182" i="2"/>
  <c r="AW186" i="2"/>
  <c r="AW191" i="2"/>
  <c r="AV194" i="2"/>
  <c r="AW203" i="2"/>
  <c r="AV205" i="2"/>
  <c r="AV206" i="2"/>
  <c r="AX206" i="2" s="1"/>
  <c r="AW207" i="2"/>
  <c r="AY207" i="2" s="1"/>
  <c r="AV209" i="2"/>
  <c r="AV210" i="2"/>
  <c r="AW211" i="2"/>
  <c r="AV213" i="2"/>
  <c r="AV214" i="2"/>
  <c r="AW218" i="2"/>
  <c r="AW223" i="2"/>
  <c r="AV225" i="2"/>
  <c r="AW226" i="2"/>
  <c r="AV152" i="2"/>
  <c r="AV155" i="2"/>
  <c r="AV157" i="2"/>
  <c r="AV161" i="2"/>
  <c r="AV174" i="2"/>
  <c r="AX174" i="2" s="1"/>
  <c r="AW178" i="2"/>
  <c r="AY178" i="2" s="1"/>
  <c r="BA178" i="2" s="1"/>
  <c r="BB178" i="2" s="1"/>
  <c r="BF178" i="2" s="1"/>
  <c r="AW194" i="2"/>
  <c r="AV200" i="2"/>
  <c r="AW210" i="2"/>
  <c r="AW214" i="2"/>
  <c r="AY214" i="2" s="1"/>
  <c r="AV48" i="2"/>
  <c r="AV53" i="2"/>
  <c r="AV56" i="2"/>
  <c r="AV67" i="2"/>
  <c r="AV69" i="2"/>
  <c r="AW73" i="2"/>
  <c r="AW74" i="2"/>
  <c r="AW78" i="2"/>
  <c r="AW82" i="2"/>
  <c r="AW86" i="2"/>
  <c r="AW90" i="2"/>
  <c r="AV105" i="2"/>
  <c r="AV111" i="2"/>
  <c r="AW112" i="2"/>
  <c r="AY112" i="2" s="1"/>
  <c r="BA112" i="2" s="1"/>
  <c r="AW119" i="2"/>
  <c r="AV151" i="2"/>
  <c r="AW156" i="2"/>
  <c r="AY156" i="2" s="1"/>
  <c r="AW158" i="2"/>
  <c r="AW162" i="2"/>
  <c r="AW175" i="2"/>
  <c r="AV190" i="2"/>
  <c r="AV201" i="2"/>
  <c r="AW206" i="2"/>
  <c r="AV222" i="2"/>
  <c r="AV52" i="2"/>
  <c r="AV61" i="2"/>
  <c r="AV65" i="2"/>
  <c r="AW68" i="2"/>
  <c r="AV101" i="2"/>
  <c r="AV104" i="2"/>
  <c r="AW111" i="2"/>
  <c r="AV113" i="2"/>
  <c r="AV121" i="2"/>
  <c r="AV123" i="2"/>
  <c r="AV124" i="2"/>
  <c r="AV125" i="2"/>
  <c r="AW126" i="2"/>
  <c r="AV128" i="2"/>
  <c r="AV129" i="2"/>
  <c r="AW130" i="2"/>
  <c r="AY130" i="2" s="1"/>
  <c r="AV132" i="2"/>
  <c r="AV133" i="2"/>
  <c r="AW134" i="2"/>
  <c r="AV136" i="2"/>
  <c r="AV137" i="2"/>
  <c r="AW138" i="2"/>
  <c r="AV140" i="2"/>
  <c r="AV141" i="2"/>
  <c r="AW142" i="2"/>
  <c r="AV144" i="2"/>
  <c r="AV145" i="2"/>
  <c r="AW146" i="2"/>
  <c r="AW150" i="2"/>
  <c r="AV153" i="2"/>
  <c r="AW157" i="2"/>
  <c r="AW161" i="2"/>
  <c r="AV170" i="2"/>
  <c r="AX170" i="2" s="1"/>
  <c r="AW171" i="2"/>
  <c r="AY171" i="2" s="1"/>
  <c r="BA171" i="2" s="1"/>
  <c r="BE171" i="2" s="1"/>
  <c r="AW174" i="2"/>
  <c r="AW190" i="2"/>
  <c r="AY190" i="2" s="1"/>
  <c r="AV197" i="2"/>
  <c r="AV198" i="2"/>
  <c r="AW201" i="2"/>
  <c r="AV202" i="2"/>
  <c r="AW219" i="2"/>
  <c r="AV221" i="2"/>
  <c r="AW222" i="2"/>
  <c r="AW227" i="2"/>
  <c r="AV229" i="2"/>
  <c r="AV230" i="2"/>
  <c r="AW129" i="2"/>
  <c r="AW133" i="2"/>
  <c r="AW141" i="2"/>
  <c r="AW145" i="2"/>
  <c r="AV149" i="2"/>
  <c r="AW153" i="2"/>
  <c r="AW167" i="2"/>
  <c r="AW183" i="2"/>
  <c r="AY183" i="2" s="1"/>
  <c r="AV186" i="2"/>
  <c r="AV193" i="2"/>
  <c r="AW195" i="2"/>
  <c r="AY195" i="2" s="1"/>
  <c r="BA195" i="2" s="1"/>
  <c r="BB195" i="2" s="1"/>
  <c r="BF195" i="2" s="1"/>
  <c r="AW198" i="2"/>
  <c r="AW202" i="2"/>
  <c r="AW215" i="2"/>
  <c r="AV218" i="2"/>
  <c r="AW229" i="2"/>
  <c r="AW808" i="2"/>
  <c r="AV780" i="2"/>
  <c r="AV822" i="2"/>
  <c r="AV814" i="2"/>
  <c r="AV798" i="2"/>
  <c r="AW814" i="2"/>
  <c r="AW800" i="2"/>
  <c r="AV808" i="2"/>
  <c r="AW776" i="2"/>
  <c r="AW699" i="2"/>
  <c r="AV681" i="2"/>
  <c r="AW811" i="2"/>
  <c r="AY811" i="2" s="1"/>
  <c r="BA811" i="2" s="1"/>
  <c r="AW795" i="2"/>
  <c r="AW787" i="2"/>
  <c r="AV782" i="2"/>
  <c r="AW771" i="2"/>
  <c r="AV766" i="2"/>
  <c r="AW755" i="2"/>
  <c r="AV750" i="2"/>
  <c r="AW739" i="2"/>
  <c r="AV734" i="2"/>
  <c r="AW723" i="2"/>
  <c r="AV718" i="2"/>
  <c r="AW691" i="2"/>
  <c r="AW689" i="2"/>
  <c r="AY689" i="2" s="1"/>
  <c r="AW768" i="2"/>
  <c r="AW752" i="2"/>
  <c r="AW736" i="2"/>
  <c r="AW720" i="2"/>
  <c r="AV701" i="2"/>
  <c r="AW616" i="2"/>
  <c r="AV632" i="2"/>
  <c r="AW704" i="2"/>
  <c r="AW688" i="2"/>
  <c r="AV683" i="2"/>
  <c r="AW672" i="2"/>
  <c r="AY672" i="2" s="1"/>
  <c r="BA672" i="2" s="1"/>
  <c r="BE672" i="2" s="1"/>
  <c r="AV667" i="2"/>
  <c r="AW656" i="2"/>
  <c r="AV651" i="2"/>
  <c r="AW640" i="2"/>
  <c r="AW634" i="2"/>
  <c r="AW633" i="2"/>
  <c r="AV620" i="2"/>
  <c r="AW610" i="2"/>
  <c r="AW588" i="2"/>
  <c r="AW673" i="2"/>
  <c r="AW657" i="2"/>
  <c r="AW641" i="2"/>
  <c r="AV616" i="2"/>
  <c r="AW621" i="2"/>
  <c r="AY621" i="2" s="1"/>
  <c r="BA621" i="2" s="1"/>
  <c r="AW605" i="2"/>
  <c r="AW589" i="2"/>
  <c r="AW581" i="2"/>
  <c r="AV576" i="2"/>
  <c r="AW565" i="2"/>
  <c r="AV560" i="2"/>
  <c r="AV531" i="2"/>
  <c r="AV545" i="2"/>
  <c r="AV541" i="2"/>
  <c r="AV525" i="2"/>
  <c r="AV537" i="2"/>
  <c r="AW525" i="2"/>
  <c r="AW584" i="2"/>
  <c r="AY584" i="2" s="1"/>
  <c r="AW568" i="2"/>
  <c r="AW538" i="2"/>
  <c r="AW522" i="2"/>
  <c r="AW514" i="2"/>
  <c r="AV509" i="2"/>
  <c r="AW498" i="2"/>
  <c r="AV493" i="2"/>
  <c r="AW482" i="2"/>
  <c r="AY482" i="2" s="1"/>
  <c r="BA482" i="2" s="1"/>
  <c r="BB482" i="2" s="1"/>
  <c r="BF482" i="2" s="1"/>
  <c r="AV477" i="2"/>
  <c r="AW465" i="2"/>
  <c r="AW449" i="2"/>
  <c r="AW507" i="2"/>
  <c r="AW491" i="2"/>
  <c r="AW475" i="2"/>
  <c r="AY475" i="2" s="1"/>
  <c r="AV459" i="2"/>
  <c r="AV453" i="2"/>
  <c r="AW459" i="2"/>
  <c r="AV447" i="2"/>
  <c r="AV439" i="2"/>
  <c r="AW416" i="2"/>
  <c r="AW410" i="2"/>
  <c r="AV424" i="2"/>
  <c r="AW462" i="2"/>
  <c r="AV445" i="2"/>
  <c r="AV441" i="2"/>
  <c r="AW432" i="2"/>
  <c r="AW431" i="2"/>
  <c r="AW422" i="2"/>
  <c r="AW406" i="2"/>
  <c r="AW423" i="2"/>
  <c r="AW407" i="2"/>
  <c r="AW399" i="2"/>
  <c r="AV818" i="2"/>
  <c r="AV804" i="2"/>
  <c r="AV784" i="2"/>
  <c r="AV810" i="2"/>
  <c r="AV796" i="2"/>
  <c r="AV788" i="2"/>
  <c r="AW792" i="2"/>
  <c r="AV768" i="2"/>
  <c r="AV760" i="2"/>
  <c r="AV752" i="2"/>
  <c r="AV744" i="2"/>
  <c r="AV736" i="2"/>
  <c r="AV728" i="2"/>
  <c r="AV720" i="2"/>
  <c r="AV695" i="2"/>
  <c r="AV693" i="2"/>
  <c r="AV685" i="2"/>
  <c r="AW815" i="2"/>
  <c r="AY815" i="2" s="1"/>
  <c r="BA815" i="2" s="1"/>
  <c r="BE815" i="2" s="1"/>
  <c r="AW799" i="2"/>
  <c r="AW783" i="2"/>
  <c r="AY783" i="2" s="1"/>
  <c r="BA783" i="2" s="1"/>
  <c r="BE783" i="2" s="1"/>
  <c r="AV778" i="2"/>
  <c r="AW767" i="2"/>
  <c r="AV762" i="2"/>
  <c r="AW751" i="2"/>
  <c r="AV746" i="2"/>
  <c r="AW735" i="2"/>
  <c r="AV730" i="2"/>
  <c r="AW719" i="2"/>
  <c r="AW709" i="2"/>
  <c r="AW708" i="2"/>
  <c r="AV705" i="2"/>
  <c r="AW772" i="2"/>
  <c r="AW756" i="2"/>
  <c r="AW740" i="2"/>
  <c r="AY740" i="2" s="1"/>
  <c r="BA740" i="2" s="1"/>
  <c r="AW724" i="2"/>
  <c r="AV677" i="2"/>
  <c r="AV673" i="2"/>
  <c r="AV665" i="2"/>
  <c r="AV657" i="2"/>
  <c r="AV649" i="2"/>
  <c r="AV641" i="2"/>
  <c r="AW630" i="2"/>
  <c r="AW629" i="2"/>
  <c r="AV612" i="2"/>
  <c r="AW596" i="2"/>
  <c r="AV610" i="2"/>
  <c r="AV600" i="2"/>
  <c r="AW692" i="2"/>
  <c r="AW684" i="2"/>
  <c r="AY684" i="2" s="1"/>
  <c r="BA684" i="2" s="1"/>
  <c r="AV679" i="2"/>
  <c r="AW668" i="2"/>
  <c r="AV663" i="2"/>
  <c r="AW652" i="2"/>
  <c r="AV647" i="2"/>
  <c r="AW636" i="2"/>
  <c r="AW626" i="2"/>
  <c r="AV606" i="2"/>
  <c r="AW661" i="2"/>
  <c r="AW645" i="2"/>
  <c r="AY645" i="2" s="1"/>
  <c r="BA645" i="2" s="1"/>
  <c r="BE645" i="2" s="1"/>
  <c r="AV592" i="2"/>
  <c r="AW625" i="2"/>
  <c r="AW609" i="2"/>
  <c r="AW593" i="2"/>
  <c r="AW577" i="2"/>
  <c r="AV572" i="2"/>
  <c r="AW561" i="2"/>
  <c r="AV556" i="2"/>
  <c r="AW533" i="2"/>
  <c r="AV594" i="2"/>
  <c r="AV586" i="2"/>
  <c r="AV578" i="2"/>
  <c r="AV570" i="2"/>
  <c r="AV562" i="2"/>
  <c r="AW543" i="2"/>
  <c r="AV521" i="2"/>
  <c r="AW572" i="2"/>
  <c r="AW556" i="2"/>
  <c r="AV549" i="2"/>
  <c r="AV535" i="2"/>
  <c r="AW542" i="2"/>
  <c r="AY542" i="2" s="1"/>
  <c r="BA542" i="2" s="1"/>
  <c r="BE542" i="2" s="1"/>
  <c r="AW526" i="2"/>
  <c r="AW510" i="2"/>
  <c r="AY510" i="2" s="1"/>
  <c r="AV505" i="2"/>
  <c r="AW494" i="2"/>
  <c r="AV489" i="2"/>
  <c r="AW478" i="2"/>
  <c r="AY478" i="2" s="1"/>
  <c r="AV461" i="2"/>
  <c r="AV449" i="2"/>
  <c r="AW511" i="2"/>
  <c r="AW495" i="2"/>
  <c r="AY495" i="2" s="1"/>
  <c r="AW479" i="2"/>
  <c r="AV511" i="2"/>
  <c r="AV503" i="2"/>
  <c r="AV495" i="2"/>
  <c r="AW806" i="2"/>
  <c r="AW780" i="2"/>
  <c r="AV816" i="2"/>
  <c r="AV800" i="2"/>
  <c r="AW816" i="2"/>
  <c r="AW798" i="2"/>
  <c r="AV806" i="2"/>
  <c r="AV776" i="2"/>
  <c r="AW701" i="2"/>
  <c r="AY701" i="2" s="1"/>
  <c r="BA701" i="2" s="1"/>
  <c r="AW681" i="2"/>
  <c r="AV707" i="2"/>
  <c r="AW803" i="2"/>
  <c r="AV790" i="2"/>
  <c r="AW779" i="2"/>
  <c r="AY779" i="2" s="1"/>
  <c r="AV774" i="2"/>
  <c r="AW763" i="2"/>
  <c r="AY763" i="2" s="1"/>
  <c r="AV758" i="2"/>
  <c r="AW747" i="2"/>
  <c r="AV742" i="2"/>
  <c r="AW731" i="2"/>
  <c r="AY731" i="2" s="1"/>
  <c r="AV726" i="2"/>
  <c r="AW693" i="2"/>
  <c r="AV689" i="2"/>
  <c r="AW760" i="2"/>
  <c r="AW744" i="2"/>
  <c r="AW728" i="2"/>
  <c r="AY728" i="2" s="1"/>
  <c r="AV699" i="2"/>
  <c r="AW618" i="2"/>
  <c r="AV624" i="2"/>
  <c r="AW696" i="2"/>
  <c r="AW680" i="2"/>
  <c r="AV675" i="2"/>
  <c r="AW664" i="2"/>
  <c r="AY664" i="2" s="1"/>
  <c r="AV659" i="2"/>
  <c r="AW648" i="2"/>
  <c r="AV643" i="2"/>
  <c r="AV622" i="2"/>
  <c r="AW608" i="2"/>
  <c r="AV588" i="2"/>
  <c r="AW665" i="2"/>
  <c r="AW649" i="2"/>
  <c r="AY649" i="2" s="1"/>
  <c r="AV618" i="2"/>
  <c r="AV602" i="2"/>
  <c r="AW613" i="2"/>
  <c r="AW597" i="2"/>
  <c r="AV584" i="2"/>
  <c r="AW573" i="2"/>
  <c r="AV568" i="2"/>
  <c r="AW557" i="2"/>
  <c r="AY557" i="2" s="1"/>
  <c r="BA557" i="2" s="1"/>
  <c r="AV529" i="2"/>
  <c r="AV553" i="2"/>
  <c r="AV543" i="2"/>
  <c r="AV527" i="2"/>
  <c r="AV519" i="2"/>
  <c r="AW547" i="2"/>
  <c r="AW546" i="2"/>
  <c r="AV539" i="2"/>
  <c r="AW527" i="2"/>
  <c r="AW576" i="2"/>
  <c r="AW560" i="2"/>
  <c r="AW530" i="2"/>
  <c r="AV517" i="2"/>
  <c r="AW506" i="2"/>
  <c r="AV501" i="2"/>
  <c r="AW490" i="2"/>
  <c r="AV485" i="2"/>
  <c r="AW474" i="2"/>
  <c r="AW467" i="2"/>
  <c r="AW515" i="2"/>
  <c r="AW499" i="2"/>
  <c r="AW483" i="2"/>
  <c r="AV457" i="2"/>
  <c r="AV469" i="2"/>
  <c r="AW457" i="2"/>
  <c r="AW453" i="2"/>
  <c r="AV443" i="2"/>
  <c r="AV435" i="2"/>
  <c r="AV426" i="2"/>
  <c r="AW414" i="2"/>
  <c r="AV410" i="2"/>
  <c r="AW441" i="2"/>
  <c r="AV430" i="2"/>
  <c r="AV422" i="2"/>
  <c r="AW470" i="2"/>
  <c r="AW424" i="2"/>
  <c r="AY424" i="2" s="1"/>
  <c r="BA424" i="2" s="1"/>
  <c r="BB424" i="2" s="1"/>
  <c r="BF424" i="2" s="1"/>
  <c r="AV406" i="2"/>
  <c r="AW415" i="2"/>
  <c r="AV402" i="2"/>
  <c r="AW820" i="2"/>
  <c r="AW819" i="2"/>
  <c r="AY819" i="2" s="1"/>
  <c r="BA819" i="2" s="1"/>
  <c r="BE819" i="2" s="1"/>
  <c r="AV802" i="2"/>
  <c r="AW784" i="2"/>
  <c r="AV812" i="2"/>
  <c r="AV794" i="2"/>
  <c r="AW788" i="2"/>
  <c r="AV792" i="2"/>
  <c r="AV772" i="2"/>
  <c r="AV764" i="2"/>
  <c r="AV756" i="2"/>
  <c r="AV748" i="2"/>
  <c r="AV740" i="2"/>
  <c r="AV732" i="2"/>
  <c r="AV724" i="2"/>
  <c r="AV716" i="2"/>
  <c r="AW713" i="2"/>
  <c r="AW712" i="2"/>
  <c r="AV697" i="2"/>
  <c r="AV715" i="2"/>
  <c r="AV691" i="2"/>
  <c r="AW685" i="2"/>
  <c r="AW807" i="2"/>
  <c r="AW791" i="2"/>
  <c r="AV786" i="2"/>
  <c r="AW775" i="2"/>
  <c r="AV770" i="2"/>
  <c r="AW759" i="2"/>
  <c r="AV754" i="2"/>
  <c r="AW743" i="2"/>
  <c r="AV738" i="2"/>
  <c r="AW727" i="2"/>
  <c r="AV722" i="2"/>
  <c r="AV703" i="2"/>
  <c r="AW764" i="2"/>
  <c r="AW748" i="2"/>
  <c r="AY748" i="2" s="1"/>
  <c r="BA748" i="2" s="1"/>
  <c r="BE748" i="2" s="1"/>
  <c r="AW732" i="2"/>
  <c r="AW716" i="2"/>
  <c r="AV711" i="2"/>
  <c r="AW677" i="2"/>
  <c r="AV669" i="2"/>
  <c r="AV661" i="2"/>
  <c r="AV653" i="2"/>
  <c r="AV645" i="2"/>
  <c r="AV637" i="2"/>
  <c r="AV614" i="2"/>
  <c r="AW602" i="2"/>
  <c r="AV596" i="2"/>
  <c r="AV608" i="2"/>
  <c r="AW600" i="2"/>
  <c r="AW700" i="2"/>
  <c r="AV687" i="2"/>
  <c r="AW676" i="2"/>
  <c r="AV671" i="2"/>
  <c r="AW660" i="2"/>
  <c r="AV655" i="2"/>
  <c r="AW644" i="2"/>
  <c r="AV639" i="2"/>
  <c r="AW624" i="2"/>
  <c r="AV604" i="2"/>
  <c r="AW669" i="2"/>
  <c r="AW653" i="2"/>
  <c r="AW637" i="2"/>
  <c r="AV628" i="2"/>
  <c r="AW592" i="2"/>
  <c r="AW617" i="2"/>
  <c r="AW601" i="2"/>
  <c r="AW585" i="2"/>
  <c r="AY585" i="2" s="1"/>
  <c r="AV580" i="2"/>
  <c r="AW569" i="2"/>
  <c r="AV564" i="2"/>
  <c r="AW551" i="2"/>
  <c r="AW550" i="2"/>
  <c r="AW535" i="2"/>
  <c r="AW519" i="2"/>
  <c r="AV598" i="2"/>
  <c r="AV590" i="2"/>
  <c r="AV582" i="2"/>
  <c r="AV574" i="2"/>
  <c r="AV566" i="2"/>
  <c r="AV558" i="2"/>
  <c r="AW541" i="2"/>
  <c r="AV523" i="2"/>
  <c r="AW580" i="2"/>
  <c r="AW564" i="2"/>
  <c r="AV533" i="2"/>
  <c r="AW534" i="2"/>
  <c r="AW518" i="2"/>
  <c r="AV513" i="2"/>
  <c r="AW502" i="2"/>
  <c r="AY502" i="2" s="1"/>
  <c r="AV497" i="2"/>
  <c r="AW486" i="2"/>
  <c r="AV481" i="2"/>
  <c r="AV463" i="2"/>
  <c r="AW503" i="2"/>
  <c r="AW487" i="2"/>
  <c r="AY487" i="2" s="1"/>
  <c r="BA487" i="2" s="1"/>
  <c r="BE487" i="2" s="1"/>
  <c r="AV515" i="2"/>
  <c r="AV507" i="2"/>
  <c r="AV499" i="2"/>
  <c r="AV491" i="2"/>
  <c r="AV483" i="2"/>
  <c r="AV475" i="2"/>
  <c r="AW445" i="2"/>
  <c r="AW466" i="2"/>
  <c r="AW411" i="2"/>
  <c r="AW403" i="2"/>
  <c r="AY403" i="2" s="1"/>
  <c r="BA403" i="2" s="1"/>
  <c r="BE403" i="2" s="1"/>
  <c r="AV404" i="2"/>
  <c r="AV396" i="2"/>
  <c r="AV388" i="2"/>
  <c r="AV378" i="2"/>
  <c r="AW394" i="2"/>
  <c r="AY394" i="2" s="1"/>
  <c r="AV367" i="2"/>
  <c r="AW358" i="2"/>
  <c r="AW362" i="2"/>
  <c r="AW377" i="2"/>
  <c r="AW363" i="2"/>
  <c r="AV370" i="2"/>
  <c r="AV354" i="2"/>
  <c r="AW342" i="2"/>
  <c r="AW351" i="2"/>
  <c r="AW343" i="2"/>
  <c r="AV338" i="2"/>
  <c r="AW326" i="2"/>
  <c r="AV321" i="2"/>
  <c r="AW313" i="2"/>
  <c r="AY313" i="2" s="1"/>
  <c r="BA313" i="2" s="1"/>
  <c r="BE313" i="2" s="1"/>
  <c r="AW309" i="2"/>
  <c r="AY309" i="2" s="1"/>
  <c r="AW314" i="2"/>
  <c r="AV309" i="2"/>
  <c r="AW294" i="2"/>
  <c r="AV291" i="2"/>
  <c r="AV296" i="2"/>
  <c r="AW289" i="2"/>
  <c r="AV281" i="2"/>
  <c r="AV289" i="2"/>
  <c r="AW288" i="2"/>
  <c r="AV275" i="2"/>
  <c r="AW268" i="2"/>
  <c r="AW275" i="2"/>
  <c r="AV247" i="2"/>
  <c r="AV266" i="2"/>
  <c r="AV258" i="2"/>
  <c r="AW246" i="2"/>
  <c r="AV232" i="2"/>
  <c r="AW225" i="2"/>
  <c r="AV220" i="2"/>
  <c r="AW209" i="2"/>
  <c r="AV204" i="2"/>
  <c r="AW197" i="2"/>
  <c r="AW189" i="2"/>
  <c r="AW232" i="2"/>
  <c r="AV227" i="2"/>
  <c r="AW216" i="2"/>
  <c r="AV211" i="2"/>
  <c r="AW196" i="2"/>
  <c r="AV189" i="2"/>
  <c r="AW148" i="2"/>
  <c r="AV187" i="2"/>
  <c r="AW176" i="2"/>
  <c r="AV171" i="2"/>
  <c r="AV158" i="2"/>
  <c r="AV188" i="2"/>
  <c r="AW181" i="2"/>
  <c r="AV176" i="2"/>
  <c r="AW165" i="2"/>
  <c r="AV139" i="2"/>
  <c r="AW128" i="2"/>
  <c r="AW139" i="2"/>
  <c r="AV134" i="2"/>
  <c r="AW122" i="2"/>
  <c r="AW113" i="2"/>
  <c r="AY113" i="2" s="1"/>
  <c r="BA113" i="2" s="1"/>
  <c r="BE113" i="2" s="1"/>
  <c r="AV98" i="2"/>
  <c r="AW80" i="2"/>
  <c r="AV82" i="2"/>
  <c r="AW72" i="2"/>
  <c r="AW66" i="2"/>
  <c r="AY66" i="2" s="1"/>
  <c r="AW59" i="2"/>
  <c r="AW45" i="2"/>
  <c r="AW44" i="2"/>
  <c r="AV25" i="2"/>
  <c r="AV23" i="2"/>
  <c r="AW10" i="2"/>
  <c r="AV7" i="2"/>
  <c r="AV451" i="2"/>
  <c r="AV467" i="2"/>
  <c r="AV412" i="2"/>
  <c r="AW437" i="2"/>
  <c r="AY437" i="2" s="1"/>
  <c r="BA437" i="2" s="1"/>
  <c r="BB437" i="2" s="1"/>
  <c r="BF437" i="2" s="1"/>
  <c r="AW458" i="2"/>
  <c r="AV437" i="2"/>
  <c r="AV420" i="2"/>
  <c r="AV416" i="2"/>
  <c r="AV398" i="2"/>
  <c r="AV380" i="2"/>
  <c r="AV376" i="2"/>
  <c r="AW380" i="2"/>
  <c r="AW398" i="2"/>
  <c r="AV358" i="2"/>
  <c r="AW350" i="2"/>
  <c r="AV362" i="2"/>
  <c r="AW381" i="2"/>
  <c r="AW366" i="2"/>
  <c r="AW346" i="2"/>
  <c r="AW322" i="2"/>
  <c r="AW339" i="2"/>
  <c r="AV334" i="2"/>
  <c r="AV322" i="2"/>
  <c r="AW329" i="2"/>
  <c r="AV328" i="2"/>
  <c r="AV320" i="2"/>
  <c r="AW297" i="2"/>
  <c r="AW310" i="2"/>
  <c r="AV305" i="2"/>
  <c r="AW302" i="2"/>
  <c r="AW301" i="2"/>
  <c r="AV285" i="2"/>
  <c r="AW276" i="2"/>
  <c r="AW270" i="2"/>
  <c r="AV268" i="2"/>
  <c r="AV273" i="2"/>
  <c r="AW264" i="2"/>
  <c r="AW265" i="2"/>
  <c r="AV256" i="2"/>
  <c r="AV251" i="2"/>
  <c r="AW250" i="2"/>
  <c r="AY250" i="2" s="1"/>
  <c r="AV243" i="2"/>
  <c r="AW241" i="2"/>
  <c r="AV239" i="2"/>
  <c r="AV237" i="2"/>
  <c r="AV233" i="2"/>
  <c r="AW221" i="2"/>
  <c r="AY221" i="2" s="1"/>
  <c r="AV216" i="2"/>
  <c r="AW205" i="2"/>
  <c r="AV199" i="2"/>
  <c r="AW192" i="2"/>
  <c r="AW193" i="2"/>
  <c r="AW231" i="2"/>
  <c r="AW228" i="2"/>
  <c r="AY228" i="2" s="1"/>
  <c r="BA228" i="2" s="1"/>
  <c r="AV223" i="2"/>
  <c r="AW212" i="2"/>
  <c r="AV207" i="2"/>
  <c r="AV196" i="2"/>
  <c r="AW155" i="2"/>
  <c r="AV195" i="2"/>
  <c r="AW188" i="2"/>
  <c r="AV183" i="2"/>
  <c r="AW172" i="2"/>
  <c r="AV167" i="2"/>
  <c r="AW143" i="2"/>
  <c r="AW177" i="2"/>
  <c r="AV172" i="2"/>
  <c r="AW160" i="2"/>
  <c r="AW159" i="2"/>
  <c r="AV177" i="2"/>
  <c r="AV169" i="2"/>
  <c r="AV147" i="2"/>
  <c r="AW140" i="2"/>
  <c r="AV135" i="2"/>
  <c r="AW124" i="2"/>
  <c r="AV118" i="2"/>
  <c r="AW135" i="2"/>
  <c r="AV130" i="2"/>
  <c r="AW121" i="2"/>
  <c r="AV114" i="2"/>
  <c r="AW109" i="2"/>
  <c r="AW104" i="2"/>
  <c r="AW103" i="2"/>
  <c r="AW110" i="2"/>
  <c r="AV106" i="2"/>
  <c r="AX106" i="2" s="1"/>
  <c r="AW84" i="2"/>
  <c r="AW76" i="2"/>
  <c r="AW75" i="2"/>
  <c r="AY75" i="2" s="1"/>
  <c r="AV94" i="2"/>
  <c r="AW83" i="2"/>
  <c r="AV68" i="2"/>
  <c r="AV60" i="2"/>
  <c r="AV55" i="2"/>
  <c r="AV66" i="2"/>
  <c r="AW49" i="2"/>
  <c r="AY49" i="2" s="1"/>
  <c r="BA49" i="2" s="1"/>
  <c r="AV37" i="2"/>
  <c r="AV51" i="2"/>
  <c r="AW37" i="2"/>
  <c r="AV29" i="2"/>
  <c r="AW34" i="2"/>
  <c r="AV21" i="2"/>
  <c r="AW21" i="2"/>
  <c r="AW7" i="2"/>
  <c r="AY7" i="2" s="1"/>
  <c r="BA7" i="2" s="1"/>
  <c r="BE7" i="2" s="1"/>
  <c r="AV120" i="2"/>
  <c r="AV150" i="2"/>
  <c r="AV142" i="2"/>
  <c r="AX142" i="2" s="1"/>
  <c r="AW131" i="2"/>
  <c r="AV102" i="2"/>
  <c r="AW88" i="2"/>
  <c r="AV92" i="2"/>
  <c r="AV84" i="2"/>
  <c r="AV90" i="2"/>
  <c r="AW67" i="2"/>
  <c r="AV62" i="2"/>
  <c r="AW52" i="2"/>
  <c r="AW33" i="2"/>
  <c r="AV27" i="2"/>
  <c r="AW15" i="2"/>
  <c r="AV10" i="2"/>
  <c r="AX10" i="2" s="1"/>
  <c r="AZ10" i="2" s="1"/>
  <c r="BD10" i="2" s="1"/>
  <c r="AV487" i="2"/>
  <c r="AV479" i="2"/>
  <c r="AV455" i="2"/>
  <c r="AW427" i="2"/>
  <c r="AV394" i="2"/>
  <c r="AV390" i="2"/>
  <c r="AV384" i="2"/>
  <c r="AV408" i="2"/>
  <c r="AV400" i="2"/>
  <c r="AV392" i="2"/>
  <c r="AW402" i="2"/>
  <c r="AW376" i="2"/>
  <c r="AY376" i="2" s="1"/>
  <c r="AW371" i="2"/>
  <c r="AV350" i="2"/>
  <c r="AW385" i="2"/>
  <c r="AY385" i="2" s="1"/>
  <c r="AV366" i="2"/>
  <c r="AV359" i="2"/>
  <c r="AW367" i="2"/>
  <c r="AW334" i="2"/>
  <c r="AV346" i="2"/>
  <c r="AW335" i="2"/>
  <c r="AW325" i="2"/>
  <c r="AV316" i="2"/>
  <c r="AV297" i="2"/>
  <c r="AV317" i="2"/>
  <c r="AW306" i="2"/>
  <c r="AV300" i="2"/>
  <c r="AW293" i="2"/>
  <c r="AW287" i="2"/>
  <c r="AV279" i="2"/>
  <c r="AV287" i="2"/>
  <c r="AW280" i="2"/>
  <c r="AW272" i="2"/>
  <c r="AW269" i="2"/>
  <c r="AV260" i="2"/>
  <c r="AV253" i="2"/>
  <c r="AV262" i="2"/>
  <c r="AW254" i="2"/>
  <c r="AW256" i="2"/>
  <c r="AW238" i="2"/>
  <c r="AV228" i="2"/>
  <c r="AW217" i="2"/>
  <c r="AV212" i="2"/>
  <c r="AV192" i="2"/>
  <c r="AW200" i="2"/>
  <c r="AW185" i="2"/>
  <c r="AV203" i="2"/>
  <c r="AW224" i="2"/>
  <c r="AV219" i="2"/>
  <c r="AW208" i="2"/>
  <c r="AW184" i="2"/>
  <c r="AV179" i="2"/>
  <c r="AW168" i="2"/>
  <c r="AV163" i="2"/>
  <c r="AV184" i="2"/>
  <c r="AW173" i="2"/>
  <c r="AY173" i="2" s="1"/>
  <c r="AV168" i="2"/>
  <c r="AW152" i="2"/>
  <c r="AV154" i="2"/>
  <c r="AW144" i="2"/>
  <c r="AY144" i="2" s="1"/>
  <c r="AW136" i="2"/>
  <c r="AV131" i="2"/>
  <c r="AV126" i="2"/>
  <c r="AX126" i="2" s="1"/>
  <c r="AW107" i="2"/>
  <c r="AV116" i="2"/>
  <c r="AW114" i="2"/>
  <c r="AV100" i="2"/>
  <c r="AV70" i="2"/>
  <c r="AW95" i="2"/>
  <c r="AV49" i="2"/>
  <c r="AV41" i="2"/>
  <c r="AV47" i="2"/>
  <c r="AV35" i="2"/>
  <c r="AW25" i="2"/>
  <c r="AW38" i="2"/>
  <c r="AW22" i="2"/>
  <c r="AY22" i="2" s="1"/>
  <c r="AV465" i="2"/>
  <c r="AW428" i="2"/>
  <c r="AW446" i="2"/>
  <c r="AY446" i="2" s="1"/>
  <c r="AW434" i="2"/>
  <c r="AV418" i="2"/>
  <c r="AV414" i="2"/>
  <c r="AW419" i="2"/>
  <c r="AW395" i="2"/>
  <c r="AW391" i="2"/>
  <c r="AV374" i="2"/>
  <c r="AX374" i="2" s="1"/>
  <c r="AV382" i="2"/>
  <c r="AW382" i="2"/>
  <c r="AW390" i="2"/>
  <c r="AW375" i="2"/>
  <c r="AW355" i="2"/>
  <c r="AW359" i="2"/>
  <c r="AW370" i="2"/>
  <c r="AW354" i="2"/>
  <c r="AW338" i="2"/>
  <c r="AY338" i="2" s="1"/>
  <c r="BA338" i="2" s="1"/>
  <c r="AV326" i="2"/>
  <c r="AW347" i="2"/>
  <c r="AV342" i="2"/>
  <c r="AV325" i="2"/>
  <c r="AW321" i="2"/>
  <c r="AV324" i="2"/>
  <c r="AW317" i="2"/>
  <c r="AW305" i="2"/>
  <c r="AW291" i="2"/>
  <c r="AW318" i="2"/>
  <c r="AY318" i="2" s="1"/>
  <c r="AV313" i="2"/>
  <c r="AV301" i="2"/>
  <c r="AW298" i="2"/>
  <c r="AV304" i="2"/>
  <c r="AW292" i="2"/>
  <c r="AV283" i="2"/>
  <c r="AW284" i="2"/>
  <c r="AY284" i="2" s="1"/>
  <c r="BA284" i="2" s="1"/>
  <c r="BB284" i="2" s="1"/>
  <c r="BF284" i="2" s="1"/>
  <c r="AV277" i="2"/>
  <c r="AV264" i="2"/>
  <c r="AW260" i="2"/>
  <c r="AY260" i="2" s="1"/>
  <c r="AV249" i="2"/>
  <c r="AV245" i="2"/>
  <c r="AX245" i="2" s="1"/>
  <c r="AV241" i="2"/>
  <c r="AW243" i="2"/>
  <c r="AV235" i="2"/>
  <c r="AW242" i="2"/>
  <c r="AV224" i="2"/>
  <c r="AW213" i="2"/>
  <c r="AV208" i="2"/>
  <c r="AV185" i="2"/>
  <c r="AV231" i="2"/>
  <c r="AW220" i="2"/>
  <c r="AV215" i="2"/>
  <c r="AW204" i="2"/>
  <c r="AV191" i="2"/>
  <c r="AW180" i="2"/>
  <c r="AV175" i="2"/>
  <c r="AW164" i="2"/>
  <c r="AY164" i="2" s="1"/>
  <c r="BA164" i="2" s="1"/>
  <c r="BB164" i="2" s="1"/>
  <c r="BF164" i="2" s="1"/>
  <c r="AV148" i="2"/>
  <c r="AV143" i="2"/>
  <c r="AV180" i="2"/>
  <c r="AW169" i="2"/>
  <c r="AY169" i="2" s="1"/>
  <c r="BA169" i="2" s="1"/>
  <c r="AV164" i="2"/>
  <c r="AW151" i="2"/>
  <c r="AV181" i="2"/>
  <c r="AV173" i="2"/>
  <c r="AV165" i="2"/>
  <c r="AW147" i="2"/>
  <c r="AW132" i="2"/>
  <c r="AV127" i="2"/>
  <c r="AW120" i="2"/>
  <c r="AW118" i="2"/>
  <c r="AV138" i="2"/>
  <c r="AW127" i="2"/>
  <c r="AV110" i="2"/>
  <c r="AV96" i="2"/>
  <c r="AW117" i="2"/>
  <c r="AV112" i="2"/>
  <c r="AW92" i="2"/>
  <c r="AW99" i="2"/>
  <c r="AW91" i="2"/>
  <c r="AV86" i="2"/>
  <c r="AW70" i="2"/>
  <c r="AV64" i="2"/>
  <c r="AW53" i="2"/>
  <c r="AW62" i="2"/>
  <c r="AY62" i="2" s="1"/>
  <c r="BA62" i="2" s="1"/>
  <c r="AW71" i="2"/>
  <c r="AW63" i="2"/>
  <c r="AW57" i="2"/>
  <c r="AW41" i="2"/>
  <c r="AW48" i="2"/>
  <c r="AV43" i="2"/>
  <c r="AW26" i="2"/>
  <c r="AY26" i="2" s="1"/>
  <c r="BA26" i="2" s="1"/>
  <c r="BE26" i="2" s="1"/>
  <c r="AV15" i="2"/>
  <c r="AW14" i="2"/>
  <c r="AW11" i="2"/>
  <c r="AV146" i="2"/>
  <c r="AV108" i="2"/>
  <c r="AV74" i="2"/>
  <c r="AV88" i="2"/>
  <c r="AV80" i="2"/>
  <c r="AV78" i="2"/>
  <c r="AW87" i="2"/>
  <c r="AW79" i="2"/>
  <c r="AW56" i="2"/>
  <c r="AY56" i="2" s="1"/>
  <c r="AV45" i="2"/>
  <c r="AV31" i="2"/>
  <c r="AV33" i="2"/>
  <c r="AV18" i="2"/>
  <c r="AV11" i="2"/>
  <c r="AV14" i="2"/>
  <c r="AF4" i="2"/>
  <c r="AS4" i="2" s="1"/>
  <c r="AE4" i="2"/>
  <c r="AR4" i="2" s="1"/>
  <c r="AE5" i="2"/>
  <c r="AR5" i="2" s="1"/>
  <c r="AF5" i="2"/>
  <c r="AS5" i="2" s="1"/>
  <c r="AU4" i="2"/>
  <c r="AT5" i="2"/>
  <c r="AU5" i="2"/>
  <c r="AT4" i="2"/>
  <c r="AV4" i="2"/>
  <c r="AW5" i="2"/>
  <c r="AW4" i="2"/>
  <c r="AV5" i="2"/>
  <c r="BA13" i="2" l="1"/>
  <c r="BB13" i="2" s="1"/>
  <c r="BF13" i="2" s="1"/>
  <c r="AX777" i="2"/>
  <c r="AY151" i="2"/>
  <c r="AY720" i="2"/>
  <c r="AX615" i="2"/>
  <c r="AZ615" i="2" s="1"/>
  <c r="BD615" i="2" s="1"/>
  <c r="AY635" i="2"/>
  <c r="BA635" i="2" s="1"/>
  <c r="AX561" i="2"/>
  <c r="AY555" i="2"/>
  <c r="AY348" i="2"/>
  <c r="AY311" i="2"/>
  <c r="AY419" i="2"/>
  <c r="BA419" i="2" s="1"/>
  <c r="BE419" i="2" s="1"/>
  <c r="AY184" i="2"/>
  <c r="AY99" i="2"/>
  <c r="BA99" i="2" s="1"/>
  <c r="BE99" i="2" s="1"/>
  <c r="AY83" i="2"/>
  <c r="AX134" i="2"/>
  <c r="AZ134" i="2" s="1"/>
  <c r="BD134" i="2" s="1"/>
  <c r="BA689" i="2"/>
  <c r="BE689" i="2" s="1"/>
  <c r="BA649" i="2"/>
  <c r="BE649" i="2" s="1"/>
  <c r="AZ480" i="2"/>
  <c r="BD480" i="2" s="1"/>
  <c r="BA151" i="2"/>
  <c r="AZ706" i="2"/>
  <c r="BD706" i="2" s="1"/>
  <c r="AZ142" i="2"/>
  <c r="BD142" i="2" s="1"/>
  <c r="BA763" i="2"/>
  <c r="BB763" i="2" s="1"/>
  <c r="BF763" i="2" s="1"/>
  <c r="BA364" i="2"/>
  <c r="BB364" i="2" s="1"/>
  <c r="BF364" i="2" s="1"/>
  <c r="AX150" i="2"/>
  <c r="AZ150" i="2" s="1"/>
  <c r="BD150" i="2" s="1"/>
  <c r="AY140" i="2"/>
  <c r="AX171" i="2"/>
  <c r="AY342" i="2"/>
  <c r="BA342" i="2" s="1"/>
  <c r="AY506" i="2"/>
  <c r="AY625" i="2"/>
  <c r="BA625" i="2" s="1"/>
  <c r="BE625" i="2" s="1"/>
  <c r="AX133" i="2"/>
  <c r="AZ133" i="2" s="1"/>
  <c r="BD133" i="2" s="1"/>
  <c r="AY93" i="2"/>
  <c r="BA93" i="2" s="1"/>
  <c r="BB93" i="2" s="1"/>
  <c r="BF93" i="2" s="1"/>
  <c r="AX694" i="2"/>
  <c r="AZ694" i="2" s="1"/>
  <c r="BD694" i="2" s="1"/>
  <c r="AY578" i="2"/>
  <c r="BA578" i="2" s="1"/>
  <c r="AY383" i="2"/>
  <c r="AZ589" i="2"/>
  <c r="BD589" i="2" s="1"/>
  <c r="BA336" i="2"/>
  <c r="BE336" i="2" s="1"/>
  <c r="AY576" i="2"/>
  <c r="BA576" i="2" s="1"/>
  <c r="AY524" i="2"/>
  <c r="AX311" i="2"/>
  <c r="BA183" i="2"/>
  <c r="BB183" i="2" s="1"/>
  <c r="BF183" i="2" s="1"/>
  <c r="AY226" i="2"/>
  <c r="BA226" i="2" s="1"/>
  <c r="BB226" i="2" s="1"/>
  <c r="BF226" i="2" s="1"/>
  <c r="AY733" i="2"/>
  <c r="AX460" i="2"/>
  <c r="AZ460" i="2" s="1"/>
  <c r="BD460" i="2" s="1"/>
  <c r="AY400" i="2"/>
  <c r="AY188" i="2"/>
  <c r="BA188" i="2" s="1"/>
  <c r="AY700" i="2"/>
  <c r="BA700" i="2" s="1"/>
  <c r="AY421" i="2"/>
  <c r="BA421" i="2" s="1"/>
  <c r="BB421" i="2" s="1"/>
  <c r="BF421" i="2" s="1"/>
  <c r="AY640" i="2"/>
  <c r="BA640" i="2" s="1"/>
  <c r="BB640" i="2" s="1"/>
  <c r="BF640" i="2" s="1"/>
  <c r="AY562" i="2"/>
  <c r="BA562" i="2" s="1"/>
  <c r="BE562" i="2" s="1"/>
  <c r="BA221" i="2"/>
  <c r="BE221" i="2" s="1"/>
  <c r="BA478" i="2"/>
  <c r="BE478" i="2" s="1"/>
  <c r="BA720" i="2"/>
  <c r="BE720" i="2" s="1"/>
  <c r="BA348" i="2"/>
  <c r="BE348" i="2" s="1"/>
  <c r="AZ234" i="2"/>
  <c r="BD234" i="2" s="1"/>
  <c r="BA502" i="2"/>
  <c r="BB502" i="2" s="1"/>
  <c r="BF502" i="2" s="1"/>
  <c r="BA779" i="2"/>
  <c r="BE779" i="2" s="1"/>
  <c r="BA584" i="2"/>
  <c r="BE584" i="2" s="1"/>
  <c r="BA809" i="2"/>
  <c r="BE809" i="2" s="1"/>
  <c r="BA658" i="2"/>
  <c r="BB658" i="2" s="1"/>
  <c r="BF658" i="2" s="1"/>
  <c r="BA493" i="2"/>
  <c r="BE493" i="2" s="1"/>
  <c r="BA345" i="2"/>
  <c r="BE345" i="2" s="1"/>
  <c r="BA731" i="2"/>
  <c r="BE731" i="2" s="1"/>
  <c r="BA585" i="2"/>
  <c r="BE585" i="2" s="1"/>
  <c r="BA56" i="2"/>
  <c r="BB56" i="2" s="1"/>
  <c r="BF56" i="2" s="1"/>
  <c r="BA664" i="2"/>
  <c r="BE664" i="2" s="1"/>
  <c r="BA190" i="2"/>
  <c r="BE190" i="2" s="1"/>
  <c r="BA250" i="2"/>
  <c r="BB250" i="2" s="1"/>
  <c r="BF250" i="2" s="1"/>
  <c r="BA394" i="2"/>
  <c r="BE394" i="2" s="1"/>
  <c r="BA214" i="2"/>
  <c r="BB214" i="2" s="1"/>
  <c r="BF214" i="2" s="1"/>
  <c r="BA312" i="2"/>
  <c r="BB312" i="2" s="1"/>
  <c r="BF312" i="2" s="1"/>
  <c r="AZ777" i="2"/>
  <c r="BD777" i="2" s="1"/>
  <c r="BA75" i="2"/>
  <c r="BE75" i="2" s="1"/>
  <c r="AZ170" i="2"/>
  <c r="BD170" i="2" s="1"/>
  <c r="BA277" i="2"/>
  <c r="BE277" i="2" s="1"/>
  <c r="BA105" i="2"/>
  <c r="BB105" i="2" s="1"/>
  <c r="BF105" i="2" s="1"/>
  <c r="BA495" i="2"/>
  <c r="BB495" i="2" s="1"/>
  <c r="BF495" i="2" s="1"/>
  <c r="AZ174" i="2"/>
  <c r="BD174" i="2" s="1"/>
  <c r="BA24" i="2"/>
  <c r="BB24" i="2" s="1"/>
  <c r="BF24" i="2" s="1"/>
  <c r="BA710" i="2"/>
  <c r="BB710" i="2" s="1"/>
  <c r="BF710" i="2" s="1"/>
  <c r="AZ528" i="2"/>
  <c r="BD528" i="2" s="1"/>
  <c r="BA311" i="2"/>
  <c r="BE311" i="2" s="1"/>
  <c r="AZ171" i="2"/>
  <c r="BD171" i="2" s="1"/>
  <c r="AZ271" i="2"/>
  <c r="BD271" i="2" s="1"/>
  <c r="BA22" i="2"/>
  <c r="BB22" i="2" s="1"/>
  <c r="BF22" i="2" s="1"/>
  <c r="BA130" i="2"/>
  <c r="BE130" i="2" s="1"/>
  <c r="AZ206" i="2"/>
  <c r="BD206" i="2" s="1"/>
  <c r="AZ484" i="2"/>
  <c r="BD484" i="2" s="1"/>
  <c r="BA207" i="2"/>
  <c r="BE207" i="2" s="1"/>
  <c r="BA179" i="2"/>
  <c r="BE179" i="2" s="1"/>
  <c r="BA694" i="2"/>
  <c r="BB694" i="2" s="1"/>
  <c r="BF694" i="2" s="1"/>
  <c r="AZ97" i="2"/>
  <c r="BD97" i="2" s="1"/>
  <c r="BA309" i="2"/>
  <c r="BE309" i="2" s="1"/>
  <c r="BA81" i="2"/>
  <c r="BE81" i="2" s="1"/>
  <c r="AZ246" i="2"/>
  <c r="BD246" i="2" s="1"/>
  <c r="BA65" i="2"/>
  <c r="BE65" i="2" s="1"/>
  <c r="BA383" i="2"/>
  <c r="BE383" i="2" s="1"/>
  <c r="BA524" i="2"/>
  <c r="BE524" i="2" s="1"/>
  <c r="AZ383" i="2"/>
  <c r="BD383" i="2" s="1"/>
  <c r="AZ248" i="2"/>
  <c r="BD248" i="2" s="1"/>
  <c r="AZ245" i="2"/>
  <c r="BD245" i="2" s="1"/>
  <c r="BA144" i="2"/>
  <c r="BE144" i="2" s="1"/>
  <c r="BA728" i="2"/>
  <c r="BE728" i="2" s="1"/>
  <c r="BA187" i="2"/>
  <c r="BE187" i="2" s="1"/>
  <c r="BA477" i="2"/>
  <c r="BE477" i="2" s="1"/>
  <c r="AZ59" i="2"/>
  <c r="BD59" i="2" s="1"/>
  <c r="BA785" i="2"/>
  <c r="BB785" i="2" s="1"/>
  <c r="BF785" i="2" s="1"/>
  <c r="AZ561" i="2"/>
  <c r="BD561" i="2" s="1"/>
  <c r="AZ106" i="2"/>
  <c r="BD106" i="2" s="1"/>
  <c r="BA517" i="2"/>
  <c r="BB517" i="2" s="1"/>
  <c r="BF517" i="2" s="1"/>
  <c r="AY269" i="2"/>
  <c r="BA269" i="2" s="1"/>
  <c r="BE269" i="2" s="1"/>
  <c r="AY306" i="2"/>
  <c r="BA306" i="2" s="1"/>
  <c r="BB306" i="2" s="1"/>
  <c r="BF306" i="2" s="1"/>
  <c r="AY367" i="2"/>
  <c r="BA367" i="2" s="1"/>
  <c r="BB367" i="2" s="1"/>
  <c r="BF367" i="2" s="1"/>
  <c r="AX328" i="2"/>
  <c r="AZ328" i="2" s="1"/>
  <c r="BD328" i="2" s="1"/>
  <c r="AY381" i="2"/>
  <c r="BA381" i="2" s="1"/>
  <c r="BE381" i="2" s="1"/>
  <c r="AX146" i="2"/>
  <c r="AZ146" i="2" s="1"/>
  <c r="BD146" i="2" s="1"/>
  <c r="AY91" i="2"/>
  <c r="BA91" i="2" s="1"/>
  <c r="BE91" i="2" s="1"/>
  <c r="AX138" i="2"/>
  <c r="AZ138" i="2" s="1"/>
  <c r="BD138" i="2" s="1"/>
  <c r="AY238" i="2"/>
  <c r="BA238" i="2" s="1"/>
  <c r="BE238" i="2" s="1"/>
  <c r="AY280" i="2"/>
  <c r="BA280" i="2" s="1"/>
  <c r="BE280" i="2" s="1"/>
  <c r="AY124" i="2"/>
  <c r="BA124" i="2" s="1"/>
  <c r="BB124" i="2" s="1"/>
  <c r="BF124" i="2" s="1"/>
  <c r="AY346" i="2"/>
  <c r="BA346" i="2" s="1"/>
  <c r="BB346" i="2" s="1"/>
  <c r="BF346" i="2" s="1"/>
  <c r="AY644" i="2"/>
  <c r="BA644" i="2" s="1"/>
  <c r="BE644" i="2" s="1"/>
  <c r="AY441" i="2"/>
  <c r="BA441" i="2" s="1"/>
  <c r="BE441" i="2" s="1"/>
  <c r="AX18" i="2"/>
  <c r="AZ18" i="2" s="1"/>
  <c r="BD18" i="2" s="1"/>
  <c r="AY132" i="2"/>
  <c r="BA132" i="2" s="1"/>
  <c r="BE132" i="2" s="1"/>
  <c r="AX297" i="2"/>
  <c r="AZ297" i="2" s="1"/>
  <c r="BD297" i="2" s="1"/>
  <c r="AY427" i="2"/>
  <c r="BA427" i="2" s="1"/>
  <c r="BB427" i="2" s="1"/>
  <c r="BF427" i="2" s="1"/>
  <c r="AY172" i="2"/>
  <c r="BA172" i="2" s="1"/>
  <c r="BB172" i="2" s="1"/>
  <c r="BF172" i="2" s="1"/>
  <c r="AY241" i="2"/>
  <c r="BA241" i="2" s="1"/>
  <c r="BB241" i="2" s="1"/>
  <c r="BF241" i="2" s="1"/>
  <c r="AY564" i="2"/>
  <c r="BA564" i="2" s="1"/>
  <c r="BE564" i="2" s="1"/>
  <c r="AY676" i="2"/>
  <c r="BA676" i="2" s="1"/>
  <c r="BE676" i="2" s="1"/>
  <c r="AY522" i="2"/>
  <c r="BA522" i="2" s="1"/>
  <c r="BE522" i="2" s="1"/>
  <c r="AY699" i="2"/>
  <c r="BA699" i="2" s="1"/>
  <c r="BB699" i="2" s="1"/>
  <c r="BF699" i="2" s="1"/>
  <c r="AY11" i="2"/>
  <c r="BA11" i="2" s="1"/>
  <c r="BE11" i="2" s="1"/>
  <c r="AY180" i="2"/>
  <c r="BA180" i="2" s="1"/>
  <c r="BB180" i="2" s="1"/>
  <c r="BF180" i="2" s="1"/>
  <c r="AY220" i="2"/>
  <c r="BA220" i="2" s="1"/>
  <c r="BB220" i="2" s="1"/>
  <c r="BF220" i="2" s="1"/>
  <c r="AY355" i="2"/>
  <c r="BA355" i="2" s="1"/>
  <c r="BB355" i="2" s="1"/>
  <c r="BF355" i="2" s="1"/>
  <c r="AX316" i="2"/>
  <c r="AZ316" i="2" s="1"/>
  <c r="BD316" i="2" s="1"/>
  <c r="AY84" i="2"/>
  <c r="BA84" i="2" s="1"/>
  <c r="BB84" i="2" s="1"/>
  <c r="BF84" i="2" s="1"/>
  <c r="AX130" i="2"/>
  <c r="AZ130" i="2" s="1"/>
  <c r="BD130" i="2" s="1"/>
  <c r="AY265" i="2"/>
  <c r="BA265" i="2" s="1"/>
  <c r="BB265" i="2" s="1"/>
  <c r="BF265" i="2" s="1"/>
  <c r="AY165" i="2"/>
  <c r="BA165" i="2" s="1"/>
  <c r="BE165" i="2" s="1"/>
  <c r="AY197" i="2"/>
  <c r="BA197" i="2" s="1"/>
  <c r="BB197" i="2" s="1"/>
  <c r="BF197" i="2" s="1"/>
  <c r="AY486" i="2"/>
  <c r="BA486" i="2" s="1"/>
  <c r="BB486" i="2" s="1"/>
  <c r="BF486" i="2" s="1"/>
  <c r="AY518" i="2"/>
  <c r="BA518" i="2" s="1"/>
  <c r="BB518" i="2" s="1"/>
  <c r="BF518" i="2" s="1"/>
  <c r="AY580" i="2"/>
  <c r="BA580" i="2" s="1"/>
  <c r="BE580" i="2" s="1"/>
  <c r="AY791" i="2"/>
  <c r="BA791" i="2" s="1"/>
  <c r="BE791" i="2" s="1"/>
  <c r="AY760" i="2"/>
  <c r="BA760" i="2" s="1"/>
  <c r="BB760" i="2" s="1"/>
  <c r="BF760" i="2" s="1"/>
  <c r="AY423" i="2"/>
  <c r="BA423" i="2" s="1"/>
  <c r="BE423" i="2" s="1"/>
  <c r="AY465" i="2"/>
  <c r="BA465" i="2" s="1"/>
  <c r="BB465" i="2" s="1"/>
  <c r="BF465" i="2" s="1"/>
  <c r="AY538" i="2"/>
  <c r="BA538" i="2" s="1"/>
  <c r="BB538" i="2" s="1"/>
  <c r="BF538" i="2" s="1"/>
  <c r="AX74" i="2"/>
  <c r="AZ74" i="2" s="1"/>
  <c r="BD74" i="2" s="1"/>
  <c r="AY92" i="2"/>
  <c r="BA92" i="2" s="1"/>
  <c r="BE92" i="2" s="1"/>
  <c r="AY114" i="2"/>
  <c r="BA114" i="2" s="1"/>
  <c r="BB114" i="2" s="1"/>
  <c r="BF114" i="2" s="1"/>
  <c r="AY208" i="2"/>
  <c r="BA208" i="2" s="1"/>
  <c r="BE208" i="2" s="1"/>
  <c r="AY109" i="2"/>
  <c r="BA109" i="2" s="1"/>
  <c r="BE109" i="2" s="1"/>
  <c r="AY314" i="2"/>
  <c r="BA314" i="2" s="1"/>
  <c r="BE314" i="2" s="1"/>
  <c r="AY377" i="2"/>
  <c r="BA377" i="2" s="1"/>
  <c r="BE377" i="2" s="1"/>
  <c r="AY660" i="2"/>
  <c r="BA660" i="2" s="1"/>
  <c r="BB660" i="2" s="1"/>
  <c r="BF660" i="2" s="1"/>
  <c r="AY602" i="2"/>
  <c r="BA602" i="2" s="1"/>
  <c r="BE602" i="2" s="1"/>
  <c r="AY415" i="2"/>
  <c r="BA415" i="2" s="1"/>
  <c r="BE415" i="2" s="1"/>
  <c r="AY680" i="2"/>
  <c r="BA680" i="2" s="1"/>
  <c r="BB680" i="2" s="1"/>
  <c r="BF680" i="2" s="1"/>
  <c r="AY526" i="2"/>
  <c r="BA526" i="2" s="1"/>
  <c r="BB526" i="2" s="1"/>
  <c r="BF526" i="2" s="1"/>
  <c r="AY596" i="2"/>
  <c r="BA596" i="2" s="1"/>
  <c r="BE596" i="2" s="1"/>
  <c r="BA501" i="2"/>
  <c r="BB501" i="2" s="1"/>
  <c r="BF501" i="2" s="1"/>
  <c r="AX223" i="2"/>
  <c r="AZ223" i="2" s="1"/>
  <c r="BD223" i="2" s="1"/>
  <c r="AY744" i="2"/>
  <c r="BA744" i="2" s="1"/>
  <c r="BE744" i="2" s="1"/>
  <c r="AY688" i="2"/>
  <c r="BA688" i="2" s="1"/>
  <c r="BE688" i="2" s="1"/>
  <c r="AY723" i="2"/>
  <c r="BA723" i="2" s="1"/>
  <c r="BE723" i="2" s="1"/>
  <c r="AY755" i="2"/>
  <c r="BA755" i="2" s="1"/>
  <c r="BB755" i="2" s="1"/>
  <c r="BF755" i="2" s="1"/>
  <c r="AY215" i="2"/>
  <c r="BA215" i="2" s="1"/>
  <c r="BE215" i="2" s="1"/>
  <c r="AY146" i="2"/>
  <c r="BA146" i="2" s="1"/>
  <c r="BE146" i="2" s="1"/>
  <c r="AY68" i="2"/>
  <c r="BA68" i="2" s="1"/>
  <c r="BE68" i="2" s="1"/>
  <c r="AX222" i="2"/>
  <c r="AZ222" i="2" s="1"/>
  <c r="BD222" i="2" s="1"/>
  <c r="AY223" i="2"/>
  <c r="BA223" i="2" s="1"/>
  <c r="BB223" i="2" s="1"/>
  <c r="BF223" i="2" s="1"/>
  <c r="AX178" i="2"/>
  <c r="AZ178" i="2" s="1"/>
  <c r="BD178" i="2" s="1"/>
  <c r="AX226" i="2"/>
  <c r="AZ226" i="2" s="1"/>
  <c r="BD226" i="2" s="1"/>
  <c r="AY137" i="2"/>
  <c r="BA137" i="2" s="1"/>
  <c r="BB137" i="2" s="1"/>
  <c r="BF137" i="2" s="1"/>
  <c r="AX46" i="2"/>
  <c r="AZ46" i="2" s="1"/>
  <c r="BD46" i="2" s="1"/>
  <c r="AY687" i="2"/>
  <c r="BA687" i="2" s="1"/>
  <c r="BB687" i="2" s="1"/>
  <c r="BF687" i="2" s="1"/>
  <c r="AY42" i="2"/>
  <c r="BA42" i="2" s="1"/>
  <c r="BE42" i="2" s="1"/>
  <c r="AY61" i="2"/>
  <c r="BA61" i="2" s="1"/>
  <c r="BE61" i="2" s="1"/>
  <c r="AY28" i="2"/>
  <c r="BA28" i="2" s="1"/>
  <c r="BB28" i="2" s="1"/>
  <c r="BF28" i="2" s="1"/>
  <c r="AY805" i="2"/>
  <c r="BA805" i="2" s="1"/>
  <c r="BB805" i="2" s="1"/>
  <c r="BF805" i="2" s="1"/>
  <c r="AY781" i="2"/>
  <c r="BA781" i="2" s="1"/>
  <c r="BE781" i="2" s="1"/>
  <c r="AY762" i="2"/>
  <c r="BA762" i="2" s="1"/>
  <c r="BB762" i="2" s="1"/>
  <c r="BF762" i="2" s="1"/>
  <c r="AY746" i="2"/>
  <c r="BA746" i="2" s="1"/>
  <c r="BB746" i="2" s="1"/>
  <c r="BF746" i="2" s="1"/>
  <c r="AY730" i="2"/>
  <c r="BA730" i="2" s="1"/>
  <c r="BB730" i="2" s="1"/>
  <c r="BF730" i="2" s="1"/>
  <c r="AY714" i="2"/>
  <c r="BA714" i="2" s="1"/>
  <c r="BE714" i="2" s="1"/>
  <c r="AY591" i="2"/>
  <c r="BA591" i="2" s="1"/>
  <c r="BB591" i="2" s="1"/>
  <c r="BF591" i="2" s="1"/>
  <c r="AY654" i="2"/>
  <c r="BA654" i="2" s="1"/>
  <c r="BB654" i="2" s="1"/>
  <c r="BF654" i="2" s="1"/>
  <c r="AY638" i="2"/>
  <c r="BA638" i="2" s="1"/>
  <c r="BB638" i="2" s="1"/>
  <c r="BF638" i="2" s="1"/>
  <c r="AX601" i="2"/>
  <c r="AZ601" i="2" s="1"/>
  <c r="BD601" i="2" s="1"/>
  <c r="AY544" i="2"/>
  <c r="BA544" i="2" s="1"/>
  <c r="BE544" i="2" s="1"/>
  <c r="AY766" i="2"/>
  <c r="BA766" i="2" s="1"/>
  <c r="BB766" i="2" s="1"/>
  <c r="BF766" i="2" s="1"/>
  <c r="AY750" i="2"/>
  <c r="BA750" i="2" s="1"/>
  <c r="BE750" i="2" s="1"/>
  <c r="AY734" i="2"/>
  <c r="BA734" i="2" s="1"/>
  <c r="BE734" i="2" s="1"/>
  <c r="AY718" i="2"/>
  <c r="BA718" i="2" s="1"/>
  <c r="BB718" i="2" s="1"/>
  <c r="BF718" i="2" s="1"/>
  <c r="AY575" i="2"/>
  <c r="BA575" i="2" s="1"/>
  <c r="BB575" i="2" s="1"/>
  <c r="BF575" i="2" s="1"/>
  <c r="AY513" i="2"/>
  <c r="BA513" i="2" s="1"/>
  <c r="BB513" i="2" s="1"/>
  <c r="BF513" i="2" s="1"/>
  <c r="AY497" i="2"/>
  <c r="BA497" i="2" s="1"/>
  <c r="BB497" i="2" s="1"/>
  <c r="BF497" i="2" s="1"/>
  <c r="AX557" i="2"/>
  <c r="AZ557" i="2" s="1"/>
  <c r="BD557" i="2" s="1"/>
  <c r="AY460" i="2"/>
  <c r="BA460" i="2" s="1"/>
  <c r="BB460" i="2" s="1"/>
  <c r="BF460" i="2" s="1"/>
  <c r="AX544" i="2"/>
  <c r="AZ544" i="2" s="1"/>
  <c r="BD544" i="2" s="1"/>
  <c r="AY435" i="2"/>
  <c r="BA435" i="2" s="1"/>
  <c r="BE435" i="2" s="1"/>
  <c r="AY324" i="2"/>
  <c r="BA324" i="2" s="1"/>
  <c r="BE324" i="2" s="1"/>
  <c r="AY278" i="2"/>
  <c r="BA278" i="2" s="1"/>
  <c r="BE278" i="2" s="1"/>
  <c r="AY808" i="2"/>
  <c r="BA808" i="2" s="1"/>
  <c r="BB808" i="2" s="1"/>
  <c r="BF808" i="2" s="1"/>
  <c r="AX186" i="2"/>
  <c r="AZ186" i="2" s="1"/>
  <c r="BD186" i="2" s="1"/>
  <c r="AX149" i="2"/>
  <c r="AZ149" i="2" s="1"/>
  <c r="BD149" i="2" s="1"/>
  <c r="AY129" i="2"/>
  <c r="BA129" i="2" s="1"/>
  <c r="BB129" i="2" s="1"/>
  <c r="BF129" i="2" s="1"/>
  <c r="AY174" i="2"/>
  <c r="BA174" i="2" s="1"/>
  <c r="BE174" i="2" s="1"/>
  <c r="AY111" i="2"/>
  <c r="BA111" i="2" s="1"/>
  <c r="BB111" i="2" s="1"/>
  <c r="BF111" i="2" s="1"/>
  <c r="AY119" i="2"/>
  <c r="BA119" i="2" s="1"/>
  <c r="BB119" i="2" s="1"/>
  <c r="BF119" i="2" s="1"/>
  <c r="AX81" i="2"/>
  <c r="AZ81" i="2" s="1"/>
  <c r="BD81" i="2" s="1"/>
  <c r="AY89" i="2"/>
  <c r="BA89" i="2" s="1"/>
  <c r="BB89" i="2" s="1"/>
  <c r="BF89" i="2" s="1"/>
  <c r="AX821" i="2"/>
  <c r="AZ821" i="2" s="1"/>
  <c r="BD821" i="2" s="1"/>
  <c r="AY698" i="2"/>
  <c r="BA698" i="2" s="1"/>
  <c r="BB698" i="2" s="1"/>
  <c r="BF698" i="2" s="1"/>
  <c r="AY40" i="2"/>
  <c r="BA40" i="2" s="1"/>
  <c r="BE40" i="2" s="1"/>
  <c r="AX26" i="2"/>
  <c r="AZ26" i="2" s="1"/>
  <c r="BD26" i="2" s="1"/>
  <c r="AX714" i="2"/>
  <c r="AZ714" i="2" s="1"/>
  <c r="BD714" i="2" s="1"/>
  <c r="AY670" i="2"/>
  <c r="BA670" i="2" s="1"/>
  <c r="BB670" i="2" s="1"/>
  <c r="BF670" i="2" s="1"/>
  <c r="AX761" i="2"/>
  <c r="AZ761" i="2" s="1"/>
  <c r="BD761" i="2" s="1"/>
  <c r="AX745" i="2"/>
  <c r="AZ745" i="2" s="1"/>
  <c r="BD745" i="2" s="1"/>
  <c r="AX729" i="2"/>
  <c r="AZ729" i="2" s="1"/>
  <c r="BD729" i="2" s="1"/>
  <c r="AX532" i="2"/>
  <c r="AX508" i="2"/>
  <c r="AZ508" i="2" s="1"/>
  <c r="BD508" i="2" s="1"/>
  <c r="AY611" i="2"/>
  <c r="BA611" i="2" s="1"/>
  <c r="BB611" i="2" s="1"/>
  <c r="BF611" i="2" s="1"/>
  <c r="AY509" i="2"/>
  <c r="BA509" i="2" s="1"/>
  <c r="BB509" i="2" s="1"/>
  <c r="BF509" i="2" s="1"/>
  <c r="AY650" i="2"/>
  <c r="BA650" i="2" s="1"/>
  <c r="BE650" i="2" s="1"/>
  <c r="AY489" i="2"/>
  <c r="BA489" i="2" s="1"/>
  <c r="BE489" i="2" s="1"/>
  <c r="AY485" i="2"/>
  <c r="BA485" i="2" s="1"/>
  <c r="BB485" i="2" s="1"/>
  <c r="BF485" i="2" s="1"/>
  <c r="AY420" i="2"/>
  <c r="BA420" i="2" s="1"/>
  <c r="BE420" i="2" s="1"/>
  <c r="AY405" i="2"/>
  <c r="BA405" i="2" s="1"/>
  <c r="BE405" i="2" s="1"/>
  <c r="AY389" i="2"/>
  <c r="BA389" i="2" s="1"/>
  <c r="BE389" i="2" s="1"/>
  <c r="AY439" i="2"/>
  <c r="BA439" i="2" s="1"/>
  <c r="BE439" i="2" s="1"/>
  <c r="AX399" i="2"/>
  <c r="AZ399" i="2" s="1"/>
  <c r="BD399" i="2" s="1"/>
  <c r="AY361" i="2"/>
  <c r="BA361" i="2" s="1"/>
  <c r="BE361" i="2" s="1"/>
  <c r="AY295" i="2"/>
  <c r="BA295" i="2" s="1"/>
  <c r="BB295" i="2" s="1"/>
  <c r="BF295" i="2" s="1"/>
  <c r="AY300" i="2"/>
  <c r="BA300" i="2" s="1"/>
  <c r="BB300" i="2" s="1"/>
  <c r="BF300" i="2" s="1"/>
  <c r="AY290" i="2"/>
  <c r="BA290" i="2" s="1"/>
  <c r="BB290" i="2" s="1"/>
  <c r="BF290" i="2" s="1"/>
  <c r="AY273" i="2"/>
  <c r="BA273" i="2" s="1"/>
  <c r="BB273" i="2" s="1"/>
  <c r="BF273" i="2" s="1"/>
  <c r="AX207" i="2"/>
  <c r="AZ207" i="2" s="1"/>
  <c r="BD207" i="2" s="1"/>
  <c r="AY139" i="2"/>
  <c r="BA139" i="2" s="1"/>
  <c r="BB139" i="2" s="1"/>
  <c r="BF139" i="2" s="1"/>
  <c r="AX227" i="2"/>
  <c r="AZ227" i="2" s="1"/>
  <c r="BD227" i="2" s="1"/>
  <c r="AY739" i="2"/>
  <c r="BA739" i="2" s="1"/>
  <c r="BE739" i="2" s="1"/>
  <c r="AY771" i="2"/>
  <c r="AY198" i="2"/>
  <c r="BA198" i="2" s="1"/>
  <c r="BB198" i="2" s="1"/>
  <c r="BF198" i="2" s="1"/>
  <c r="AX153" i="2"/>
  <c r="AZ153" i="2" s="1"/>
  <c r="BD153" i="2" s="1"/>
  <c r="AX161" i="2"/>
  <c r="AZ161" i="2" s="1"/>
  <c r="BD161" i="2" s="1"/>
  <c r="AY182" i="2"/>
  <c r="BA182" i="2" s="1"/>
  <c r="BB182" i="2" s="1"/>
  <c r="BF182" i="2" s="1"/>
  <c r="AY50" i="2"/>
  <c r="BA50" i="2" s="1"/>
  <c r="BE50" i="2" s="1"/>
  <c r="AY9" i="2"/>
  <c r="BA9" i="2" s="1"/>
  <c r="BE9" i="2" s="1"/>
  <c r="AX50" i="2"/>
  <c r="AZ50" i="2" s="1"/>
  <c r="BD50" i="2" s="1"/>
  <c r="AX22" i="2"/>
  <c r="AZ22" i="2" s="1"/>
  <c r="BD22" i="2" s="1"/>
  <c r="AY16" i="2"/>
  <c r="BA16" i="2" s="1"/>
  <c r="BB16" i="2" s="1"/>
  <c r="BF16" i="2" s="1"/>
  <c r="AY679" i="2"/>
  <c r="BA679" i="2" s="1"/>
  <c r="BE679" i="2" s="1"/>
  <c r="AX8" i="2"/>
  <c r="AZ8" i="2" s="1"/>
  <c r="BD8" i="2" s="1"/>
  <c r="AY706" i="2"/>
  <c r="BA706" i="2" s="1"/>
  <c r="BB706" i="2" s="1"/>
  <c r="BF706" i="2" s="1"/>
  <c r="AX666" i="2"/>
  <c r="AZ666" i="2" s="1"/>
  <c r="BD666" i="2" s="1"/>
  <c r="AX650" i="2"/>
  <c r="AZ650" i="2" s="1"/>
  <c r="BD650" i="2" s="1"/>
  <c r="AY662" i="2"/>
  <c r="BA662" i="2" s="1"/>
  <c r="BB662" i="2" s="1"/>
  <c r="BF662" i="2" s="1"/>
  <c r="AY646" i="2"/>
  <c r="BA646" i="2" s="1"/>
  <c r="BB646" i="2" s="1"/>
  <c r="BF646" i="2" s="1"/>
  <c r="AY631" i="2"/>
  <c r="BA631" i="2" s="1"/>
  <c r="BB631" i="2" s="1"/>
  <c r="BF631" i="2" s="1"/>
  <c r="AY774" i="2"/>
  <c r="BA774" i="2" s="1"/>
  <c r="BB774" i="2" s="1"/>
  <c r="BF774" i="2" s="1"/>
  <c r="AY758" i="2"/>
  <c r="BA758" i="2" s="1"/>
  <c r="BE758" i="2" s="1"/>
  <c r="AY742" i="2"/>
  <c r="BA742" i="2" s="1"/>
  <c r="BE742" i="2" s="1"/>
  <c r="AY726" i="2"/>
  <c r="BA726" i="2" s="1"/>
  <c r="BE726" i="2" s="1"/>
  <c r="AY559" i="2"/>
  <c r="BA559" i="2" s="1"/>
  <c r="BE559" i="2" s="1"/>
  <c r="AY505" i="2"/>
  <c r="BA505" i="2" s="1"/>
  <c r="BE505" i="2" s="1"/>
  <c r="AX573" i="2"/>
  <c r="AZ573" i="2" s="1"/>
  <c r="BD573" i="2" s="1"/>
  <c r="AX456" i="2"/>
  <c r="AZ456" i="2" s="1"/>
  <c r="BD456" i="2" s="1"/>
  <c r="AY368" i="2"/>
  <c r="BA368" i="2" s="1"/>
  <c r="BB368" i="2" s="1"/>
  <c r="BF368" i="2" s="1"/>
  <c r="AY447" i="2"/>
  <c r="BA447" i="2" s="1"/>
  <c r="BB447" i="2" s="1"/>
  <c r="BF447" i="2" s="1"/>
  <c r="AY353" i="2"/>
  <c r="BA353" i="2" s="1"/>
  <c r="BE353" i="2" s="1"/>
  <c r="AY332" i="2"/>
  <c r="BA332" i="2" s="1"/>
  <c r="BE332" i="2" s="1"/>
  <c r="AY413" i="2"/>
  <c r="BA413" i="2" s="1"/>
  <c r="BB413" i="2" s="1"/>
  <c r="BF413" i="2" s="1"/>
  <c r="AY263" i="2"/>
  <c r="BA263" i="2" s="1"/>
  <c r="BB263" i="2" s="1"/>
  <c r="BF263" i="2" s="1"/>
  <c r="AY333" i="2"/>
  <c r="BA333" i="2" s="1"/>
  <c r="BE333" i="2" s="1"/>
  <c r="AY286" i="2"/>
  <c r="BA286" i="2" s="1"/>
  <c r="BE286" i="2" s="1"/>
  <c r="BA690" i="2"/>
  <c r="BB690" i="2" s="1"/>
  <c r="BF690" i="2" s="1"/>
  <c r="AZ532" i="2"/>
  <c r="BD532" i="2" s="1"/>
  <c r="BA173" i="2"/>
  <c r="BB173" i="2" s="1"/>
  <c r="BF173" i="2" s="1"/>
  <c r="BB542" i="2"/>
  <c r="BF542" i="2" s="1"/>
  <c r="BA66" i="2"/>
  <c r="BE66" i="2" s="1"/>
  <c r="BA771" i="2"/>
  <c r="BE771" i="2" s="1"/>
  <c r="BA404" i="2"/>
  <c r="BE404" i="2" s="1"/>
  <c r="AY14" i="2"/>
  <c r="BA14" i="2" s="1"/>
  <c r="BB14" i="2" s="1"/>
  <c r="BF14" i="2" s="1"/>
  <c r="AY264" i="2"/>
  <c r="BA264" i="2" s="1"/>
  <c r="BB264" i="2" s="1"/>
  <c r="BF264" i="2" s="1"/>
  <c r="AX305" i="2"/>
  <c r="AZ305" i="2" s="1"/>
  <c r="BD305" i="2" s="1"/>
  <c r="AY445" i="2"/>
  <c r="BA445" i="2" s="1"/>
  <c r="BE445" i="2" s="1"/>
  <c r="AY503" i="2"/>
  <c r="BA503" i="2" s="1"/>
  <c r="BE503" i="2" s="1"/>
  <c r="AY764" i="2"/>
  <c r="BA764" i="2" s="1"/>
  <c r="BB764" i="2" s="1"/>
  <c r="BF764" i="2" s="1"/>
  <c r="AY483" i="2"/>
  <c r="BA483" i="2" s="1"/>
  <c r="BE483" i="2" s="1"/>
  <c r="AY474" i="2"/>
  <c r="BA474" i="2" s="1"/>
  <c r="BE474" i="2" s="1"/>
  <c r="AY511" i="2"/>
  <c r="BA511" i="2" s="1"/>
  <c r="BB511" i="2" s="1"/>
  <c r="BF511" i="2" s="1"/>
  <c r="AY652" i="2"/>
  <c r="BA652" i="2" s="1"/>
  <c r="BE652" i="2" s="1"/>
  <c r="AY410" i="2"/>
  <c r="BA410" i="2" s="1"/>
  <c r="BE410" i="2" s="1"/>
  <c r="AY491" i="2"/>
  <c r="BA491" i="2" s="1"/>
  <c r="BE491" i="2" s="1"/>
  <c r="AY568" i="2"/>
  <c r="BA568" i="2" s="1"/>
  <c r="BB568" i="2" s="1"/>
  <c r="BF568" i="2" s="1"/>
  <c r="AY736" i="2"/>
  <c r="BA736" i="2" s="1"/>
  <c r="BE736" i="2" s="1"/>
  <c r="AY54" i="2"/>
  <c r="BA54" i="2" s="1"/>
  <c r="BB54" i="2" s="1"/>
  <c r="BF54" i="2" s="1"/>
  <c r="AY586" i="2"/>
  <c r="BA586" i="2" s="1"/>
  <c r="BE586" i="2" s="1"/>
  <c r="AY520" i="2"/>
  <c r="BA520" i="2" s="1"/>
  <c r="BE520" i="2" s="1"/>
  <c r="AY452" i="2"/>
  <c r="BA452" i="2" s="1"/>
  <c r="BB452" i="2" s="1"/>
  <c r="BF452" i="2" s="1"/>
  <c r="AX403" i="2"/>
  <c r="AZ403" i="2" s="1"/>
  <c r="BD403" i="2" s="1"/>
  <c r="AY308" i="2"/>
  <c r="BA308" i="2" s="1"/>
  <c r="BE308" i="2" s="1"/>
  <c r="AY370" i="2"/>
  <c r="BA370" i="2" s="1"/>
  <c r="BB370" i="2" s="1"/>
  <c r="BF370" i="2" s="1"/>
  <c r="AY34" i="2"/>
  <c r="BA34" i="2" s="1"/>
  <c r="BE34" i="2" s="1"/>
  <c r="AY275" i="2"/>
  <c r="BA275" i="2" s="1"/>
  <c r="BE275" i="2" s="1"/>
  <c r="AY499" i="2"/>
  <c r="BA499" i="2" s="1"/>
  <c r="BE499" i="2" s="1"/>
  <c r="AY747" i="2"/>
  <c r="BA747" i="2" s="1"/>
  <c r="BB747" i="2" s="1"/>
  <c r="BF747" i="2" s="1"/>
  <c r="AY494" i="2"/>
  <c r="BA494" i="2" s="1"/>
  <c r="BE494" i="2" s="1"/>
  <c r="AY507" i="2"/>
  <c r="AY752" i="2"/>
  <c r="BA752" i="2" s="1"/>
  <c r="BE752" i="2" s="1"/>
  <c r="AY801" i="2"/>
  <c r="BA801" i="2" s="1"/>
  <c r="BE801" i="2" s="1"/>
  <c r="AX785" i="2"/>
  <c r="AZ785" i="2" s="1"/>
  <c r="BD785" i="2" s="1"/>
  <c r="AY695" i="2"/>
  <c r="BA695" i="2" s="1"/>
  <c r="BB695" i="2" s="1"/>
  <c r="BF695" i="2" s="1"/>
  <c r="AX769" i="2"/>
  <c r="AZ769" i="2" s="1"/>
  <c r="BD769" i="2" s="1"/>
  <c r="AX753" i="2"/>
  <c r="AZ753" i="2" s="1"/>
  <c r="BD753" i="2" s="1"/>
  <c r="AX737" i="2"/>
  <c r="AZ737" i="2" s="1"/>
  <c r="BD737" i="2" s="1"/>
  <c r="AX721" i="2"/>
  <c r="AZ721" i="2" s="1"/>
  <c r="BD721" i="2" s="1"/>
  <c r="AY683" i="2"/>
  <c r="BA683" i="2" s="1"/>
  <c r="BB683" i="2" s="1"/>
  <c r="BF683" i="2" s="1"/>
  <c r="AY598" i="2"/>
  <c r="BA598" i="2" s="1"/>
  <c r="BB598" i="2" s="1"/>
  <c r="BF598" i="2" s="1"/>
  <c r="AX516" i="2"/>
  <c r="AZ516" i="2" s="1"/>
  <c r="BD516" i="2" s="1"/>
  <c r="AX500" i="2"/>
  <c r="AZ500" i="2" s="1"/>
  <c r="BD500" i="2" s="1"/>
  <c r="AX552" i="2"/>
  <c r="AZ552" i="2" s="1"/>
  <c r="BD552" i="2" s="1"/>
  <c r="AY627" i="2"/>
  <c r="BA627" i="2" s="1"/>
  <c r="BE627" i="2" s="1"/>
  <c r="AX577" i="2"/>
  <c r="AZ577" i="2" s="1"/>
  <c r="BD577" i="2" s="1"/>
  <c r="AY571" i="2"/>
  <c r="BA571" i="2" s="1"/>
  <c r="BE571" i="2" s="1"/>
  <c r="AY426" i="2"/>
  <c r="BA426" i="2" s="1"/>
  <c r="BE426" i="2" s="1"/>
  <c r="AX280" i="2"/>
  <c r="AZ280" i="2" s="1"/>
  <c r="BD280" i="2" s="1"/>
  <c r="AY303" i="2"/>
  <c r="BA303" i="2" s="1"/>
  <c r="BB303" i="2" s="1"/>
  <c r="BF303" i="2" s="1"/>
  <c r="AY259" i="2"/>
  <c r="BA259" i="2" s="1"/>
  <c r="BE259" i="2" s="1"/>
  <c r="AX324" i="2"/>
  <c r="AZ324" i="2" s="1"/>
  <c r="BD324" i="2" s="1"/>
  <c r="AY95" i="2"/>
  <c r="BA95" i="2" s="1"/>
  <c r="BE95" i="2" s="1"/>
  <c r="AY335" i="2"/>
  <c r="BA335" i="2" s="1"/>
  <c r="BB335" i="2" s="1"/>
  <c r="BF335" i="2" s="1"/>
  <c r="AY617" i="2"/>
  <c r="BA617" i="2" s="1"/>
  <c r="BE617" i="2" s="1"/>
  <c r="AY716" i="2"/>
  <c r="BA716" i="2" s="1"/>
  <c r="BB716" i="2" s="1"/>
  <c r="BF716" i="2" s="1"/>
  <c r="AY780" i="2"/>
  <c r="BA780" i="2" s="1"/>
  <c r="BB780" i="2" s="1"/>
  <c r="BF780" i="2" s="1"/>
  <c r="AY395" i="2"/>
  <c r="BA395" i="2" s="1"/>
  <c r="BB395" i="2" s="1"/>
  <c r="BF395" i="2" s="1"/>
  <c r="AY297" i="2"/>
  <c r="BA297" i="2" s="1"/>
  <c r="BE297" i="2" s="1"/>
  <c r="AY350" i="2"/>
  <c r="BA350" i="2" s="1"/>
  <c r="BB350" i="2" s="1"/>
  <c r="BF350" i="2" s="1"/>
  <c r="AY343" i="2"/>
  <c r="BA343" i="2" s="1"/>
  <c r="BE343" i="2" s="1"/>
  <c r="AY411" i="2"/>
  <c r="BA411" i="2" s="1"/>
  <c r="BE411" i="2" s="1"/>
  <c r="AY669" i="2"/>
  <c r="BA669" i="2" s="1"/>
  <c r="BE669" i="2" s="1"/>
  <c r="AY732" i="2"/>
  <c r="BA732" i="2" s="1"/>
  <c r="BE732" i="2" s="1"/>
  <c r="AY515" i="2"/>
  <c r="BA515" i="2" s="1"/>
  <c r="BE515" i="2" s="1"/>
  <c r="AY490" i="2"/>
  <c r="BA490" i="2" s="1"/>
  <c r="BE490" i="2" s="1"/>
  <c r="AY530" i="2"/>
  <c r="BA530" i="2" s="1"/>
  <c r="BB530" i="2" s="1"/>
  <c r="BF530" i="2" s="1"/>
  <c r="AY806" i="2"/>
  <c r="BA806" i="2" s="1"/>
  <c r="BE806" i="2" s="1"/>
  <c r="AY479" i="2"/>
  <c r="BA479" i="2" s="1"/>
  <c r="BB479" i="2" s="1"/>
  <c r="BF479" i="2" s="1"/>
  <c r="AY636" i="2"/>
  <c r="BA636" i="2" s="1"/>
  <c r="BB636" i="2" s="1"/>
  <c r="BF636" i="2" s="1"/>
  <c r="AY668" i="2"/>
  <c r="BA668" i="2" s="1"/>
  <c r="BE668" i="2" s="1"/>
  <c r="AY431" i="2"/>
  <c r="BA431" i="2" s="1"/>
  <c r="BB431" i="2" s="1"/>
  <c r="BF431" i="2" s="1"/>
  <c r="AY768" i="2"/>
  <c r="BA768" i="2" s="1"/>
  <c r="BE768" i="2" s="1"/>
  <c r="AX395" i="2"/>
  <c r="AZ395" i="2" s="1"/>
  <c r="BD395" i="2" s="1"/>
  <c r="AX373" i="2"/>
  <c r="AZ373" i="2" s="1"/>
  <c r="BD373" i="2" s="1"/>
  <c r="AX603" i="2"/>
  <c r="AZ603" i="2" s="1"/>
  <c r="BD603" i="2" s="1"/>
  <c r="AY623" i="2"/>
  <c r="BA623" i="2" s="1"/>
  <c r="BB623" i="2" s="1"/>
  <c r="BF623" i="2" s="1"/>
  <c r="AY540" i="2"/>
  <c r="BA540" i="2" s="1"/>
  <c r="BB540" i="2" s="1"/>
  <c r="BF540" i="2" s="1"/>
  <c r="AY443" i="2"/>
  <c r="BA443" i="2" s="1"/>
  <c r="BB443" i="2" s="1"/>
  <c r="BF443" i="2" s="1"/>
  <c r="AY393" i="2"/>
  <c r="BA393" i="2" s="1"/>
  <c r="BE393" i="2" s="1"/>
  <c r="AY357" i="2"/>
  <c r="BA357" i="2" s="1"/>
  <c r="BE357" i="2" s="1"/>
  <c r="AX252" i="2"/>
  <c r="AZ252" i="2" s="1"/>
  <c r="BD252" i="2" s="1"/>
  <c r="AY320" i="2"/>
  <c r="BA320" i="2" s="1"/>
  <c r="BB320" i="2" s="1"/>
  <c r="BF320" i="2" s="1"/>
  <c r="AY248" i="2"/>
  <c r="BA248" i="2" s="1"/>
  <c r="BB248" i="2" s="1"/>
  <c r="BF248" i="2" s="1"/>
  <c r="AY64" i="2"/>
  <c r="BA64" i="2" s="1"/>
  <c r="BB64" i="2" s="1"/>
  <c r="BF64" i="2" s="1"/>
  <c r="AY32" i="2"/>
  <c r="BA32" i="2" s="1"/>
  <c r="BE32" i="2" s="1"/>
  <c r="AX686" i="2"/>
  <c r="AZ686" i="2" s="1"/>
  <c r="BD686" i="2" s="1"/>
  <c r="AY702" i="2"/>
  <c r="BA702" i="2" s="1"/>
  <c r="BB702" i="2" s="1"/>
  <c r="BF702" i="2" s="1"/>
  <c r="AX682" i="2"/>
  <c r="AZ682" i="2" s="1"/>
  <c r="BD682" i="2" s="1"/>
  <c r="AX674" i="2"/>
  <c r="AZ674" i="2" s="1"/>
  <c r="BD674" i="2" s="1"/>
  <c r="AX658" i="2"/>
  <c r="AZ658" i="2" s="1"/>
  <c r="BD658" i="2" s="1"/>
  <c r="AX642" i="2"/>
  <c r="AZ642" i="2" s="1"/>
  <c r="BD642" i="2" s="1"/>
  <c r="AY536" i="2"/>
  <c r="BA536" i="2" s="1"/>
  <c r="BB536" i="2" s="1"/>
  <c r="BF536" i="2" s="1"/>
  <c r="AX698" i="2"/>
  <c r="AZ698" i="2" s="1"/>
  <c r="BD698" i="2" s="1"/>
  <c r="AY594" i="2"/>
  <c r="BA594" i="2" s="1"/>
  <c r="BB594" i="2" s="1"/>
  <c r="BF594" i="2" s="1"/>
  <c r="AY468" i="2"/>
  <c r="BA468" i="2" s="1"/>
  <c r="BB468" i="2" s="1"/>
  <c r="BF468" i="2" s="1"/>
  <c r="AY570" i="2"/>
  <c r="BA570" i="2" s="1"/>
  <c r="BB570" i="2" s="1"/>
  <c r="BF570" i="2" s="1"/>
  <c r="AY464" i="2"/>
  <c r="BA464" i="2" s="1"/>
  <c r="BE464" i="2" s="1"/>
  <c r="AY409" i="2"/>
  <c r="BA409" i="2" s="1"/>
  <c r="BE409" i="2" s="1"/>
  <c r="AX417" i="2"/>
  <c r="AZ417" i="2" s="1"/>
  <c r="BD417" i="2" s="1"/>
  <c r="AY401" i="2"/>
  <c r="BA401" i="2" s="1"/>
  <c r="BB401" i="2" s="1"/>
  <c r="BF401" i="2" s="1"/>
  <c r="AX295" i="2"/>
  <c r="AZ295" i="2" s="1"/>
  <c r="BD295" i="2" s="1"/>
  <c r="AX290" i="2"/>
  <c r="AZ290" i="2" s="1"/>
  <c r="BD290" i="2" s="1"/>
  <c r="AX299" i="2"/>
  <c r="AZ299" i="2" s="1"/>
  <c r="BD299" i="2" s="1"/>
  <c r="BA252" i="2"/>
  <c r="BE252" i="2" s="1"/>
  <c r="AZ464" i="2"/>
  <c r="BD464" i="2" s="1"/>
  <c r="AZ391" i="2"/>
  <c r="BD391" i="2" s="1"/>
  <c r="BA446" i="2"/>
  <c r="BE446" i="2" s="1"/>
  <c r="AZ126" i="2"/>
  <c r="BD126" i="2" s="1"/>
  <c r="BA184" i="2"/>
  <c r="BE184" i="2" s="1"/>
  <c r="BA341" i="2"/>
  <c r="BB341" i="2" s="1"/>
  <c r="BF341" i="2" s="1"/>
  <c r="AZ311" i="2"/>
  <c r="BD311" i="2" s="1"/>
  <c r="BA156" i="2"/>
  <c r="BE156" i="2" s="1"/>
  <c r="BA47" i="2"/>
  <c r="BB47" i="2" s="1"/>
  <c r="BF47" i="2" s="1"/>
  <c r="AY292" i="2"/>
  <c r="BA292" i="2" s="1"/>
  <c r="BE292" i="2" s="1"/>
  <c r="AY317" i="2"/>
  <c r="BA317" i="2" s="1"/>
  <c r="BE317" i="2" s="1"/>
  <c r="AY354" i="2"/>
  <c r="BA354" i="2" s="1"/>
  <c r="BB354" i="2" s="1"/>
  <c r="BF354" i="2" s="1"/>
  <c r="AY375" i="2"/>
  <c r="BA375" i="2" s="1"/>
  <c r="BE375" i="2" s="1"/>
  <c r="AY254" i="2"/>
  <c r="BA254" i="2" s="1"/>
  <c r="BB254" i="2" s="1"/>
  <c r="BF254" i="2" s="1"/>
  <c r="AY276" i="2"/>
  <c r="BA276" i="2" s="1"/>
  <c r="BB276" i="2" s="1"/>
  <c r="BF276" i="2" s="1"/>
  <c r="AY339" i="2"/>
  <c r="BA339" i="2" s="1"/>
  <c r="BB339" i="2" s="1"/>
  <c r="BF339" i="2" s="1"/>
  <c r="AY118" i="2"/>
  <c r="BA118" i="2" s="1"/>
  <c r="BB118" i="2" s="1"/>
  <c r="BF118" i="2" s="1"/>
  <c r="AY213" i="2"/>
  <c r="BA213" i="2" s="1"/>
  <c r="BE213" i="2" s="1"/>
  <c r="AY305" i="2"/>
  <c r="BA305" i="2" s="1"/>
  <c r="BE305" i="2" s="1"/>
  <c r="AY38" i="2"/>
  <c r="BA38" i="2" s="1"/>
  <c r="BE38" i="2" s="1"/>
  <c r="AX184" i="2"/>
  <c r="AZ184" i="2" s="1"/>
  <c r="BD184" i="2" s="1"/>
  <c r="AX300" i="2"/>
  <c r="AZ300" i="2" s="1"/>
  <c r="BD300" i="2" s="1"/>
  <c r="AY21" i="2"/>
  <c r="BA21" i="2" s="1"/>
  <c r="BE21" i="2" s="1"/>
  <c r="AY37" i="2"/>
  <c r="BA37" i="2" s="1"/>
  <c r="BB37" i="2" s="1"/>
  <c r="BF37" i="2" s="1"/>
  <c r="AY177" i="2"/>
  <c r="BA177" i="2" s="1"/>
  <c r="BE177" i="2" s="1"/>
  <c r="AX196" i="2"/>
  <c r="AZ196" i="2" s="1"/>
  <c r="BD196" i="2" s="1"/>
  <c r="AY366" i="2"/>
  <c r="BA366" i="2" s="1"/>
  <c r="BE366" i="2" s="1"/>
  <c r="AX358" i="2"/>
  <c r="AZ358" i="2" s="1"/>
  <c r="BD358" i="2" s="1"/>
  <c r="AY59" i="2"/>
  <c r="BA59" i="2" s="1"/>
  <c r="BB59" i="2" s="1"/>
  <c r="BF59" i="2" s="1"/>
  <c r="AY80" i="2"/>
  <c r="BA80" i="2" s="1"/>
  <c r="BB80" i="2" s="1"/>
  <c r="BF80" i="2" s="1"/>
  <c r="AY351" i="2"/>
  <c r="BA351" i="2" s="1"/>
  <c r="BB351" i="2" s="1"/>
  <c r="BF351" i="2" s="1"/>
  <c r="AY727" i="2"/>
  <c r="BA727" i="2" s="1"/>
  <c r="BE727" i="2" s="1"/>
  <c r="AY759" i="2"/>
  <c r="BA759" i="2" s="1"/>
  <c r="BB759" i="2" s="1"/>
  <c r="BF759" i="2" s="1"/>
  <c r="AY470" i="2"/>
  <c r="BA470" i="2" s="1"/>
  <c r="BE470" i="2" s="1"/>
  <c r="AY546" i="2"/>
  <c r="BA546" i="2" s="1"/>
  <c r="BE546" i="2" s="1"/>
  <c r="AY665" i="2"/>
  <c r="BA665" i="2" s="1"/>
  <c r="BE665" i="2" s="1"/>
  <c r="AY803" i="2"/>
  <c r="BA803" i="2" s="1"/>
  <c r="BE803" i="2" s="1"/>
  <c r="AY609" i="2"/>
  <c r="BA609" i="2" s="1"/>
  <c r="BB609" i="2" s="1"/>
  <c r="BF609" i="2" s="1"/>
  <c r="AY661" i="2"/>
  <c r="BA661" i="2" s="1"/>
  <c r="BB661" i="2" s="1"/>
  <c r="BF661" i="2" s="1"/>
  <c r="AY498" i="2"/>
  <c r="BA498" i="2" s="1"/>
  <c r="BB498" i="2" s="1"/>
  <c r="BF498" i="2" s="1"/>
  <c r="AY222" i="2"/>
  <c r="BA222" i="2" s="1"/>
  <c r="BE222" i="2" s="1"/>
  <c r="AX145" i="2"/>
  <c r="AZ145" i="2" s="1"/>
  <c r="BD145" i="2" s="1"/>
  <c r="AX129" i="2"/>
  <c r="AZ129" i="2" s="1"/>
  <c r="BD129" i="2" s="1"/>
  <c r="AY206" i="2"/>
  <c r="BA206" i="2" s="1"/>
  <c r="BB206" i="2" s="1"/>
  <c r="BF206" i="2" s="1"/>
  <c r="AY162" i="2"/>
  <c r="BA162" i="2" s="1"/>
  <c r="BE162" i="2" s="1"/>
  <c r="AY218" i="2"/>
  <c r="BA218" i="2" s="1"/>
  <c r="BE218" i="2" s="1"/>
  <c r="AY186" i="2"/>
  <c r="BA186" i="2" s="1"/>
  <c r="BB186" i="2" s="1"/>
  <c r="BF186" i="2" s="1"/>
  <c r="AY170" i="2"/>
  <c r="BA170" i="2" s="1"/>
  <c r="BB170" i="2" s="1"/>
  <c r="BF170" i="2" s="1"/>
  <c r="AY60" i="2"/>
  <c r="BA60" i="2" s="1"/>
  <c r="BE60" i="2" s="1"/>
  <c r="AY793" i="2"/>
  <c r="BA793" i="2" s="1"/>
  <c r="BB793" i="2" s="1"/>
  <c r="BF793" i="2" s="1"/>
  <c r="AY761" i="2"/>
  <c r="BA761" i="2" s="1"/>
  <c r="BB761" i="2" s="1"/>
  <c r="BF761" i="2" s="1"/>
  <c r="AY729" i="2"/>
  <c r="BA729" i="2" s="1"/>
  <c r="BB729" i="2" s="1"/>
  <c r="BF729" i="2" s="1"/>
  <c r="AY682" i="2"/>
  <c r="BA682" i="2" s="1"/>
  <c r="BE682" i="2" s="1"/>
  <c r="AY817" i="2"/>
  <c r="BA817" i="2" s="1"/>
  <c r="BE817" i="2" s="1"/>
  <c r="AX801" i="2"/>
  <c r="AZ801" i="2" s="1"/>
  <c r="BD801" i="2" s="1"/>
  <c r="AY778" i="2"/>
  <c r="BA778" i="2" s="1"/>
  <c r="BB778" i="2" s="1"/>
  <c r="BF778" i="2" s="1"/>
  <c r="AY813" i="2"/>
  <c r="BA813" i="2" s="1"/>
  <c r="BE813" i="2" s="1"/>
  <c r="AY769" i="2"/>
  <c r="BA769" i="2" s="1"/>
  <c r="BB769" i="2" s="1"/>
  <c r="BF769" i="2" s="1"/>
  <c r="AY737" i="2"/>
  <c r="BA737" i="2" s="1"/>
  <c r="BB737" i="2" s="1"/>
  <c r="BF737" i="2" s="1"/>
  <c r="AY667" i="2"/>
  <c r="BA667" i="2" s="1"/>
  <c r="BE667" i="2" s="1"/>
  <c r="AY595" i="2"/>
  <c r="BA595" i="2" s="1"/>
  <c r="BB595" i="2" s="1"/>
  <c r="BF595" i="2" s="1"/>
  <c r="AY587" i="2"/>
  <c r="BA587" i="2" s="1"/>
  <c r="BB587" i="2" s="1"/>
  <c r="BF587" i="2" s="1"/>
  <c r="AX765" i="2"/>
  <c r="AZ765" i="2" s="1"/>
  <c r="BD765" i="2" s="1"/>
  <c r="AX749" i="2"/>
  <c r="AZ749" i="2" s="1"/>
  <c r="BD749" i="2" s="1"/>
  <c r="AX733" i="2"/>
  <c r="AZ733" i="2" s="1"/>
  <c r="BD733" i="2" s="1"/>
  <c r="AX717" i="2"/>
  <c r="AZ717" i="2" s="1"/>
  <c r="BD717" i="2" s="1"/>
  <c r="AY619" i="2"/>
  <c r="BA619" i="2" s="1"/>
  <c r="BB619" i="2" s="1"/>
  <c r="BF619" i="2" s="1"/>
  <c r="AY666" i="2"/>
  <c r="BA666" i="2" s="1"/>
  <c r="BB666" i="2" s="1"/>
  <c r="BF666" i="2" s="1"/>
  <c r="AY582" i="2"/>
  <c r="BA582" i="2" s="1"/>
  <c r="BE582" i="2" s="1"/>
  <c r="AY566" i="2"/>
  <c r="BA566" i="2" s="1"/>
  <c r="BE566" i="2" s="1"/>
  <c r="AY512" i="2"/>
  <c r="BA512" i="2" s="1"/>
  <c r="BB512" i="2" s="1"/>
  <c r="BF512" i="2" s="1"/>
  <c r="AY496" i="2"/>
  <c r="BA496" i="2" s="1"/>
  <c r="BE496" i="2" s="1"/>
  <c r="AY480" i="2"/>
  <c r="BA480" i="2" s="1"/>
  <c r="BB480" i="2" s="1"/>
  <c r="BF480" i="2" s="1"/>
  <c r="AY532" i="2"/>
  <c r="BA532" i="2" s="1"/>
  <c r="BE532" i="2" s="1"/>
  <c r="AY516" i="2"/>
  <c r="BA516" i="2" s="1"/>
  <c r="BB516" i="2" s="1"/>
  <c r="BF516" i="2" s="1"/>
  <c r="AY500" i="2"/>
  <c r="BA500" i="2" s="1"/>
  <c r="BE500" i="2" s="1"/>
  <c r="AY484" i="2"/>
  <c r="BA484" i="2" s="1"/>
  <c r="BE484" i="2" s="1"/>
  <c r="AY349" i="2"/>
  <c r="BA349" i="2" s="1"/>
  <c r="BB349" i="2" s="1"/>
  <c r="BF349" i="2" s="1"/>
  <c r="AY444" i="2"/>
  <c r="BA444" i="2" s="1"/>
  <c r="BE444" i="2" s="1"/>
  <c r="AY387" i="2"/>
  <c r="BA387" i="2" s="1"/>
  <c r="BB387" i="2" s="1"/>
  <c r="BF387" i="2" s="1"/>
  <c r="AY262" i="2"/>
  <c r="BA262" i="2" s="1"/>
  <c r="BE262" i="2" s="1"/>
  <c r="AX14" i="2"/>
  <c r="AZ14" i="2" s="1"/>
  <c r="BD14" i="2" s="1"/>
  <c r="AX164" i="2"/>
  <c r="AZ164" i="2" s="1"/>
  <c r="BD164" i="2" s="1"/>
  <c r="AX231" i="2"/>
  <c r="AZ231" i="2" s="1"/>
  <c r="BD231" i="2" s="1"/>
  <c r="AY152" i="2"/>
  <c r="BA152" i="2" s="1"/>
  <c r="BE152" i="2" s="1"/>
  <c r="AY88" i="2"/>
  <c r="BA88" i="2" s="1"/>
  <c r="BB88" i="2" s="1"/>
  <c r="BF88" i="2" s="1"/>
  <c r="AY159" i="2"/>
  <c r="BA159" i="2" s="1"/>
  <c r="BB159" i="2" s="1"/>
  <c r="BF159" i="2" s="1"/>
  <c r="AY288" i="2"/>
  <c r="BA288" i="2" s="1"/>
  <c r="BE288" i="2" s="1"/>
  <c r="AY534" i="2"/>
  <c r="BA534" i="2" s="1"/>
  <c r="BB534" i="2" s="1"/>
  <c r="BF534" i="2" s="1"/>
  <c r="AY601" i="2"/>
  <c r="BA601" i="2" s="1"/>
  <c r="BE601" i="2" s="1"/>
  <c r="AX711" i="2"/>
  <c r="AZ711" i="2" s="1"/>
  <c r="BD711" i="2" s="1"/>
  <c r="AY807" i="2"/>
  <c r="BA807" i="2" s="1"/>
  <c r="BB807" i="2" s="1"/>
  <c r="BF807" i="2" s="1"/>
  <c r="AY573" i="2"/>
  <c r="BA573" i="2" s="1"/>
  <c r="BE573" i="2" s="1"/>
  <c r="AY556" i="2"/>
  <c r="BA556" i="2" s="1"/>
  <c r="BB556" i="2" s="1"/>
  <c r="BF556" i="2" s="1"/>
  <c r="AX214" i="2"/>
  <c r="AZ214" i="2" s="1"/>
  <c r="BD214" i="2" s="1"/>
  <c r="AX93" i="2"/>
  <c r="AZ93" i="2" s="1"/>
  <c r="BD93" i="2" s="1"/>
  <c r="AY77" i="2"/>
  <c r="BA77" i="2" s="1"/>
  <c r="BE77" i="2" s="1"/>
  <c r="AY20" i="2"/>
  <c r="BA20" i="2" s="1"/>
  <c r="BB20" i="2" s="1"/>
  <c r="BF20" i="2" s="1"/>
  <c r="AX789" i="2"/>
  <c r="AZ789" i="2" s="1"/>
  <c r="BD789" i="2" s="1"/>
  <c r="AY773" i="2"/>
  <c r="BA773" i="2" s="1"/>
  <c r="BB773" i="2" s="1"/>
  <c r="BF773" i="2" s="1"/>
  <c r="AY741" i="2"/>
  <c r="BA741" i="2" s="1"/>
  <c r="BB741" i="2" s="1"/>
  <c r="BF741" i="2" s="1"/>
  <c r="AY97" i="2"/>
  <c r="BA97" i="2" s="1"/>
  <c r="BE97" i="2" s="1"/>
  <c r="AX34" i="2"/>
  <c r="AZ34" i="2" s="1"/>
  <c r="BD34" i="2" s="1"/>
  <c r="AY686" i="2"/>
  <c r="BA686" i="2" s="1"/>
  <c r="BE686" i="2" s="1"/>
  <c r="AX678" i="2"/>
  <c r="AZ678" i="2" s="1"/>
  <c r="BD678" i="2" s="1"/>
  <c r="AX569" i="2"/>
  <c r="AZ569" i="2" s="1"/>
  <c r="BD569" i="2" s="1"/>
  <c r="AX504" i="2"/>
  <c r="AZ504" i="2" s="1"/>
  <c r="BD504" i="2" s="1"/>
  <c r="AY563" i="2"/>
  <c r="BA563" i="2" s="1"/>
  <c r="BE563" i="2" s="1"/>
  <c r="AY782" i="2"/>
  <c r="BA782" i="2" s="1"/>
  <c r="BB782" i="2" s="1"/>
  <c r="BF782" i="2" s="1"/>
  <c r="AX670" i="2"/>
  <c r="AZ670" i="2" s="1"/>
  <c r="BD670" i="2" s="1"/>
  <c r="AX654" i="2"/>
  <c r="AZ654" i="2" s="1"/>
  <c r="BD654" i="2" s="1"/>
  <c r="AX638" i="2"/>
  <c r="AZ638" i="2" s="1"/>
  <c r="BD638" i="2" s="1"/>
  <c r="AX631" i="2"/>
  <c r="AZ631" i="2" s="1"/>
  <c r="BD631" i="2" s="1"/>
  <c r="AY599" i="2"/>
  <c r="BA599" i="2" s="1"/>
  <c r="BE599" i="2" s="1"/>
  <c r="AX438" i="2"/>
  <c r="AZ438" i="2" s="1"/>
  <c r="BD438" i="2" s="1"/>
  <c r="AY396" i="2"/>
  <c r="BA396" i="2" s="1"/>
  <c r="BE396" i="2" s="1"/>
  <c r="AX315" i="2"/>
  <c r="AZ315" i="2" s="1"/>
  <c r="BD315" i="2" s="1"/>
  <c r="AX307" i="2"/>
  <c r="AZ307" i="2" s="1"/>
  <c r="BD307" i="2" s="1"/>
  <c r="AX261" i="2"/>
  <c r="AZ261" i="2" s="1"/>
  <c r="BD261" i="2" s="1"/>
  <c r="AY87" i="2"/>
  <c r="BA87" i="2" s="1"/>
  <c r="BE87" i="2" s="1"/>
  <c r="AY48" i="2"/>
  <c r="BA48" i="2" s="1"/>
  <c r="BE48" i="2" s="1"/>
  <c r="AY71" i="2"/>
  <c r="BA71" i="2" s="1"/>
  <c r="BB71" i="2" s="1"/>
  <c r="BF71" i="2" s="1"/>
  <c r="AY135" i="2"/>
  <c r="BA135" i="2" s="1"/>
  <c r="BB135" i="2" s="1"/>
  <c r="BF135" i="2" s="1"/>
  <c r="AY205" i="2"/>
  <c r="BA205" i="2" s="1"/>
  <c r="BE205" i="2" s="1"/>
  <c r="AY398" i="2"/>
  <c r="BA398" i="2" s="1"/>
  <c r="BB398" i="2" s="1"/>
  <c r="BF398" i="2" s="1"/>
  <c r="AY458" i="2"/>
  <c r="BA458" i="2" s="1"/>
  <c r="BB458" i="2" s="1"/>
  <c r="BF458" i="2" s="1"/>
  <c r="AX296" i="2"/>
  <c r="AZ296" i="2" s="1"/>
  <c r="BD296" i="2" s="1"/>
  <c r="AY519" i="2"/>
  <c r="BA519" i="2" s="1"/>
  <c r="BE519" i="2" s="1"/>
  <c r="AY637" i="2"/>
  <c r="BA637" i="2" s="1"/>
  <c r="BE637" i="2" s="1"/>
  <c r="AY788" i="2"/>
  <c r="BA788" i="2" s="1"/>
  <c r="BB788" i="2" s="1"/>
  <c r="BF788" i="2" s="1"/>
  <c r="AY648" i="2"/>
  <c r="BA648" i="2" s="1"/>
  <c r="BB648" i="2" s="1"/>
  <c r="BF648" i="2" s="1"/>
  <c r="AY459" i="2"/>
  <c r="BA459" i="2" s="1"/>
  <c r="BE459" i="2" s="1"/>
  <c r="AY589" i="2"/>
  <c r="BA589" i="2" s="1"/>
  <c r="BB589" i="2" s="1"/>
  <c r="BF589" i="2" s="1"/>
  <c r="AY641" i="2"/>
  <c r="BA641" i="2" s="1"/>
  <c r="BB641" i="2" s="1"/>
  <c r="BF641" i="2" s="1"/>
  <c r="AY145" i="2"/>
  <c r="BA145" i="2" s="1"/>
  <c r="BB145" i="2" s="1"/>
  <c r="BF145" i="2" s="1"/>
  <c r="AY138" i="2"/>
  <c r="BA138" i="2" s="1"/>
  <c r="BE138" i="2" s="1"/>
  <c r="AY73" i="2"/>
  <c r="BA73" i="2" s="1"/>
  <c r="BB73" i="2" s="1"/>
  <c r="BF73" i="2" s="1"/>
  <c r="AY41" i="2"/>
  <c r="BA41" i="2" s="1"/>
  <c r="BB41" i="2" s="1"/>
  <c r="BF41" i="2" s="1"/>
  <c r="AY390" i="2"/>
  <c r="BA390" i="2" s="1"/>
  <c r="BE390" i="2" s="1"/>
  <c r="AY168" i="2"/>
  <c r="BA168" i="2" s="1"/>
  <c r="BE168" i="2" s="1"/>
  <c r="AY110" i="2"/>
  <c r="BA110" i="2" s="1"/>
  <c r="BB110" i="2" s="1"/>
  <c r="BF110" i="2" s="1"/>
  <c r="AX167" i="2"/>
  <c r="AZ167" i="2" s="1"/>
  <c r="BD167" i="2" s="1"/>
  <c r="AX195" i="2"/>
  <c r="AZ195" i="2" s="1"/>
  <c r="BD195" i="2" s="1"/>
  <c r="AY44" i="2"/>
  <c r="BA44" i="2" s="1"/>
  <c r="BB44" i="2" s="1"/>
  <c r="BF44" i="2" s="1"/>
  <c r="AY128" i="2"/>
  <c r="BA128" i="2" s="1"/>
  <c r="BE128" i="2" s="1"/>
  <c r="AY181" i="2"/>
  <c r="BA181" i="2" s="1"/>
  <c r="BE181" i="2" s="1"/>
  <c r="AY232" i="2"/>
  <c r="BA232" i="2" s="1"/>
  <c r="BE232" i="2" s="1"/>
  <c r="AY246" i="2"/>
  <c r="BA246" i="2" s="1"/>
  <c r="BE246" i="2" s="1"/>
  <c r="AY535" i="2"/>
  <c r="BA535" i="2" s="1"/>
  <c r="AY569" i="2"/>
  <c r="BA569" i="2" s="1"/>
  <c r="BE569" i="2" s="1"/>
  <c r="AY653" i="2"/>
  <c r="BA653" i="2" s="1"/>
  <c r="BE653" i="2" s="1"/>
  <c r="AY743" i="2"/>
  <c r="BA743" i="2" s="1"/>
  <c r="BE743" i="2" s="1"/>
  <c r="AY775" i="2"/>
  <c r="BA775" i="2" s="1"/>
  <c r="BB775" i="2" s="1"/>
  <c r="BF775" i="2" s="1"/>
  <c r="AY712" i="2"/>
  <c r="BA712" i="2" s="1"/>
  <c r="BE712" i="2" s="1"/>
  <c r="AY696" i="2"/>
  <c r="BA696" i="2" s="1"/>
  <c r="BB696" i="2" s="1"/>
  <c r="BF696" i="2" s="1"/>
  <c r="AY681" i="2"/>
  <c r="BA681" i="2" s="1"/>
  <c r="BB681" i="2" s="1"/>
  <c r="BF681" i="2" s="1"/>
  <c r="AY572" i="2"/>
  <c r="BA572" i="2" s="1"/>
  <c r="BB572" i="2" s="1"/>
  <c r="BF572" i="2" s="1"/>
  <c r="AY692" i="2"/>
  <c r="BA692" i="2" s="1"/>
  <c r="BE692" i="2" s="1"/>
  <c r="AY399" i="2"/>
  <c r="BA399" i="2" s="1"/>
  <c r="BE399" i="2" s="1"/>
  <c r="AY514" i="2"/>
  <c r="BA514" i="2" s="1"/>
  <c r="BE514" i="2" s="1"/>
  <c r="AY657" i="2"/>
  <c r="BA657" i="2" s="1"/>
  <c r="BE657" i="2" s="1"/>
  <c r="AX218" i="2"/>
  <c r="AZ218" i="2" s="1"/>
  <c r="BD218" i="2" s="1"/>
  <c r="AX137" i="2"/>
  <c r="AZ137" i="2" s="1"/>
  <c r="BD137" i="2" s="1"/>
  <c r="AX101" i="2"/>
  <c r="AZ101" i="2" s="1"/>
  <c r="BD101" i="2" s="1"/>
  <c r="AX194" i="2"/>
  <c r="AZ194" i="2" s="1"/>
  <c r="BD194" i="2" s="1"/>
  <c r="AY745" i="2"/>
  <c r="BA745" i="2" s="1"/>
  <c r="BB745" i="2" s="1"/>
  <c r="BF745" i="2" s="1"/>
  <c r="AY753" i="2"/>
  <c r="BA753" i="2" s="1"/>
  <c r="BE753" i="2" s="1"/>
  <c r="AY721" i="2"/>
  <c r="BA721" i="2" s="1"/>
  <c r="BB721" i="2" s="1"/>
  <c r="BF721" i="2" s="1"/>
  <c r="AY674" i="2"/>
  <c r="BA674" i="2" s="1"/>
  <c r="BB674" i="2" s="1"/>
  <c r="BF674" i="2" s="1"/>
  <c r="AY786" i="2"/>
  <c r="BA786" i="2" s="1"/>
  <c r="BB786" i="2" s="1"/>
  <c r="BF786" i="2" s="1"/>
  <c r="AX619" i="2"/>
  <c r="AZ619" i="2" s="1"/>
  <c r="BD619" i="2" s="1"/>
  <c r="AY504" i="2"/>
  <c r="BA504" i="2" s="1"/>
  <c r="BB504" i="2" s="1"/>
  <c r="BF504" i="2" s="1"/>
  <c r="AY488" i="2"/>
  <c r="BA488" i="2" s="1"/>
  <c r="BE488" i="2" s="1"/>
  <c r="AY508" i="2"/>
  <c r="BA508" i="2" s="1"/>
  <c r="BE508" i="2" s="1"/>
  <c r="AY492" i="2"/>
  <c r="BA492" i="2" s="1"/>
  <c r="BB492" i="2" s="1"/>
  <c r="BF492" i="2" s="1"/>
  <c r="AY476" i="2"/>
  <c r="BA476" i="2" s="1"/>
  <c r="BE476" i="2" s="1"/>
  <c r="AX452" i="2"/>
  <c r="AZ452" i="2" s="1"/>
  <c r="BD452" i="2" s="1"/>
  <c r="AY433" i="2"/>
  <c r="BA433" i="2" s="1"/>
  <c r="BB433" i="2" s="1"/>
  <c r="BF433" i="2" s="1"/>
  <c r="AX433" i="2"/>
  <c r="AZ433" i="2" s="1"/>
  <c r="BD433" i="2" s="1"/>
  <c r="AY331" i="2"/>
  <c r="BA331" i="2" s="1"/>
  <c r="BB331" i="2" s="1"/>
  <c r="BF331" i="2" s="1"/>
  <c r="AX407" i="2"/>
  <c r="AZ407" i="2" s="1"/>
  <c r="BD407" i="2" s="1"/>
  <c r="AX327" i="2"/>
  <c r="AZ327" i="2" s="1"/>
  <c r="BD327" i="2" s="1"/>
  <c r="AX265" i="2"/>
  <c r="AZ265" i="2" s="1"/>
  <c r="BD265" i="2" s="1"/>
  <c r="BA35" i="2"/>
  <c r="BB35" i="2" s="1"/>
  <c r="BF35" i="2" s="1"/>
  <c r="BE437" i="2"/>
  <c r="AX191" i="2"/>
  <c r="AZ191" i="2" s="1"/>
  <c r="BD191" i="2" s="1"/>
  <c r="AX163" i="2"/>
  <c r="AZ163" i="2" s="1"/>
  <c r="BD163" i="2" s="1"/>
  <c r="AY217" i="2"/>
  <c r="BA217" i="2" s="1"/>
  <c r="BB217" i="2" s="1"/>
  <c r="BF217" i="2" s="1"/>
  <c r="AY67" i="2"/>
  <c r="BA67" i="2" s="1"/>
  <c r="BB67" i="2" s="1"/>
  <c r="BF67" i="2" s="1"/>
  <c r="AX55" i="2"/>
  <c r="AZ55" i="2" s="1"/>
  <c r="BD55" i="2" s="1"/>
  <c r="AY143" i="2"/>
  <c r="BA143" i="2" s="1"/>
  <c r="BB143" i="2" s="1"/>
  <c r="BF143" i="2" s="1"/>
  <c r="AY231" i="2"/>
  <c r="BA231" i="2" s="1"/>
  <c r="BB231" i="2" s="1"/>
  <c r="BF231" i="2" s="1"/>
  <c r="AX176" i="2"/>
  <c r="AZ176" i="2" s="1"/>
  <c r="BD176" i="2" s="1"/>
  <c r="AY756" i="2"/>
  <c r="BA756" i="2" s="1"/>
  <c r="BE756" i="2" s="1"/>
  <c r="AY86" i="2"/>
  <c r="BA86" i="2" s="1"/>
  <c r="BE86" i="2" s="1"/>
  <c r="AX166" i="2"/>
  <c r="AZ166" i="2" s="1"/>
  <c r="BD166" i="2" s="1"/>
  <c r="AY46" i="2"/>
  <c r="BA46" i="2" s="1"/>
  <c r="BB46" i="2" s="1"/>
  <c r="BF46" i="2" s="1"/>
  <c r="AX77" i="2"/>
  <c r="AZ77" i="2" s="1"/>
  <c r="BD77" i="2" s="1"/>
  <c r="AX36" i="2"/>
  <c r="AZ36" i="2" s="1"/>
  <c r="BD36" i="2" s="1"/>
  <c r="AY770" i="2"/>
  <c r="BA770" i="2" s="1"/>
  <c r="BE770" i="2" s="1"/>
  <c r="AY754" i="2"/>
  <c r="BA754" i="2" s="1"/>
  <c r="BB754" i="2" s="1"/>
  <c r="BF754" i="2" s="1"/>
  <c r="AY738" i="2"/>
  <c r="BA738" i="2" s="1"/>
  <c r="BE738" i="2" s="1"/>
  <c r="AY722" i="2"/>
  <c r="BA722" i="2" s="1"/>
  <c r="BE722" i="2" s="1"/>
  <c r="AY204" i="2"/>
  <c r="BA204" i="2" s="1"/>
  <c r="BB204" i="2" s="1"/>
  <c r="BF204" i="2" s="1"/>
  <c r="AY136" i="2"/>
  <c r="BA136" i="2" s="1"/>
  <c r="BB136" i="2" s="1"/>
  <c r="BF136" i="2" s="1"/>
  <c r="AX219" i="2"/>
  <c r="AZ219" i="2" s="1"/>
  <c r="BD219" i="2" s="1"/>
  <c r="AY160" i="2"/>
  <c r="BA160" i="2" s="1"/>
  <c r="BB160" i="2" s="1"/>
  <c r="BF160" i="2" s="1"/>
  <c r="AY176" i="2"/>
  <c r="BA176" i="2" s="1"/>
  <c r="BB176" i="2" s="1"/>
  <c r="BF176" i="2" s="1"/>
  <c r="AY772" i="2"/>
  <c r="BA772" i="2" s="1"/>
  <c r="BB772" i="2" s="1"/>
  <c r="BF772" i="2" s="1"/>
  <c r="AY167" i="2"/>
  <c r="BA167" i="2" s="1"/>
  <c r="BB167" i="2" s="1"/>
  <c r="BF167" i="2" s="1"/>
  <c r="AY219" i="2"/>
  <c r="BA219" i="2" s="1"/>
  <c r="BB219" i="2" s="1"/>
  <c r="BF219" i="2" s="1"/>
  <c r="AY142" i="2"/>
  <c r="BA142" i="2" s="1"/>
  <c r="BB142" i="2" s="1"/>
  <c r="BF142" i="2" s="1"/>
  <c r="AY126" i="2"/>
  <c r="BA126" i="2" s="1"/>
  <c r="BE126" i="2" s="1"/>
  <c r="AY194" i="2"/>
  <c r="BA194" i="2" s="1"/>
  <c r="BE194" i="2" s="1"/>
  <c r="AY149" i="2"/>
  <c r="BA149" i="2" s="1"/>
  <c r="BE149" i="2" s="1"/>
  <c r="AY230" i="2"/>
  <c r="BA230" i="2" s="1"/>
  <c r="BE230" i="2" s="1"/>
  <c r="AX89" i="2"/>
  <c r="AZ89" i="2" s="1"/>
  <c r="BD89" i="2" s="1"/>
  <c r="AX19" i="2"/>
  <c r="AZ19" i="2" s="1"/>
  <c r="BD19" i="2" s="1"/>
  <c r="AY127" i="2"/>
  <c r="BA127" i="2" s="1"/>
  <c r="BE127" i="2" s="1"/>
  <c r="AX168" i="2"/>
  <c r="AZ168" i="2" s="1"/>
  <c r="BD168" i="2" s="1"/>
  <c r="AY33" i="2"/>
  <c r="BA33" i="2" s="1"/>
  <c r="BE33" i="2" s="1"/>
  <c r="AY212" i="2"/>
  <c r="BA212" i="2" s="1"/>
  <c r="BB212" i="2" s="1"/>
  <c r="BF212" i="2" s="1"/>
  <c r="BB113" i="2"/>
  <c r="BF113" i="2" s="1"/>
  <c r="AY117" i="2"/>
  <c r="BA117" i="2" s="1"/>
  <c r="BB117" i="2" s="1"/>
  <c r="BF117" i="2" s="1"/>
  <c r="AX180" i="2"/>
  <c r="AZ180" i="2" s="1"/>
  <c r="BD180" i="2" s="1"/>
  <c r="AX215" i="2"/>
  <c r="AZ215" i="2" s="1"/>
  <c r="BD215" i="2" s="1"/>
  <c r="AY103" i="2"/>
  <c r="BA103" i="2" s="1"/>
  <c r="BE103" i="2" s="1"/>
  <c r="AY121" i="2"/>
  <c r="BA121" i="2" s="1"/>
  <c r="BE121" i="2" s="1"/>
  <c r="AX172" i="2"/>
  <c r="AZ172" i="2" s="1"/>
  <c r="BD172" i="2" s="1"/>
  <c r="AY192" i="2"/>
  <c r="BA192" i="2" s="1"/>
  <c r="BE192" i="2" s="1"/>
  <c r="AX187" i="2"/>
  <c r="AZ187" i="2" s="1"/>
  <c r="BD187" i="2" s="1"/>
  <c r="AX211" i="2"/>
  <c r="AZ211" i="2" s="1"/>
  <c r="BD211" i="2" s="1"/>
  <c r="AY724" i="2"/>
  <c r="BA724" i="2" s="1"/>
  <c r="BB724" i="2" s="1"/>
  <c r="BF724" i="2" s="1"/>
  <c r="AY133" i="2"/>
  <c r="BA133" i="2" s="1"/>
  <c r="BB133" i="2" s="1"/>
  <c r="BF133" i="2" s="1"/>
  <c r="AY211" i="2"/>
  <c r="BA211" i="2" s="1"/>
  <c r="BE211" i="2" s="1"/>
  <c r="AX182" i="2"/>
  <c r="AZ182" i="2" s="1"/>
  <c r="BD182" i="2" s="1"/>
  <c r="AY116" i="2"/>
  <c r="BA116" i="2" s="1"/>
  <c r="BB116" i="2" s="1"/>
  <c r="BF116" i="2" s="1"/>
  <c r="AX42" i="2"/>
  <c r="AZ42" i="2" s="1"/>
  <c r="BD42" i="2" s="1"/>
  <c r="AX805" i="2"/>
  <c r="AZ805" i="2" s="1"/>
  <c r="BD805" i="2" s="1"/>
  <c r="AY678" i="2"/>
  <c r="BA678" i="2" s="1"/>
  <c r="BB678" i="2" s="1"/>
  <c r="BF678" i="2" s="1"/>
  <c r="BA369" i="2"/>
  <c r="BE369" i="2" s="1"/>
  <c r="BA388" i="2"/>
  <c r="BE388" i="2" s="1"/>
  <c r="BA236" i="2"/>
  <c r="BB236" i="2" s="1"/>
  <c r="BF236" i="2" s="1"/>
  <c r="BA555" i="2"/>
  <c r="BB555" i="2" s="1"/>
  <c r="BF555" i="2" s="1"/>
  <c r="BA507" i="2"/>
  <c r="BE507" i="2" s="1"/>
  <c r="BA83" i="2"/>
  <c r="BB83" i="2" s="1"/>
  <c r="BF83" i="2" s="1"/>
  <c r="BA558" i="2"/>
  <c r="BB558" i="2" s="1"/>
  <c r="BF558" i="2" s="1"/>
  <c r="BA475" i="2"/>
  <c r="BE475" i="2" s="1"/>
  <c r="AZ323" i="2"/>
  <c r="BD323" i="2" s="1"/>
  <c r="BB815" i="2"/>
  <c r="BF815" i="2" s="1"/>
  <c r="BB621" i="2"/>
  <c r="BF621" i="2" s="1"/>
  <c r="BE621" i="2"/>
  <c r="BE397" i="2"/>
  <c r="BB313" i="2"/>
  <c r="BF313" i="2" s="1"/>
  <c r="BE701" i="2"/>
  <c r="BB701" i="2"/>
  <c r="BF701" i="2" s="1"/>
  <c r="BB645" i="2"/>
  <c r="BF645" i="2" s="1"/>
  <c r="BA510" i="2"/>
  <c r="BB510" i="2" s="1"/>
  <c r="BF510" i="2" s="1"/>
  <c r="BA379" i="2"/>
  <c r="BB379" i="2" s="1"/>
  <c r="BF379" i="2" s="1"/>
  <c r="BA385" i="2"/>
  <c r="BE385" i="2" s="1"/>
  <c r="BA574" i="2"/>
  <c r="BB574" i="2" s="1"/>
  <c r="BF574" i="2" s="1"/>
  <c r="AZ446" i="2"/>
  <c r="BD446" i="2" s="1"/>
  <c r="BA260" i="2"/>
  <c r="BB260" i="2" s="1"/>
  <c r="BF260" i="2" s="1"/>
  <c r="BA376" i="2"/>
  <c r="BB376" i="2" s="1"/>
  <c r="BF376" i="2" s="1"/>
  <c r="BE195" i="2"/>
  <c r="BE789" i="2"/>
  <c r="BB419" i="2"/>
  <c r="BF419" i="2" s="1"/>
  <c r="BA140" i="2"/>
  <c r="BB140" i="2" s="1"/>
  <c r="BF140" i="2" s="1"/>
  <c r="AZ593" i="2"/>
  <c r="BD593" i="2" s="1"/>
  <c r="AZ488" i="2"/>
  <c r="BD488" i="2" s="1"/>
  <c r="BA400" i="2"/>
  <c r="BE400" i="2" s="1"/>
  <c r="BB336" i="2"/>
  <c r="BF336" i="2" s="1"/>
  <c r="BE763" i="2"/>
  <c r="BB26" i="2"/>
  <c r="BF26" i="2" s="1"/>
  <c r="BB757" i="2"/>
  <c r="BF757" i="2" s="1"/>
  <c r="BB748" i="2"/>
  <c r="BF748" i="2" s="1"/>
  <c r="BE299" i="2"/>
  <c r="BB684" i="2"/>
  <c r="BF684" i="2" s="1"/>
  <c r="BE684" i="2"/>
  <c r="BA765" i="2"/>
  <c r="BB765" i="2" s="1"/>
  <c r="BF765" i="2" s="1"/>
  <c r="BE112" i="2"/>
  <c r="BB112" i="2"/>
  <c r="BF112" i="2" s="1"/>
  <c r="BB705" i="2"/>
  <c r="BF705" i="2" s="1"/>
  <c r="BE705" i="2"/>
  <c r="BA733" i="2"/>
  <c r="BE733" i="2" s="1"/>
  <c r="BB578" i="2"/>
  <c r="BF578" i="2" s="1"/>
  <c r="BE578" i="2"/>
  <c r="BB171" i="2"/>
  <c r="BF171" i="2" s="1"/>
  <c r="AY242" i="2"/>
  <c r="BA242" i="2" s="1"/>
  <c r="BE242" i="2" s="1"/>
  <c r="AY347" i="2"/>
  <c r="BA347" i="2" s="1"/>
  <c r="AY391" i="2"/>
  <c r="BA391" i="2" s="1"/>
  <c r="BB391" i="2" s="1"/>
  <c r="BF391" i="2" s="1"/>
  <c r="AY310" i="2"/>
  <c r="BA310" i="2" s="1"/>
  <c r="BB310" i="2" s="1"/>
  <c r="BF310" i="2" s="1"/>
  <c r="AY196" i="2"/>
  <c r="BA196" i="2" s="1"/>
  <c r="BE196" i="2" s="1"/>
  <c r="AY209" i="2"/>
  <c r="BA209" i="2" s="1"/>
  <c r="BB209" i="2" s="1"/>
  <c r="BF209" i="2" s="1"/>
  <c r="AX430" i="2"/>
  <c r="AZ430" i="2" s="1"/>
  <c r="BD430" i="2" s="1"/>
  <c r="AY533" i="2"/>
  <c r="BA533" i="2" s="1"/>
  <c r="BE533" i="2" s="1"/>
  <c r="AY577" i="2"/>
  <c r="BA577" i="2" s="1"/>
  <c r="BE577" i="2" s="1"/>
  <c r="AY719" i="2"/>
  <c r="BA719" i="2" s="1"/>
  <c r="AY751" i="2"/>
  <c r="BA751" i="2" s="1"/>
  <c r="AY565" i="2"/>
  <c r="BA565" i="2" s="1"/>
  <c r="BB565" i="2" s="1"/>
  <c r="BF565" i="2" s="1"/>
  <c r="AY605" i="2"/>
  <c r="BA605" i="2" s="1"/>
  <c r="AY616" i="2"/>
  <c r="BA616" i="2" s="1"/>
  <c r="BB616" i="2" s="1"/>
  <c r="BF616" i="2" s="1"/>
  <c r="AY141" i="2"/>
  <c r="BA141" i="2" s="1"/>
  <c r="AY150" i="2"/>
  <c r="BA150" i="2" s="1"/>
  <c r="AX190" i="2"/>
  <c r="AZ190" i="2" s="1"/>
  <c r="BD190" i="2" s="1"/>
  <c r="AX111" i="2"/>
  <c r="AZ111" i="2" s="1"/>
  <c r="BD111" i="2" s="1"/>
  <c r="AY82" i="2"/>
  <c r="BA82" i="2" s="1"/>
  <c r="AX162" i="2"/>
  <c r="AZ162" i="2" s="1"/>
  <c r="BD162" i="2" s="1"/>
  <c r="AY69" i="2"/>
  <c r="BA69" i="2" s="1"/>
  <c r="BE69" i="2" s="1"/>
  <c r="AY31" i="2"/>
  <c r="BA31" i="2" s="1"/>
  <c r="BE31" i="2" s="1"/>
  <c r="AY19" i="2"/>
  <c r="BA19" i="2" s="1"/>
  <c r="AY797" i="2"/>
  <c r="BA797" i="2" s="1"/>
  <c r="BB797" i="2" s="1"/>
  <c r="BF797" i="2" s="1"/>
  <c r="AY94" i="2"/>
  <c r="BA94" i="2" s="1"/>
  <c r="AY43" i="2"/>
  <c r="BA43" i="2" s="1"/>
  <c r="BE43" i="2" s="1"/>
  <c r="AX30" i="2"/>
  <c r="AZ30" i="2" s="1"/>
  <c r="BD30" i="2" s="1"/>
  <c r="AX817" i="2"/>
  <c r="AZ817" i="2" s="1"/>
  <c r="BD817" i="2" s="1"/>
  <c r="AY23" i="2"/>
  <c r="BA23" i="2" s="1"/>
  <c r="AY675" i="2"/>
  <c r="BA675" i="2" s="1"/>
  <c r="BE675" i="2" s="1"/>
  <c r="AY659" i="2"/>
  <c r="BA659" i="2" s="1"/>
  <c r="BB659" i="2" s="1"/>
  <c r="BF659" i="2" s="1"/>
  <c r="AY643" i="2"/>
  <c r="BA643" i="2" s="1"/>
  <c r="BE643" i="2" s="1"/>
  <c r="AY567" i="2"/>
  <c r="BA567" i="2" s="1"/>
  <c r="AY603" i="2"/>
  <c r="BA603" i="2" s="1"/>
  <c r="BE603" i="2" s="1"/>
  <c r="AX581" i="2"/>
  <c r="AZ581" i="2" s="1"/>
  <c r="BD581" i="2" s="1"/>
  <c r="AX781" i="2"/>
  <c r="AZ781" i="2" s="1"/>
  <c r="BD781" i="2" s="1"/>
  <c r="AX773" i="2"/>
  <c r="AZ773" i="2" s="1"/>
  <c r="BD773" i="2" s="1"/>
  <c r="AX757" i="2"/>
  <c r="AZ757" i="2" s="1"/>
  <c r="BD757" i="2" s="1"/>
  <c r="AX741" i="2"/>
  <c r="AZ741" i="2" s="1"/>
  <c r="BD741" i="2" s="1"/>
  <c r="AX725" i="2"/>
  <c r="AZ725" i="2" s="1"/>
  <c r="BD725" i="2" s="1"/>
  <c r="AY663" i="2"/>
  <c r="BA663" i="2" s="1"/>
  <c r="BE663" i="2" s="1"/>
  <c r="AY647" i="2"/>
  <c r="BA647" i="2" s="1"/>
  <c r="BE647" i="2" s="1"/>
  <c r="AX597" i="2"/>
  <c r="AZ597" i="2" s="1"/>
  <c r="BD597" i="2" s="1"/>
  <c r="AY448" i="2"/>
  <c r="BA448" i="2" s="1"/>
  <c r="AY344" i="2"/>
  <c r="BA344" i="2" s="1"/>
  <c r="BE344" i="2" s="1"/>
  <c r="AY436" i="2"/>
  <c r="BA436" i="2" s="1"/>
  <c r="AY356" i="2"/>
  <c r="BA356" i="2" s="1"/>
  <c r="BE356" i="2" s="1"/>
  <c r="AY319" i="2"/>
  <c r="BA319" i="2" s="1"/>
  <c r="AY296" i="2"/>
  <c r="BA296" i="2" s="1"/>
  <c r="AY282" i="2"/>
  <c r="BA282" i="2" s="1"/>
  <c r="BE282" i="2" s="1"/>
  <c r="AY266" i="2"/>
  <c r="BA266" i="2" s="1"/>
  <c r="AY327" i="2"/>
  <c r="BA327" i="2" s="1"/>
  <c r="AX282" i="2"/>
  <c r="AZ282" i="2" s="1"/>
  <c r="BD282" i="2" s="1"/>
  <c r="AX257" i="2"/>
  <c r="AZ257" i="2" s="1"/>
  <c r="BD257" i="2" s="1"/>
  <c r="AX175" i="2"/>
  <c r="AZ175" i="2" s="1"/>
  <c r="BD175" i="2" s="1"/>
  <c r="AY298" i="2"/>
  <c r="BA298" i="2" s="1"/>
  <c r="BB298" i="2" s="1"/>
  <c r="BF298" i="2" s="1"/>
  <c r="AX179" i="2"/>
  <c r="AZ179" i="2" s="1"/>
  <c r="BD179" i="2" s="1"/>
  <c r="AY224" i="2"/>
  <c r="BA224" i="2" s="1"/>
  <c r="AY293" i="2"/>
  <c r="BA293" i="2" s="1"/>
  <c r="BB293" i="2" s="1"/>
  <c r="BF293" i="2" s="1"/>
  <c r="AY52" i="2"/>
  <c r="BA52" i="2" s="1"/>
  <c r="AY131" i="2"/>
  <c r="BA131" i="2" s="1"/>
  <c r="BB131" i="2" s="1"/>
  <c r="BF131" i="2" s="1"/>
  <c r="AY10" i="2"/>
  <c r="BA10" i="2" s="1"/>
  <c r="BE10" i="2" s="1"/>
  <c r="AY45" i="2"/>
  <c r="BA45" i="2" s="1"/>
  <c r="AY122" i="2"/>
  <c r="BA122" i="2" s="1"/>
  <c r="AX188" i="2"/>
  <c r="AZ188" i="2" s="1"/>
  <c r="BD188" i="2" s="1"/>
  <c r="AY597" i="2"/>
  <c r="BA597" i="2" s="1"/>
  <c r="BB597" i="2" s="1"/>
  <c r="BF597" i="2" s="1"/>
  <c r="AY593" i="2"/>
  <c r="BA593" i="2" s="1"/>
  <c r="BE593" i="2" s="1"/>
  <c r="AY799" i="2"/>
  <c r="BA799" i="2" s="1"/>
  <c r="BB799" i="2" s="1"/>
  <c r="BF799" i="2" s="1"/>
  <c r="AY407" i="2"/>
  <c r="BA407" i="2" s="1"/>
  <c r="BE407" i="2" s="1"/>
  <c r="AY462" i="2"/>
  <c r="BA462" i="2" s="1"/>
  <c r="BB462" i="2" s="1"/>
  <c r="BF462" i="2" s="1"/>
  <c r="AY673" i="2"/>
  <c r="BA673" i="2" s="1"/>
  <c r="AY633" i="2"/>
  <c r="BA633" i="2" s="1"/>
  <c r="AY656" i="2"/>
  <c r="BA656" i="2" s="1"/>
  <c r="BB656" i="2" s="1"/>
  <c r="BF656" i="2" s="1"/>
  <c r="AY787" i="2"/>
  <c r="BA787" i="2" s="1"/>
  <c r="BE787" i="2" s="1"/>
  <c r="AY153" i="2"/>
  <c r="BA153" i="2" s="1"/>
  <c r="BB153" i="2" s="1"/>
  <c r="BF153" i="2" s="1"/>
  <c r="AX202" i="2"/>
  <c r="AZ202" i="2" s="1"/>
  <c r="BD202" i="2" s="1"/>
  <c r="AX141" i="2"/>
  <c r="AZ141" i="2" s="1"/>
  <c r="BD141" i="2" s="1"/>
  <c r="AX125" i="2"/>
  <c r="AZ125" i="2" s="1"/>
  <c r="BD125" i="2" s="1"/>
  <c r="AY175" i="2"/>
  <c r="BA175" i="2" s="1"/>
  <c r="AX67" i="2"/>
  <c r="AZ67" i="2" s="1"/>
  <c r="BD67" i="2" s="1"/>
  <c r="AY191" i="2"/>
  <c r="BA191" i="2" s="1"/>
  <c r="BE191" i="2" s="1"/>
  <c r="AX85" i="2"/>
  <c r="AZ85" i="2" s="1"/>
  <c r="BD85" i="2" s="1"/>
  <c r="AY85" i="2"/>
  <c r="BA85" i="2" s="1"/>
  <c r="BE85" i="2" s="1"/>
  <c r="AY12" i="2"/>
  <c r="BA12" i="2" s="1"/>
  <c r="AY821" i="2"/>
  <c r="BA821" i="2" s="1"/>
  <c r="BE821" i="2" s="1"/>
  <c r="AY8" i="2"/>
  <c r="BA8" i="2" s="1"/>
  <c r="AY777" i="2"/>
  <c r="BA777" i="2" s="1"/>
  <c r="AX702" i="2"/>
  <c r="AZ702" i="2" s="1"/>
  <c r="BD702" i="2" s="1"/>
  <c r="AX28" i="2"/>
  <c r="AZ28" i="2" s="1"/>
  <c r="BD28" i="2" s="1"/>
  <c r="AY749" i="2"/>
  <c r="BA749" i="2" s="1"/>
  <c r="BB749" i="2" s="1"/>
  <c r="BF749" i="2" s="1"/>
  <c r="AY717" i="2"/>
  <c r="BA717" i="2" s="1"/>
  <c r="AX512" i="2"/>
  <c r="AZ512" i="2" s="1"/>
  <c r="BD512" i="2" s="1"/>
  <c r="AX496" i="2"/>
  <c r="AZ496" i="2" s="1"/>
  <c r="BD496" i="2" s="1"/>
  <c r="AX662" i="2"/>
  <c r="AZ662" i="2" s="1"/>
  <c r="BD662" i="2" s="1"/>
  <c r="AX646" i="2"/>
  <c r="AZ646" i="2" s="1"/>
  <c r="BD646" i="2" s="1"/>
  <c r="AY528" i="2"/>
  <c r="BA528" i="2" s="1"/>
  <c r="BB528" i="2" s="1"/>
  <c r="BF528" i="2" s="1"/>
  <c r="AY554" i="2"/>
  <c r="BA554" i="2" s="1"/>
  <c r="BE554" i="2" s="1"/>
  <c r="AY473" i="2"/>
  <c r="BA473" i="2" s="1"/>
  <c r="BB473" i="2" s="1"/>
  <c r="BF473" i="2" s="1"/>
  <c r="AY392" i="2"/>
  <c r="BA392" i="2" s="1"/>
  <c r="BE392" i="2" s="1"/>
  <c r="AY360" i="2"/>
  <c r="BA360" i="2" s="1"/>
  <c r="BE360" i="2" s="1"/>
  <c r="AY429" i="2"/>
  <c r="BA429" i="2" s="1"/>
  <c r="AY408" i="2"/>
  <c r="BA408" i="2" s="1"/>
  <c r="BE408" i="2" s="1"/>
  <c r="AY425" i="2"/>
  <c r="BA425" i="2" s="1"/>
  <c r="AY340" i="2"/>
  <c r="BA340" i="2" s="1"/>
  <c r="AX303" i="2"/>
  <c r="AZ303" i="2" s="1"/>
  <c r="BD303" i="2" s="1"/>
  <c r="AY258" i="2"/>
  <c r="BA258" i="2" s="1"/>
  <c r="AY79" i="2"/>
  <c r="BA79" i="2" s="1"/>
  <c r="BE79" i="2" s="1"/>
  <c r="AY63" i="2"/>
  <c r="BA63" i="2" s="1"/>
  <c r="BE63" i="2" s="1"/>
  <c r="AX301" i="2"/>
  <c r="AZ301" i="2" s="1"/>
  <c r="BD301" i="2" s="1"/>
  <c r="AY256" i="2"/>
  <c r="BA256" i="2" s="1"/>
  <c r="BB256" i="2" s="1"/>
  <c r="BF256" i="2" s="1"/>
  <c r="AY334" i="2"/>
  <c r="BA334" i="2" s="1"/>
  <c r="BB334" i="2" s="1"/>
  <c r="BF334" i="2" s="1"/>
  <c r="AY402" i="2"/>
  <c r="BA402" i="2" s="1"/>
  <c r="BE402" i="2" s="1"/>
  <c r="AX183" i="2"/>
  <c r="AZ183" i="2" s="1"/>
  <c r="BD183" i="2" s="1"/>
  <c r="AX199" i="2"/>
  <c r="AZ199" i="2" s="1"/>
  <c r="BD199" i="2" s="1"/>
  <c r="AX320" i="2"/>
  <c r="AZ320" i="2" s="1"/>
  <c r="BD320" i="2" s="1"/>
  <c r="AX158" i="2"/>
  <c r="AZ158" i="2" s="1"/>
  <c r="BD158" i="2" s="1"/>
  <c r="AY216" i="2"/>
  <c r="BA216" i="2" s="1"/>
  <c r="BB216" i="2" s="1"/>
  <c r="BF216" i="2" s="1"/>
  <c r="AY225" i="2"/>
  <c r="BA225" i="2" s="1"/>
  <c r="BE225" i="2" s="1"/>
  <c r="AX321" i="2"/>
  <c r="AZ321" i="2" s="1"/>
  <c r="BD321" i="2" s="1"/>
  <c r="AY363" i="2"/>
  <c r="BA363" i="2" s="1"/>
  <c r="BB363" i="2" s="1"/>
  <c r="BF363" i="2" s="1"/>
  <c r="AY466" i="2"/>
  <c r="BA466" i="2" s="1"/>
  <c r="BB466" i="2" s="1"/>
  <c r="BF466" i="2" s="1"/>
  <c r="AX628" i="2"/>
  <c r="AZ628" i="2" s="1"/>
  <c r="BD628" i="2" s="1"/>
  <c r="AY560" i="2"/>
  <c r="BA560" i="2" s="1"/>
  <c r="BE560" i="2" s="1"/>
  <c r="AY613" i="2"/>
  <c r="BA613" i="2" s="1"/>
  <c r="AX549" i="2"/>
  <c r="AZ549" i="2" s="1"/>
  <c r="BD549" i="2" s="1"/>
  <c r="AY561" i="2"/>
  <c r="BA561" i="2" s="1"/>
  <c r="BE561" i="2" s="1"/>
  <c r="AY708" i="2"/>
  <c r="BA708" i="2" s="1"/>
  <c r="AY735" i="2"/>
  <c r="BA735" i="2" s="1"/>
  <c r="BE735" i="2" s="1"/>
  <c r="AY767" i="2"/>
  <c r="BA767" i="2" s="1"/>
  <c r="AY581" i="2"/>
  <c r="BA581" i="2" s="1"/>
  <c r="AY704" i="2"/>
  <c r="BA704" i="2" s="1"/>
  <c r="BE704" i="2" s="1"/>
  <c r="AY795" i="2"/>
  <c r="BA795" i="2" s="1"/>
  <c r="BE795" i="2" s="1"/>
  <c r="AY202" i="2"/>
  <c r="BA202" i="2" s="1"/>
  <c r="BE202" i="2" s="1"/>
  <c r="AY157" i="2"/>
  <c r="BA157" i="2" s="1"/>
  <c r="BE157" i="2" s="1"/>
  <c r="AY134" i="2"/>
  <c r="BA134" i="2" s="1"/>
  <c r="BE134" i="2" s="1"/>
  <c r="AY90" i="2"/>
  <c r="BA90" i="2" s="1"/>
  <c r="BE90" i="2" s="1"/>
  <c r="AY210" i="2"/>
  <c r="BA210" i="2" s="1"/>
  <c r="AX210" i="2"/>
  <c r="AZ210" i="2" s="1"/>
  <c r="BD210" i="2" s="1"/>
  <c r="AY166" i="2"/>
  <c r="BA166" i="2" s="1"/>
  <c r="AY125" i="2"/>
  <c r="BA125" i="2" s="1"/>
  <c r="BE125" i="2" s="1"/>
  <c r="AX115" i="2"/>
  <c r="AZ115" i="2" s="1"/>
  <c r="BD115" i="2" s="1"/>
  <c r="AX63" i="2"/>
  <c r="AZ63" i="2" s="1"/>
  <c r="BD63" i="2" s="1"/>
  <c r="AX12" i="2"/>
  <c r="AZ12" i="2" s="1"/>
  <c r="BD12" i="2" s="1"/>
  <c r="AY790" i="2"/>
  <c r="BA790" i="2" s="1"/>
  <c r="BE790" i="2" s="1"/>
  <c r="AY101" i="2"/>
  <c r="BA101" i="2" s="1"/>
  <c r="BE101" i="2" s="1"/>
  <c r="AY36" i="2"/>
  <c r="BA36" i="2" s="1"/>
  <c r="BE36" i="2" s="1"/>
  <c r="AX17" i="2"/>
  <c r="AZ17" i="2" s="1"/>
  <c r="BD17" i="2" s="1"/>
  <c r="AY651" i="2"/>
  <c r="BA651" i="2" s="1"/>
  <c r="AX565" i="2"/>
  <c r="AZ565" i="2" s="1"/>
  <c r="BD565" i="2" s="1"/>
  <c r="AY671" i="2"/>
  <c r="BA671" i="2" s="1"/>
  <c r="AY655" i="2"/>
  <c r="BA655" i="2" s="1"/>
  <c r="BE655" i="2" s="1"/>
  <c r="AY639" i="2"/>
  <c r="BA639" i="2" s="1"/>
  <c r="AY607" i="2"/>
  <c r="BA607" i="2" s="1"/>
  <c r="BE607" i="2" s="1"/>
  <c r="AY615" i="2"/>
  <c r="BA615" i="2" s="1"/>
  <c r="BB615" i="2" s="1"/>
  <c r="BF615" i="2" s="1"/>
  <c r="AY583" i="2"/>
  <c r="BA583" i="2" s="1"/>
  <c r="AY548" i="2"/>
  <c r="BA548" i="2" s="1"/>
  <c r="AX442" i="2"/>
  <c r="AZ442" i="2" s="1"/>
  <c r="BD442" i="2" s="1"/>
  <c r="AX421" i="2"/>
  <c r="AZ421" i="2" s="1"/>
  <c r="BD421" i="2" s="1"/>
  <c r="AY372" i="2"/>
  <c r="BA372" i="2" s="1"/>
  <c r="AY417" i="2"/>
  <c r="BA417" i="2" s="1"/>
  <c r="BB417" i="2" s="1"/>
  <c r="BF417" i="2" s="1"/>
  <c r="AY337" i="2"/>
  <c r="BA337" i="2" s="1"/>
  <c r="AY352" i="2"/>
  <c r="BA352" i="2" s="1"/>
  <c r="AY315" i="2"/>
  <c r="BA315" i="2" s="1"/>
  <c r="AY307" i="2"/>
  <c r="BA307" i="2" s="1"/>
  <c r="BB307" i="2" s="1"/>
  <c r="BF307" i="2" s="1"/>
  <c r="AY274" i="2"/>
  <c r="BA274" i="2" s="1"/>
  <c r="BB274" i="2" s="1"/>
  <c r="BF274" i="2" s="1"/>
  <c r="AY240" i="2"/>
  <c r="BA240" i="2" s="1"/>
  <c r="BE240" i="2" s="1"/>
  <c r="AY271" i="2"/>
  <c r="BA271" i="2" s="1"/>
  <c r="BB271" i="2" s="1"/>
  <c r="BF271" i="2" s="1"/>
  <c r="BB731" i="2"/>
  <c r="BF731" i="2" s="1"/>
  <c r="BB163" i="2"/>
  <c r="BF163" i="2" s="1"/>
  <c r="BA318" i="2"/>
  <c r="BB318" i="2" s="1"/>
  <c r="BF318" i="2" s="1"/>
  <c r="BB783" i="2"/>
  <c r="BF783" i="2" s="1"/>
  <c r="BE424" i="2"/>
  <c r="BE373" i="2"/>
  <c r="BB579" i="2"/>
  <c r="BF579" i="2" s="1"/>
  <c r="BB625" i="2"/>
  <c r="BF625" i="2" s="1"/>
  <c r="BE495" i="2"/>
  <c r="BE49" i="2"/>
  <c r="BB49" i="2"/>
  <c r="BF49" i="2" s="1"/>
  <c r="BE188" i="2"/>
  <c r="BB188" i="2"/>
  <c r="BF188" i="2" s="1"/>
  <c r="BE576" i="2"/>
  <c r="BB576" i="2"/>
  <c r="BF576" i="2" s="1"/>
  <c r="BE811" i="2"/>
  <c r="BB811" i="2"/>
  <c r="BF811" i="2" s="1"/>
  <c r="BE700" i="2"/>
  <c r="BB700" i="2"/>
  <c r="BF700" i="2" s="1"/>
  <c r="BB557" i="2"/>
  <c r="BF557" i="2" s="1"/>
  <c r="BE557" i="2"/>
  <c r="BE635" i="2"/>
  <c r="BB635" i="2"/>
  <c r="BF635" i="2" s="1"/>
  <c r="BB365" i="2"/>
  <c r="BF365" i="2" s="1"/>
  <c r="BE365" i="2"/>
  <c r="BB440" i="2"/>
  <c r="BF440" i="2" s="1"/>
  <c r="BE440" i="2"/>
  <c r="BB740" i="2"/>
  <c r="BF740" i="2" s="1"/>
  <c r="BE740" i="2"/>
  <c r="BE472" i="2"/>
  <c r="BB478" i="2"/>
  <c r="BF478" i="2" s="1"/>
  <c r="BE481" i="2"/>
  <c r="BE482" i="2"/>
  <c r="BB99" i="2"/>
  <c r="BF99" i="2" s="1"/>
  <c r="BE178" i="2"/>
  <c r="BE164" i="2"/>
  <c r="BB228" i="2"/>
  <c r="BF228" i="2" s="1"/>
  <c r="BE228" i="2"/>
  <c r="BB403" i="2"/>
  <c r="BF403" i="2" s="1"/>
  <c r="BE725" i="2"/>
  <c r="BB244" i="2"/>
  <c r="BF244" i="2" s="1"/>
  <c r="BE13" i="2"/>
  <c r="BA552" i="2"/>
  <c r="BB552" i="2" s="1"/>
  <c r="BF552" i="2" s="1"/>
  <c r="BA506" i="2"/>
  <c r="AZ374" i="2"/>
  <c r="BD374" i="2" s="1"/>
  <c r="BA590" i="2"/>
  <c r="BE590" i="2" s="1"/>
  <c r="BE250" i="2"/>
  <c r="BB819" i="2"/>
  <c r="BF819" i="2" s="1"/>
  <c r="BB7" i="2"/>
  <c r="BF7" i="2" s="1"/>
  <c r="BE284" i="2"/>
  <c r="BB487" i="2"/>
  <c r="BF487" i="2" s="1"/>
  <c r="BB649" i="2"/>
  <c r="BF649" i="2" s="1"/>
  <c r="BE115" i="2"/>
  <c r="BE267" i="2"/>
  <c r="BB672" i="2"/>
  <c r="BF672" i="2" s="1"/>
  <c r="BE316" i="2"/>
  <c r="BB348" i="2"/>
  <c r="BF348" i="2" s="1"/>
  <c r="BE169" i="2"/>
  <c r="BB169" i="2"/>
  <c r="BF169" i="2" s="1"/>
  <c r="BE151" i="2"/>
  <c r="BB151" i="2"/>
  <c r="BF151" i="2" s="1"/>
  <c r="BE338" i="2"/>
  <c r="BB338" i="2"/>
  <c r="BF338" i="2" s="1"/>
  <c r="BB17" i="2"/>
  <c r="BF17" i="2" s="1"/>
  <c r="AX4" i="2"/>
  <c r="AZ4" i="2" s="1"/>
  <c r="BD4" i="2" s="1"/>
  <c r="BB456" i="2"/>
  <c r="BF456" i="2" s="1"/>
  <c r="BB642" i="2"/>
  <c r="BF642" i="2" s="1"/>
  <c r="BB311" i="2"/>
  <c r="BF311" i="2" s="1"/>
  <c r="BE323" i="2"/>
  <c r="BB323" i="2"/>
  <c r="BF323" i="2" s="1"/>
  <c r="AY108" i="2"/>
  <c r="BA108" i="2" s="1"/>
  <c r="AX302" i="2"/>
  <c r="AZ302" i="2" s="1"/>
  <c r="BD302" i="2" s="1"/>
  <c r="AX386" i="2"/>
  <c r="AZ386" i="2" s="1"/>
  <c r="BD386" i="2" s="1"/>
  <c r="AX144" i="2"/>
  <c r="AZ144" i="2" s="1"/>
  <c r="BD144" i="2" s="1"/>
  <c r="AY203" i="2"/>
  <c r="BA203" i="2" s="1"/>
  <c r="AX201" i="2"/>
  <c r="AZ201" i="2" s="1"/>
  <c r="BD201" i="2" s="1"/>
  <c r="AX335" i="2"/>
  <c r="AZ335" i="2" s="1"/>
  <c r="BD335" i="2" s="1"/>
  <c r="AY29" i="2"/>
  <c r="BA29" i="2" s="1"/>
  <c r="AX53" i="2"/>
  <c r="AZ53" i="2" s="1"/>
  <c r="BD53" i="2" s="1"/>
  <c r="AY245" i="2"/>
  <c r="BA245" i="2" s="1"/>
  <c r="AX329" i="2"/>
  <c r="AZ329" i="2" s="1"/>
  <c r="BD329" i="2" s="1"/>
  <c r="AY430" i="2"/>
  <c r="BA430" i="2" s="1"/>
  <c r="AX368" i="2"/>
  <c r="AZ368" i="2" s="1"/>
  <c r="BD368" i="2" s="1"/>
  <c r="AY553" i="2"/>
  <c r="BA553" i="2" s="1"/>
  <c r="AY455" i="2"/>
  <c r="BA455" i="2" s="1"/>
  <c r="AX551" i="2"/>
  <c r="AZ551" i="2" s="1"/>
  <c r="BD551" i="2" s="1"/>
  <c r="AY707" i="2"/>
  <c r="BA707" i="2" s="1"/>
  <c r="AY469" i="2"/>
  <c r="BA469" i="2" s="1"/>
  <c r="AX471" i="2"/>
  <c r="AZ471" i="2" s="1"/>
  <c r="BD471" i="2" s="1"/>
  <c r="AX72" i="2"/>
  <c r="AZ72" i="2" s="1"/>
  <c r="BD72" i="2" s="1"/>
  <c r="AX205" i="2"/>
  <c r="AZ205" i="2" s="1"/>
  <c r="BD205" i="2" s="1"/>
  <c r="AX298" i="2"/>
  <c r="AZ298" i="2" s="1"/>
  <c r="BD298" i="2" s="1"/>
  <c r="AX339" i="2"/>
  <c r="AZ339" i="2" s="1"/>
  <c r="BD339" i="2" s="1"/>
  <c r="AX294" i="2"/>
  <c r="AZ294" i="2" s="1"/>
  <c r="BD294" i="2" s="1"/>
  <c r="AX356" i="2"/>
  <c r="AZ356" i="2" s="1"/>
  <c r="BD356" i="2" s="1"/>
  <c r="AX372" i="2"/>
  <c r="AZ372" i="2" s="1"/>
  <c r="BD372" i="2" s="1"/>
  <c r="BE62" i="2"/>
  <c r="BB62" i="2"/>
  <c r="BF62" i="2" s="1"/>
  <c r="AX5" i="2"/>
  <c r="AZ5" i="2" s="1"/>
  <c r="BD5" i="2" s="1"/>
  <c r="AX45" i="2"/>
  <c r="AZ45" i="2" s="1"/>
  <c r="BD45" i="2" s="1"/>
  <c r="AX76" i="2"/>
  <c r="AZ76" i="2" s="1"/>
  <c r="BD76" i="2" s="1"/>
  <c r="AX27" i="2"/>
  <c r="AZ27" i="2" s="1"/>
  <c r="BD27" i="2" s="1"/>
  <c r="AY57" i="2"/>
  <c r="BA57" i="2" s="1"/>
  <c r="AX78" i="2"/>
  <c r="AZ78" i="2" s="1"/>
  <c r="BD78" i="2" s="1"/>
  <c r="AX118" i="2"/>
  <c r="AZ118" i="2" s="1"/>
  <c r="BD118" i="2" s="1"/>
  <c r="AX139" i="2"/>
  <c r="AZ139" i="2" s="1"/>
  <c r="BD139" i="2" s="1"/>
  <c r="AX181" i="2"/>
  <c r="AZ181" i="2" s="1"/>
  <c r="BD181" i="2" s="1"/>
  <c r="AY200" i="2"/>
  <c r="BA200" i="2" s="1"/>
  <c r="AX241" i="2"/>
  <c r="AZ241" i="2" s="1"/>
  <c r="BD241" i="2" s="1"/>
  <c r="AY272" i="2"/>
  <c r="BA272" i="2" s="1"/>
  <c r="AX334" i="2"/>
  <c r="AZ334" i="2" s="1"/>
  <c r="BD334" i="2" s="1"/>
  <c r="AY321" i="2"/>
  <c r="BA321" i="2" s="1"/>
  <c r="AX348" i="2"/>
  <c r="AZ348" i="2" s="1"/>
  <c r="BD348" i="2" s="1"/>
  <c r="AX375" i="2"/>
  <c r="AZ375" i="2" s="1"/>
  <c r="BD375" i="2" s="1"/>
  <c r="AX447" i="2"/>
  <c r="AZ447" i="2" s="1"/>
  <c r="BD447" i="2" s="1"/>
  <c r="AX451" i="2"/>
  <c r="AZ451" i="2" s="1"/>
  <c r="BD451" i="2" s="1"/>
  <c r="AX68" i="2"/>
  <c r="AZ68" i="2" s="1"/>
  <c r="BD68" i="2" s="1"/>
  <c r="AX155" i="2"/>
  <c r="AZ155" i="2" s="1"/>
  <c r="BD155" i="2" s="1"/>
  <c r="AX203" i="2"/>
  <c r="AZ203" i="2" s="1"/>
  <c r="BD203" i="2" s="1"/>
  <c r="AX273" i="2"/>
  <c r="AZ273" i="2" s="1"/>
  <c r="BD273" i="2" s="1"/>
  <c r="AX362" i="2"/>
  <c r="AZ362" i="2" s="1"/>
  <c r="BD362" i="2" s="1"/>
  <c r="AX402" i="2"/>
  <c r="AZ402" i="2" s="1"/>
  <c r="BD402" i="2" s="1"/>
  <c r="AX11" i="2"/>
  <c r="AZ11" i="2" s="1"/>
  <c r="BD11" i="2" s="1"/>
  <c r="AX70" i="2"/>
  <c r="AZ70" i="2" s="1"/>
  <c r="BD70" i="2" s="1"/>
  <c r="AY120" i="2"/>
  <c r="BA120" i="2" s="1"/>
  <c r="AY25" i="2"/>
  <c r="BA25" i="2" s="1"/>
  <c r="AY70" i="2"/>
  <c r="BA70" i="2" s="1"/>
  <c r="AY104" i="2"/>
  <c r="BA104" i="2" s="1"/>
  <c r="AY148" i="2"/>
  <c r="BA148" i="2" s="1"/>
  <c r="AX173" i="2"/>
  <c r="AZ173" i="2" s="1"/>
  <c r="BD173" i="2" s="1"/>
  <c r="AX229" i="2"/>
  <c r="AZ229" i="2" s="1"/>
  <c r="BD229" i="2" s="1"/>
  <c r="AX266" i="2"/>
  <c r="AZ266" i="2" s="1"/>
  <c r="BD266" i="2" s="1"/>
  <c r="AY289" i="2"/>
  <c r="BA289" i="2" s="1"/>
  <c r="AX309" i="2"/>
  <c r="AZ309" i="2" s="1"/>
  <c r="BD309" i="2" s="1"/>
  <c r="AY329" i="2"/>
  <c r="BA329" i="2" s="1"/>
  <c r="AY380" i="2"/>
  <c r="BA380" i="2" s="1"/>
  <c r="AX414" i="2"/>
  <c r="AZ414" i="2" s="1"/>
  <c r="BD414" i="2" s="1"/>
  <c r="AY72" i="2"/>
  <c r="BA72" i="2" s="1"/>
  <c r="AX140" i="2"/>
  <c r="AZ140" i="2" s="1"/>
  <c r="BD140" i="2" s="1"/>
  <c r="AY201" i="2"/>
  <c r="BA201" i="2" s="1"/>
  <c r="AX204" i="2"/>
  <c r="AZ204" i="2" s="1"/>
  <c r="BD204" i="2" s="1"/>
  <c r="AX260" i="2"/>
  <c r="AZ260" i="2" s="1"/>
  <c r="BD260" i="2" s="1"/>
  <c r="AY268" i="2"/>
  <c r="BA268" i="2" s="1"/>
  <c r="AX281" i="2"/>
  <c r="AZ281" i="2" s="1"/>
  <c r="BD281" i="2" s="1"/>
  <c r="AX314" i="2"/>
  <c r="AZ314" i="2" s="1"/>
  <c r="BD314" i="2" s="1"/>
  <c r="AX352" i="2"/>
  <c r="AZ352" i="2" s="1"/>
  <c r="BD352" i="2" s="1"/>
  <c r="AY358" i="2"/>
  <c r="BA358" i="2" s="1"/>
  <c r="AX398" i="2"/>
  <c r="AZ398" i="2" s="1"/>
  <c r="BD398" i="2" s="1"/>
  <c r="AX404" i="2"/>
  <c r="AZ404" i="2" s="1"/>
  <c r="BD404" i="2" s="1"/>
  <c r="AX485" i="2"/>
  <c r="AZ485" i="2" s="1"/>
  <c r="BD485" i="2" s="1"/>
  <c r="AX517" i="2"/>
  <c r="AZ517" i="2" s="1"/>
  <c r="BD517" i="2" s="1"/>
  <c r="AY541" i="2"/>
  <c r="BA541" i="2" s="1"/>
  <c r="AX584" i="2"/>
  <c r="AZ584" i="2" s="1"/>
  <c r="BD584" i="2" s="1"/>
  <c r="AX586" i="2"/>
  <c r="AZ586" i="2" s="1"/>
  <c r="BD586" i="2" s="1"/>
  <c r="AY630" i="2"/>
  <c r="BA630" i="2" s="1"/>
  <c r="AX612" i="2"/>
  <c r="AZ612" i="2" s="1"/>
  <c r="BD612" i="2" s="1"/>
  <c r="AX655" i="2"/>
  <c r="AZ655" i="2" s="1"/>
  <c r="BD655" i="2" s="1"/>
  <c r="AX709" i="2"/>
  <c r="AZ709" i="2" s="1"/>
  <c r="BD709" i="2" s="1"/>
  <c r="AX744" i="2"/>
  <c r="AZ744" i="2" s="1"/>
  <c r="BD744" i="2" s="1"/>
  <c r="AX693" i="2"/>
  <c r="AZ693" i="2" s="1"/>
  <c r="BD693" i="2" s="1"/>
  <c r="AX726" i="2"/>
  <c r="AZ726" i="2" s="1"/>
  <c r="BD726" i="2" s="1"/>
  <c r="AX758" i="2"/>
  <c r="AZ758" i="2" s="1"/>
  <c r="BD758" i="2" s="1"/>
  <c r="AX782" i="2"/>
  <c r="AZ782" i="2" s="1"/>
  <c r="BD782" i="2" s="1"/>
  <c r="AY776" i="2"/>
  <c r="BA776" i="2" s="1"/>
  <c r="AX784" i="2"/>
  <c r="AZ784" i="2" s="1"/>
  <c r="BD784" i="2" s="1"/>
  <c r="AY810" i="2"/>
  <c r="BA810" i="2" s="1"/>
  <c r="AX439" i="2"/>
  <c r="AZ439" i="2" s="1"/>
  <c r="BD439" i="2" s="1"/>
  <c r="AX445" i="2"/>
  <c r="AZ445" i="2" s="1"/>
  <c r="BD445" i="2" s="1"/>
  <c r="AY525" i="2"/>
  <c r="BA525" i="2" s="1"/>
  <c r="AX525" i="2"/>
  <c r="AZ525" i="2" s="1"/>
  <c r="BD525" i="2" s="1"/>
  <c r="AX574" i="2"/>
  <c r="AZ574" i="2" s="1"/>
  <c r="BD574" i="2" s="1"/>
  <c r="AX616" i="2"/>
  <c r="AZ616" i="2" s="1"/>
  <c r="BD616" i="2" s="1"/>
  <c r="AX622" i="2"/>
  <c r="AZ622" i="2" s="1"/>
  <c r="BD622" i="2" s="1"/>
  <c r="AY691" i="2"/>
  <c r="BA691" i="2" s="1"/>
  <c r="AX748" i="2"/>
  <c r="AZ748" i="2" s="1"/>
  <c r="BD748" i="2" s="1"/>
  <c r="AX806" i="2"/>
  <c r="AZ806" i="2" s="1"/>
  <c r="BD806" i="2" s="1"/>
  <c r="AX780" i="2"/>
  <c r="AZ780" i="2" s="1"/>
  <c r="BD780" i="2" s="1"/>
  <c r="AX505" i="2"/>
  <c r="AZ505" i="2" s="1"/>
  <c r="BD505" i="2" s="1"/>
  <c r="AX533" i="2"/>
  <c r="AZ533" i="2" s="1"/>
  <c r="BD533" i="2" s="1"/>
  <c r="AY551" i="2"/>
  <c r="BA551" i="2" s="1"/>
  <c r="AX580" i="2"/>
  <c r="AZ580" i="2" s="1"/>
  <c r="BD580" i="2" s="1"/>
  <c r="AX578" i="2"/>
  <c r="AZ578" i="2" s="1"/>
  <c r="BD578" i="2" s="1"/>
  <c r="AX606" i="2"/>
  <c r="AZ606" i="2" s="1"/>
  <c r="BD606" i="2" s="1"/>
  <c r="AX637" i="2"/>
  <c r="AZ637" i="2" s="1"/>
  <c r="BD637" i="2" s="1"/>
  <c r="AX610" i="2"/>
  <c r="AZ610" i="2" s="1"/>
  <c r="BD610" i="2" s="1"/>
  <c r="AX643" i="2"/>
  <c r="AZ643" i="2" s="1"/>
  <c r="BD643" i="2" s="1"/>
  <c r="AX675" i="2"/>
  <c r="AZ675" i="2" s="1"/>
  <c r="BD675" i="2" s="1"/>
  <c r="AX720" i="2"/>
  <c r="AZ720" i="2" s="1"/>
  <c r="BD720" i="2" s="1"/>
  <c r="AX695" i="2"/>
  <c r="AZ695" i="2" s="1"/>
  <c r="BD695" i="2" s="1"/>
  <c r="AX738" i="2"/>
  <c r="AZ738" i="2" s="1"/>
  <c r="BD738" i="2" s="1"/>
  <c r="AX770" i="2"/>
  <c r="AZ770" i="2" s="1"/>
  <c r="BD770" i="2" s="1"/>
  <c r="AX812" i="2"/>
  <c r="AZ812" i="2" s="1"/>
  <c r="BD812" i="2" s="1"/>
  <c r="AX408" i="2"/>
  <c r="AZ408" i="2" s="1"/>
  <c r="BD408" i="2" s="1"/>
  <c r="AX424" i="2"/>
  <c r="AZ424" i="2" s="1"/>
  <c r="BD424" i="2" s="1"/>
  <c r="AY434" i="2"/>
  <c r="BA434" i="2" s="1"/>
  <c r="AY527" i="2"/>
  <c r="BA527" i="2" s="1"/>
  <c r="AX531" i="2"/>
  <c r="AZ531" i="2" s="1"/>
  <c r="BD531" i="2" s="1"/>
  <c r="AX582" i="2"/>
  <c r="AZ582" i="2" s="1"/>
  <c r="BD582" i="2" s="1"/>
  <c r="AX588" i="2"/>
  <c r="AZ588" i="2" s="1"/>
  <c r="BD588" i="2" s="1"/>
  <c r="AX673" i="2"/>
  <c r="AZ673" i="2" s="1"/>
  <c r="BD673" i="2" s="1"/>
  <c r="AY693" i="2"/>
  <c r="BA693" i="2" s="1"/>
  <c r="AY697" i="2"/>
  <c r="BA697" i="2" s="1"/>
  <c r="AX756" i="2"/>
  <c r="AZ756" i="2" s="1"/>
  <c r="BD756" i="2" s="1"/>
  <c r="AY816" i="2"/>
  <c r="BA816" i="2" s="1"/>
  <c r="AX798" i="2"/>
  <c r="AZ798" i="2" s="1"/>
  <c r="BD798" i="2" s="1"/>
  <c r="AX820" i="2"/>
  <c r="AZ820" i="2" s="1"/>
  <c r="BD820" i="2" s="1"/>
  <c r="AY229" i="2"/>
  <c r="BA229" i="2" s="1"/>
  <c r="AX52" i="2"/>
  <c r="AZ52" i="2" s="1"/>
  <c r="BD52" i="2" s="1"/>
  <c r="AY227" i="2"/>
  <c r="BA227" i="2" s="1"/>
  <c r="AX230" i="2"/>
  <c r="AZ230" i="2" s="1"/>
  <c r="BD230" i="2" s="1"/>
  <c r="AX151" i="2"/>
  <c r="AZ151" i="2" s="1"/>
  <c r="BD151" i="2" s="1"/>
  <c r="AX54" i="2"/>
  <c r="AZ54" i="2" s="1"/>
  <c r="BD54" i="2" s="1"/>
  <c r="AY58" i="2"/>
  <c r="BA58" i="2" s="1"/>
  <c r="AX807" i="2"/>
  <c r="AZ807" i="2" s="1"/>
  <c r="BD807" i="2" s="1"/>
  <c r="AX771" i="2"/>
  <c r="AZ771" i="2" s="1"/>
  <c r="BD771" i="2" s="1"/>
  <c r="AX755" i="2"/>
  <c r="AZ755" i="2" s="1"/>
  <c r="BD755" i="2" s="1"/>
  <c r="AX739" i="2"/>
  <c r="AZ739" i="2" s="1"/>
  <c r="BD739" i="2" s="1"/>
  <c r="AX723" i="2"/>
  <c r="AZ723" i="2" s="1"/>
  <c r="BD723" i="2" s="1"/>
  <c r="AX690" i="2"/>
  <c r="AZ690" i="2" s="1"/>
  <c r="BD690" i="2" s="1"/>
  <c r="AX75" i="2"/>
  <c r="AZ75" i="2" s="1"/>
  <c r="BD75" i="2" s="1"/>
  <c r="AY39" i="2"/>
  <c r="BA39" i="2" s="1"/>
  <c r="AX783" i="2"/>
  <c r="AZ783" i="2" s="1"/>
  <c r="BD783" i="2" s="1"/>
  <c r="AX767" i="2"/>
  <c r="AZ767" i="2" s="1"/>
  <c r="BD767" i="2" s="1"/>
  <c r="AX751" i="2"/>
  <c r="AZ751" i="2" s="1"/>
  <c r="BD751" i="2" s="1"/>
  <c r="AX735" i="2"/>
  <c r="AZ735" i="2" s="1"/>
  <c r="BD735" i="2" s="1"/>
  <c r="AX719" i="2"/>
  <c r="AZ719" i="2" s="1"/>
  <c r="BD719" i="2" s="1"/>
  <c r="AX32" i="2"/>
  <c r="AZ32" i="2" s="1"/>
  <c r="BD32" i="2" s="1"/>
  <c r="AX811" i="2"/>
  <c r="AZ811" i="2" s="1"/>
  <c r="BD811" i="2" s="1"/>
  <c r="AX803" i="2"/>
  <c r="AZ803" i="2" s="1"/>
  <c r="BD803" i="2" s="1"/>
  <c r="AX763" i="2"/>
  <c r="AZ763" i="2" s="1"/>
  <c r="BD763" i="2" s="1"/>
  <c r="AX747" i="2"/>
  <c r="AZ747" i="2" s="1"/>
  <c r="BD747" i="2" s="1"/>
  <c r="AX731" i="2"/>
  <c r="AZ731" i="2" s="1"/>
  <c r="BD731" i="2" s="1"/>
  <c r="AX684" i="2"/>
  <c r="AZ684" i="2" s="1"/>
  <c r="BD684" i="2" s="1"/>
  <c r="AX668" i="2"/>
  <c r="AZ668" i="2" s="1"/>
  <c r="BD668" i="2" s="1"/>
  <c r="AX635" i="2"/>
  <c r="AZ635" i="2" s="1"/>
  <c r="BD635" i="2" s="1"/>
  <c r="AX548" i="2"/>
  <c r="AZ548" i="2" s="1"/>
  <c r="BD548" i="2" s="1"/>
  <c r="AX520" i="2"/>
  <c r="AZ520" i="2" s="1"/>
  <c r="BD520" i="2" s="1"/>
  <c r="AY622" i="2"/>
  <c r="BA622" i="2" s="1"/>
  <c r="AX688" i="2"/>
  <c r="AZ688" i="2" s="1"/>
  <c r="BD688" i="2" s="1"/>
  <c r="AX680" i="2"/>
  <c r="AZ680" i="2" s="1"/>
  <c r="BD680" i="2" s="1"/>
  <c r="AX538" i="2"/>
  <c r="AZ538" i="2" s="1"/>
  <c r="BD538" i="2" s="1"/>
  <c r="AX536" i="2"/>
  <c r="AZ536" i="2" s="1"/>
  <c r="BD536" i="2" s="1"/>
  <c r="AX524" i="2"/>
  <c r="AZ524" i="2" s="1"/>
  <c r="BD524" i="2" s="1"/>
  <c r="AX510" i="2"/>
  <c r="AZ510" i="2" s="1"/>
  <c r="BD510" i="2" s="1"/>
  <c r="AX502" i="2"/>
  <c r="AZ502" i="2" s="1"/>
  <c r="BD502" i="2" s="1"/>
  <c r="AX494" i="2"/>
  <c r="AZ494" i="2" s="1"/>
  <c r="BD494" i="2" s="1"/>
  <c r="AX486" i="2"/>
  <c r="AZ486" i="2" s="1"/>
  <c r="BD486" i="2" s="1"/>
  <c r="AX478" i="2"/>
  <c r="AZ478" i="2" s="1"/>
  <c r="BD478" i="2" s="1"/>
  <c r="AY463" i="2"/>
  <c r="BA463" i="2" s="1"/>
  <c r="AX473" i="2"/>
  <c r="AZ473" i="2" s="1"/>
  <c r="BD473" i="2" s="1"/>
  <c r="AX514" i="2"/>
  <c r="AZ514" i="2" s="1"/>
  <c r="BD514" i="2" s="1"/>
  <c r="AX506" i="2"/>
  <c r="AZ506" i="2" s="1"/>
  <c r="BD506" i="2" s="1"/>
  <c r="AX498" i="2"/>
  <c r="AZ498" i="2" s="1"/>
  <c r="BD498" i="2" s="1"/>
  <c r="AX490" i="2"/>
  <c r="AZ490" i="2" s="1"/>
  <c r="BD490" i="2" s="1"/>
  <c r="AX482" i="2"/>
  <c r="AZ482" i="2" s="1"/>
  <c r="BD482" i="2" s="1"/>
  <c r="AX474" i="2"/>
  <c r="AZ474" i="2" s="1"/>
  <c r="BD474" i="2" s="1"/>
  <c r="AX472" i="2"/>
  <c r="AZ472" i="2" s="1"/>
  <c r="BD472" i="2" s="1"/>
  <c r="AX450" i="2"/>
  <c r="AZ450" i="2" s="1"/>
  <c r="BD450" i="2" s="1"/>
  <c r="AY384" i="2"/>
  <c r="BA384" i="2" s="1"/>
  <c r="AX444" i="2"/>
  <c r="AZ444" i="2" s="1"/>
  <c r="BD444" i="2" s="1"/>
  <c r="AX415" i="2"/>
  <c r="AZ415" i="2" s="1"/>
  <c r="BD415" i="2" s="1"/>
  <c r="AY386" i="2"/>
  <c r="BA386" i="2" s="1"/>
  <c r="AX365" i="2"/>
  <c r="AZ365" i="2" s="1"/>
  <c r="BD365" i="2" s="1"/>
  <c r="AX393" i="2"/>
  <c r="AZ393" i="2" s="1"/>
  <c r="BD393" i="2" s="1"/>
  <c r="AX369" i="2"/>
  <c r="AZ369" i="2" s="1"/>
  <c r="BD369" i="2" s="1"/>
  <c r="AX448" i="2"/>
  <c r="AZ448" i="2" s="1"/>
  <c r="BD448" i="2" s="1"/>
  <c r="AX409" i="2"/>
  <c r="AZ409" i="2" s="1"/>
  <c r="BD409" i="2" s="1"/>
  <c r="AX263" i="2"/>
  <c r="AZ263" i="2" s="1"/>
  <c r="BD263" i="2" s="1"/>
  <c r="AX288" i="2"/>
  <c r="AZ288" i="2" s="1"/>
  <c r="BD288" i="2" s="1"/>
  <c r="AY304" i="2"/>
  <c r="BA304" i="2" s="1"/>
  <c r="AY279" i="2"/>
  <c r="BA279" i="2" s="1"/>
  <c r="AY251" i="2"/>
  <c r="BA251" i="2" s="1"/>
  <c r="AY247" i="2"/>
  <c r="BA247" i="2" s="1"/>
  <c r="AX47" i="2"/>
  <c r="AZ47" i="2" s="1"/>
  <c r="BD47" i="2" s="1"/>
  <c r="AX114" i="2"/>
  <c r="AZ114" i="2" s="1"/>
  <c r="BD114" i="2" s="1"/>
  <c r="AX49" i="2"/>
  <c r="AZ49" i="2" s="1"/>
  <c r="BD49" i="2" s="1"/>
  <c r="AX66" i="2"/>
  <c r="AZ66" i="2" s="1"/>
  <c r="BD66" i="2" s="1"/>
  <c r="AY106" i="2"/>
  <c r="BA106" i="2" s="1"/>
  <c r="AX127" i="2"/>
  <c r="AZ127" i="2" s="1"/>
  <c r="BD127" i="2" s="1"/>
  <c r="AX122" i="2"/>
  <c r="AZ122" i="2" s="1"/>
  <c r="BD122" i="2" s="1"/>
  <c r="AY185" i="2"/>
  <c r="BA185" i="2" s="1"/>
  <c r="AX243" i="2"/>
  <c r="AZ243" i="2" s="1"/>
  <c r="BD243" i="2" s="1"/>
  <c r="AX268" i="2"/>
  <c r="AZ268" i="2" s="1"/>
  <c r="BD268" i="2" s="1"/>
  <c r="AX338" i="2"/>
  <c r="AZ338" i="2" s="1"/>
  <c r="BD338" i="2" s="1"/>
  <c r="AY326" i="2"/>
  <c r="BA326" i="2" s="1"/>
  <c r="AX359" i="2"/>
  <c r="AZ359" i="2" s="1"/>
  <c r="BD359" i="2" s="1"/>
  <c r="AX396" i="2"/>
  <c r="AZ396" i="2" s="1"/>
  <c r="BD396" i="2" s="1"/>
  <c r="AY432" i="2"/>
  <c r="BA432" i="2" s="1"/>
  <c r="AX16" i="2"/>
  <c r="AZ16" i="2" s="1"/>
  <c r="BD16" i="2" s="1"/>
  <c r="AX86" i="2"/>
  <c r="AZ86" i="2" s="1"/>
  <c r="BD86" i="2" s="1"/>
  <c r="AX120" i="2"/>
  <c r="AZ120" i="2" s="1"/>
  <c r="BD120" i="2" s="1"/>
  <c r="AX169" i="2"/>
  <c r="AZ169" i="2" s="1"/>
  <c r="BD169" i="2" s="1"/>
  <c r="AX209" i="2"/>
  <c r="AZ209" i="2" s="1"/>
  <c r="BD209" i="2" s="1"/>
  <c r="AX220" i="2"/>
  <c r="AZ220" i="2" s="1"/>
  <c r="BD220" i="2" s="1"/>
  <c r="AX239" i="2"/>
  <c r="AZ239" i="2" s="1"/>
  <c r="BD239" i="2" s="1"/>
  <c r="AY287" i="2"/>
  <c r="BA287" i="2" s="1"/>
  <c r="AY359" i="2"/>
  <c r="BA359" i="2" s="1"/>
  <c r="AX371" i="2"/>
  <c r="AZ371" i="2" s="1"/>
  <c r="BD371" i="2" s="1"/>
  <c r="AX384" i="2"/>
  <c r="AZ384" i="2" s="1"/>
  <c r="BD384" i="2" s="1"/>
  <c r="AX23" i="2"/>
  <c r="AZ23" i="2" s="1"/>
  <c r="BD23" i="2" s="1"/>
  <c r="AX43" i="2"/>
  <c r="AZ43" i="2" s="1"/>
  <c r="BD43" i="2" s="1"/>
  <c r="AY74" i="2"/>
  <c r="BA74" i="2" s="1"/>
  <c r="AX7" i="2"/>
  <c r="AZ7" i="2" s="1"/>
  <c r="BD7" i="2" s="1"/>
  <c r="AX41" i="2"/>
  <c r="AZ41" i="2" s="1"/>
  <c r="BD41" i="2" s="1"/>
  <c r="AX62" i="2"/>
  <c r="AZ62" i="2" s="1"/>
  <c r="BD62" i="2" s="1"/>
  <c r="AX104" i="2"/>
  <c r="AZ104" i="2" s="1"/>
  <c r="BD104" i="2" s="1"/>
  <c r="AX108" i="2"/>
  <c r="AZ108" i="2" s="1"/>
  <c r="BD108" i="2" s="1"/>
  <c r="AX143" i="2"/>
  <c r="AZ143" i="2" s="1"/>
  <c r="BD143" i="2" s="1"/>
  <c r="AX148" i="2"/>
  <c r="AZ148" i="2" s="1"/>
  <c r="BD148" i="2" s="1"/>
  <c r="AX216" i="2"/>
  <c r="AZ216" i="2" s="1"/>
  <c r="BD216" i="2" s="1"/>
  <c r="AX249" i="2"/>
  <c r="AZ249" i="2" s="1"/>
  <c r="BD249" i="2" s="1"/>
  <c r="AX264" i="2"/>
  <c r="AZ264" i="2" s="1"/>
  <c r="BD264" i="2" s="1"/>
  <c r="AX283" i="2"/>
  <c r="AZ283" i="2" s="1"/>
  <c r="BD283" i="2" s="1"/>
  <c r="AX313" i="2"/>
  <c r="AZ313" i="2" s="1"/>
  <c r="BD313" i="2" s="1"/>
  <c r="AX340" i="2"/>
  <c r="AZ340" i="2" s="1"/>
  <c r="BD340" i="2" s="1"/>
  <c r="AX347" i="2"/>
  <c r="AZ347" i="2" s="1"/>
  <c r="BD347" i="2" s="1"/>
  <c r="AX376" i="2"/>
  <c r="AZ376" i="2" s="1"/>
  <c r="BD376" i="2" s="1"/>
  <c r="AX416" i="2"/>
  <c r="AZ416" i="2" s="1"/>
  <c r="BD416" i="2" s="1"/>
  <c r="AX412" i="2"/>
  <c r="AZ412" i="2" s="1"/>
  <c r="BD412" i="2" s="1"/>
  <c r="AX82" i="2"/>
  <c r="AZ82" i="2" s="1"/>
  <c r="BD82" i="2" s="1"/>
  <c r="AX160" i="2"/>
  <c r="AZ160" i="2" s="1"/>
  <c r="BD160" i="2" s="1"/>
  <c r="AX217" i="2"/>
  <c r="AZ217" i="2" s="1"/>
  <c r="BD217" i="2" s="1"/>
  <c r="AX208" i="2"/>
  <c r="AZ208" i="2" s="1"/>
  <c r="BD208" i="2" s="1"/>
  <c r="AX247" i="2"/>
  <c r="AZ247" i="2" s="1"/>
  <c r="BD247" i="2" s="1"/>
  <c r="AX287" i="2"/>
  <c r="AZ287" i="2" s="1"/>
  <c r="BD287" i="2" s="1"/>
  <c r="AX326" i="2"/>
  <c r="AZ326" i="2" s="1"/>
  <c r="BD326" i="2" s="1"/>
  <c r="AX363" i="2"/>
  <c r="AZ363" i="2" s="1"/>
  <c r="BD363" i="2" s="1"/>
  <c r="AY374" i="2"/>
  <c r="BA374" i="2" s="1"/>
  <c r="AY416" i="2"/>
  <c r="BA416" i="2" s="1"/>
  <c r="AX493" i="2"/>
  <c r="AZ493" i="2" s="1"/>
  <c r="BD493" i="2" s="1"/>
  <c r="AY451" i="2"/>
  <c r="BA451" i="2" s="1"/>
  <c r="AX521" i="2"/>
  <c r="AZ521" i="2" s="1"/>
  <c r="BD521" i="2" s="1"/>
  <c r="AX560" i="2"/>
  <c r="AZ560" i="2" s="1"/>
  <c r="BD560" i="2" s="1"/>
  <c r="AX519" i="2"/>
  <c r="AZ519" i="2" s="1"/>
  <c r="BD519" i="2" s="1"/>
  <c r="AX592" i="2"/>
  <c r="AZ592" i="2" s="1"/>
  <c r="BD592" i="2" s="1"/>
  <c r="AX645" i="2"/>
  <c r="AZ645" i="2" s="1"/>
  <c r="BD645" i="2" s="1"/>
  <c r="AX614" i="2"/>
  <c r="AZ614" i="2" s="1"/>
  <c r="BD614" i="2" s="1"/>
  <c r="AX663" i="2"/>
  <c r="AZ663" i="2" s="1"/>
  <c r="BD663" i="2" s="1"/>
  <c r="AX703" i="2"/>
  <c r="AZ703" i="2" s="1"/>
  <c r="BD703" i="2" s="1"/>
  <c r="AX760" i="2"/>
  <c r="AZ760" i="2" s="1"/>
  <c r="BD760" i="2" s="1"/>
  <c r="AX713" i="2"/>
  <c r="AZ713" i="2" s="1"/>
  <c r="BD713" i="2" s="1"/>
  <c r="AX734" i="2"/>
  <c r="AZ734" i="2" s="1"/>
  <c r="BD734" i="2" s="1"/>
  <c r="AX766" i="2"/>
  <c r="AZ766" i="2" s="1"/>
  <c r="BD766" i="2" s="1"/>
  <c r="AX786" i="2"/>
  <c r="AZ786" i="2" s="1"/>
  <c r="BD786" i="2" s="1"/>
  <c r="AX788" i="2"/>
  <c r="AZ788" i="2" s="1"/>
  <c r="BD788" i="2" s="1"/>
  <c r="AY784" i="2"/>
  <c r="BA784" i="2" s="1"/>
  <c r="AX392" i="2"/>
  <c r="AZ392" i="2" s="1"/>
  <c r="BD392" i="2" s="1"/>
  <c r="AX443" i="2"/>
  <c r="AZ443" i="2" s="1"/>
  <c r="BD443" i="2" s="1"/>
  <c r="AX469" i="2"/>
  <c r="AZ469" i="2" s="1"/>
  <c r="BD469" i="2" s="1"/>
  <c r="AX475" i="2"/>
  <c r="AZ475" i="2" s="1"/>
  <c r="BD475" i="2" s="1"/>
  <c r="AX545" i="2"/>
  <c r="AZ545" i="2" s="1"/>
  <c r="BD545" i="2" s="1"/>
  <c r="AX527" i="2"/>
  <c r="AZ527" i="2" s="1"/>
  <c r="BD527" i="2" s="1"/>
  <c r="AY537" i="2"/>
  <c r="BA537" i="2" s="1"/>
  <c r="AX598" i="2"/>
  <c r="AZ598" i="2" s="1"/>
  <c r="BD598" i="2" s="1"/>
  <c r="AX618" i="2"/>
  <c r="AZ618" i="2" s="1"/>
  <c r="BD618" i="2" s="1"/>
  <c r="AX649" i="2"/>
  <c r="AZ649" i="2" s="1"/>
  <c r="BD649" i="2" s="1"/>
  <c r="AX699" i="2"/>
  <c r="AZ699" i="2" s="1"/>
  <c r="BD699" i="2" s="1"/>
  <c r="AY715" i="2"/>
  <c r="BA715" i="2" s="1"/>
  <c r="AX764" i="2"/>
  <c r="AZ764" i="2" s="1"/>
  <c r="BD764" i="2" s="1"/>
  <c r="AX808" i="2"/>
  <c r="AZ808" i="2" s="1"/>
  <c r="BD808" i="2" s="1"/>
  <c r="AY812" i="2"/>
  <c r="BA812" i="2" s="1"/>
  <c r="AX513" i="2"/>
  <c r="AZ513" i="2" s="1"/>
  <c r="BD513" i="2" s="1"/>
  <c r="AX479" i="2"/>
  <c r="AZ479" i="2" s="1"/>
  <c r="BD479" i="2" s="1"/>
  <c r="AX535" i="2"/>
  <c r="AZ535" i="2" s="1"/>
  <c r="BD535" i="2" s="1"/>
  <c r="AX556" i="2"/>
  <c r="AZ556" i="2" s="1"/>
  <c r="BD556" i="2" s="1"/>
  <c r="AY521" i="2"/>
  <c r="BA521" i="2" s="1"/>
  <c r="AX594" i="2"/>
  <c r="AZ594" i="2" s="1"/>
  <c r="BD594" i="2" s="1"/>
  <c r="AY614" i="2"/>
  <c r="BA614" i="2" s="1"/>
  <c r="AX653" i="2"/>
  <c r="AZ653" i="2" s="1"/>
  <c r="BD653" i="2" s="1"/>
  <c r="AX596" i="2"/>
  <c r="AZ596" i="2" s="1"/>
  <c r="BD596" i="2" s="1"/>
  <c r="AX651" i="2"/>
  <c r="AZ651" i="2" s="1"/>
  <c r="BD651" i="2" s="1"/>
  <c r="AX679" i="2"/>
  <c r="AZ679" i="2" s="1"/>
  <c r="BD679" i="2" s="1"/>
  <c r="AX736" i="2"/>
  <c r="AZ736" i="2" s="1"/>
  <c r="BD736" i="2" s="1"/>
  <c r="AX697" i="2"/>
  <c r="AZ697" i="2" s="1"/>
  <c r="BD697" i="2" s="1"/>
  <c r="AX746" i="2"/>
  <c r="AZ746" i="2" s="1"/>
  <c r="BD746" i="2" s="1"/>
  <c r="AX792" i="2"/>
  <c r="AZ792" i="2" s="1"/>
  <c r="BD792" i="2" s="1"/>
  <c r="AY794" i="2"/>
  <c r="BA794" i="2" s="1"/>
  <c r="AX406" i="2"/>
  <c r="AZ406" i="2" s="1"/>
  <c r="BD406" i="2" s="1"/>
  <c r="AX434" i="2"/>
  <c r="AZ434" i="2" s="1"/>
  <c r="BD434" i="2" s="1"/>
  <c r="AX441" i="2"/>
  <c r="AZ441" i="2" s="1"/>
  <c r="BD441" i="2" s="1"/>
  <c r="AX483" i="2"/>
  <c r="AZ483" i="2" s="1"/>
  <c r="BD483" i="2" s="1"/>
  <c r="AX553" i="2"/>
  <c r="AZ553" i="2" s="1"/>
  <c r="BD553" i="2" s="1"/>
  <c r="AX546" i="2"/>
  <c r="AZ546" i="2" s="1"/>
  <c r="BD546" i="2" s="1"/>
  <c r="AX590" i="2"/>
  <c r="AZ590" i="2" s="1"/>
  <c r="BD590" i="2" s="1"/>
  <c r="AY592" i="2"/>
  <c r="BA592" i="2" s="1"/>
  <c r="AX624" i="2"/>
  <c r="AZ624" i="2" s="1"/>
  <c r="BD624" i="2" s="1"/>
  <c r="AX707" i="2"/>
  <c r="AZ707" i="2" s="1"/>
  <c r="BD707" i="2" s="1"/>
  <c r="AY713" i="2"/>
  <c r="BA713" i="2" s="1"/>
  <c r="AX772" i="2"/>
  <c r="AZ772" i="2" s="1"/>
  <c r="BD772" i="2" s="1"/>
  <c r="AX822" i="2"/>
  <c r="AZ822" i="2" s="1"/>
  <c r="BD822" i="2" s="1"/>
  <c r="AX800" i="2"/>
  <c r="AZ800" i="2" s="1"/>
  <c r="BD800" i="2" s="1"/>
  <c r="AY796" i="2"/>
  <c r="BA796" i="2" s="1"/>
  <c r="AX159" i="2"/>
  <c r="AZ159" i="2" s="1"/>
  <c r="BD159" i="2" s="1"/>
  <c r="AX119" i="2"/>
  <c r="AZ119" i="2" s="1"/>
  <c r="BD119" i="2" s="1"/>
  <c r="AX103" i="2"/>
  <c r="AZ103" i="2" s="1"/>
  <c r="BD103" i="2" s="1"/>
  <c r="AX61" i="2"/>
  <c r="AZ61" i="2" s="1"/>
  <c r="BD61" i="2" s="1"/>
  <c r="AX198" i="2"/>
  <c r="AZ198" i="2" s="1"/>
  <c r="BD198" i="2" s="1"/>
  <c r="AX123" i="2"/>
  <c r="AZ123" i="2" s="1"/>
  <c r="BD123" i="2" s="1"/>
  <c r="AX56" i="2"/>
  <c r="AZ56" i="2" s="1"/>
  <c r="BD56" i="2" s="1"/>
  <c r="AX95" i="2"/>
  <c r="AZ95" i="2" s="1"/>
  <c r="BD95" i="2" s="1"/>
  <c r="AY100" i="2"/>
  <c r="BA100" i="2" s="1"/>
  <c r="AX815" i="2"/>
  <c r="AZ815" i="2" s="1"/>
  <c r="BD815" i="2" s="1"/>
  <c r="AY703" i="2"/>
  <c r="BA703" i="2" s="1"/>
  <c r="AX99" i="2"/>
  <c r="AZ99" i="2" s="1"/>
  <c r="BD99" i="2" s="1"/>
  <c r="AX38" i="2"/>
  <c r="AZ38" i="2" s="1"/>
  <c r="BD38" i="2" s="1"/>
  <c r="AY27" i="2"/>
  <c r="BA27" i="2" s="1"/>
  <c r="AX795" i="2"/>
  <c r="AZ795" i="2" s="1"/>
  <c r="BD795" i="2" s="1"/>
  <c r="AX710" i="2"/>
  <c r="AZ710" i="2" s="1"/>
  <c r="BD710" i="2" s="1"/>
  <c r="AX672" i="2"/>
  <c r="AZ672" i="2" s="1"/>
  <c r="BD672" i="2" s="1"/>
  <c r="AY30" i="2"/>
  <c r="BA30" i="2" s="1"/>
  <c r="AY802" i="2"/>
  <c r="BA802" i="2" s="1"/>
  <c r="AX793" i="2"/>
  <c r="AZ793" i="2" s="1"/>
  <c r="BD793" i="2" s="1"/>
  <c r="AX787" i="2"/>
  <c r="AZ787" i="2" s="1"/>
  <c r="BD787" i="2" s="1"/>
  <c r="AX779" i="2"/>
  <c r="AZ779" i="2" s="1"/>
  <c r="BD779" i="2" s="1"/>
  <c r="AX633" i="2"/>
  <c r="AZ633" i="2" s="1"/>
  <c r="BD633" i="2" s="1"/>
  <c r="AX621" i="2"/>
  <c r="AZ621" i="2" s="1"/>
  <c r="BD621" i="2" s="1"/>
  <c r="AX613" i="2"/>
  <c r="AZ613" i="2" s="1"/>
  <c r="BD613" i="2" s="1"/>
  <c r="AY606" i="2"/>
  <c r="BA606" i="2" s="1"/>
  <c r="AX595" i="2"/>
  <c r="AZ595" i="2" s="1"/>
  <c r="BD595" i="2" s="1"/>
  <c r="AX518" i="2"/>
  <c r="AZ518" i="2" s="1"/>
  <c r="BD518" i="2" s="1"/>
  <c r="AX627" i="2"/>
  <c r="AZ627" i="2" s="1"/>
  <c r="BD627" i="2" s="1"/>
  <c r="AY620" i="2"/>
  <c r="BA620" i="2" s="1"/>
  <c r="AX607" i="2"/>
  <c r="AZ607" i="2" s="1"/>
  <c r="BD607" i="2" s="1"/>
  <c r="AX692" i="2"/>
  <c r="AZ692" i="2" s="1"/>
  <c r="BD692" i="2" s="1"/>
  <c r="AY629" i="2"/>
  <c r="BA629" i="2" s="1"/>
  <c r="AX591" i="2"/>
  <c r="AZ591" i="2" s="1"/>
  <c r="BD591" i="2" s="1"/>
  <c r="AX579" i="2"/>
  <c r="AZ579" i="2" s="1"/>
  <c r="BD579" i="2" s="1"/>
  <c r="AX563" i="2"/>
  <c r="AZ563" i="2" s="1"/>
  <c r="BD563" i="2" s="1"/>
  <c r="AX534" i="2"/>
  <c r="AZ534" i="2" s="1"/>
  <c r="BD534" i="2" s="1"/>
  <c r="AX468" i="2"/>
  <c r="AZ468" i="2" s="1"/>
  <c r="BD468" i="2" s="1"/>
  <c r="AX575" i="2"/>
  <c r="AZ575" i="2" s="1"/>
  <c r="BD575" i="2" s="1"/>
  <c r="AX559" i="2"/>
  <c r="AZ559" i="2" s="1"/>
  <c r="BD559" i="2" s="1"/>
  <c r="AY471" i="2"/>
  <c r="BA471" i="2" s="1"/>
  <c r="AX458" i="2"/>
  <c r="AZ458" i="2" s="1"/>
  <c r="BD458" i="2" s="1"/>
  <c r="AY449" i="2"/>
  <c r="BA449" i="2" s="1"/>
  <c r="AX429" i="2"/>
  <c r="AZ429" i="2" s="1"/>
  <c r="BD429" i="2" s="1"/>
  <c r="AX405" i="2"/>
  <c r="AZ405" i="2" s="1"/>
  <c r="BD405" i="2" s="1"/>
  <c r="AX389" i="2"/>
  <c r="AZ389" i="2" s="1"/>
  <c r="BD389" i="2" s="1"/>
  <c r="AX333" i="2"/>
  <c r="AZ333" i="2" s="1"/>
  <c r="BD333" i="2" s="1"/>
  <c r="AY442" i="2"/>
  <c r="BA442" i="2" s="1"/>
  <c r="AX419" i="2"/>
  <c r="AZ419" i="2" s="1"/>
  <c r="BD419" i="2" s="1"/>
  <c r="AX379" i="2"/>
  <c r="AZ379" i="2" s="1"/>
  <c r="BD379" i="2" s="1"/>
  <c r="AX357" i="2"/>
  <c r="AZ357" i="2" s="1"/>
  <c r="BD357" i="2" s="1"/>
  <c r="AY454" i="2"/>
  <c r="BA454" i="2" s="1"/>
  <c r="AX366" i="2"/>
  <c r="AZ366" i="2" s="1"/>
  <c r="BD366" i="2" s="1"/>
  <c r="AY302" i="2"/>
  <c r="BA302" i="2" s="1"/>
  <c r="AY281" i="2"/>
  <c r="BA281" i="2" s="1"/>
  <c r="AY261" i="2"/>
  <c r="BA261" i="2" s="1"/>
  <c r="AX293" i="2"/>
  <c r="AZ293" i="2" s="1"/>
  <c r="BD293" i="2" s="1"/>
  <c r="AY255" i="2"/>
  <c r="BA255" i="2" s="1"/>
  <c r="AX337" i="2"/>
  <c r="AZ337" i="2" s="1"/>
  <c r="BD337" i="2" s="1"/>
  <c r="AY328" i="2"/>
  <c r="BA328" i="2" s="1"/>
  <c r="AX292" i="2"/>
  <c r="AZ292" i="2" s="1"/>
  <c r="BD292" i="2" s="1"/>
  <c r="AX255" i="2"/>
  <c r="AZ255" i="2" s="1"/>
  <c r="BD255" i="2" s="1"/>
  <c r="AX250" i="2"/>
  <c r="AZ250" i="2" s="1"/>
  <c r="BD250" i="2" s="1"/>
  <c r="AY243" i="2"/>
  <c r="BA243" i="2" s="1"/>
  <c r="AY18" i="2"/>
  <c r="BA18" i="2" s="1"/>
  <c r="AX60" i="2"/>
  <c r="AZ60" i="2" s="1"/>
  <c r="BD60" i="2" s="1"/>
  <c r="AX98" i="2"/>
  <c r="AZ98" i="2" s="1"/>
  <c r="BD98" i="2" s="1"/>
  <c r="AX124" i="2"/>
  <c r="AZ124" i="2" s="1"/>
  <c r="BD124" i="2" s="1"/>
  <c r="AY53" i="2"/>
  <c r="BA53" i="2" s="1"/>
  <c r="AY76" i="2"/>
  <c r="BA76" i="2" s="1"/>
  <c r="AX112" i="2"/>
  <c r="AZ112" i="2" s="1"/>
  <c r="BD112" i="2" s="1"/>
  <c r="AX131" i="2"/>
  <c r="AZ131" i="2" s="1"/>
  <c r="BD131" i="2" s="1"/>
  <c r="AX154" i="2"/>
  <c r="AZ154" i="2" s="1"/>
  <c r="BD154" i="2" s="1"/>
  <c r="AX221" i="2"/>
  <c r="AZ221" i="2" s="1"/>
  <c r="BD221" i="2" s="1"/>
  <c r="AX235" i="2"/>
  <c r="AZ235" i="2" s="1"/>
  <c r="BD235" i="2" s="1"/>
  <c r="AY253" i="2"/>
  <c r="BA253" i="2" s="1"/>
  <c r="AX270" i="2"/>
  <c r="AZ270" i="2" s="1"/>
  <c r="BD270" i="2" s="1"/>
  <c r="AX306" i="2"/>
  <c r="AZ306" i="2" s="1"/>
  <c r="BD306" i="2" s="1"/>
  <c r="AX342" i="2"/>
  <c r="AZ342" i="2" s="1"/>
  <c r="BD342" i="2" s="1"/>
  <c r="AY330" i="2"/>
  <c r="BA330" i="2" s="1"/>
  <c r="AY362" i="2"/>
  <c r="BA362" i="2" s="1"/>
  <c r="AX355" i="2"/>
  <c r="AZ355" i="2" s="1"/>
  <c r="BD355" i="2" s="1"/>
  <c r="AY428" i="2"/>
  <c r="BA428" i="2" s="1"/>
  <c r="AX465" i="2"/>
  <c r="AZ465" i="2" s="1"/>
  <c r="BD465" i="2" s="1"/>
  <c r="AX15" i="2"/>
  <c r="AZ15" i="2" s="1"/>
  <c r="BD15" i="2" s="1"/>
  <c r="AX94" i="2"/>
  <c r="AZ94" i="2" s="1"/>
  <c r="BD94" i="2" s="1"/>
  <c r="AX152" i="2"/>
  <c r="AZ152" i="2" s="1"/>
  <c r="BD152" i="2" s="1"/>
  <c r="AX192" i="2"/>
  <c r="AZ192" i="2" s="1"/>
  <c r="BD192" i="2" s="1"/>
  <c r="AX225" i="2"/>
  <c r="AZ225" i="2" s="1"/>
  <c r="BD225" i="2" s="1"/>
  <c r="AX185" i="2"/>
  <c r="AZ185" i="2" s="1"/>
  <c r="BD185" i="2" s="1"/>
  <c r="AX256" i="2"/>
  <c r="AZ256" i="2" s="1"/>
  <c r="BD256" i="2" s="1"/>
  <c r="AY294" i="2"/>
  <c r="BA294" i="2" s="1"/>
  <c r="AX367" i="2"/>
  <c r="AZ367" i="2" s="1"/>
  <c r="BD367" i="2" s="1"/>
  <c r="AX378" i="2"/>
  <c r="AZ378" i="2" s="1"/>
  <c r="BD378" i="2" s="1"/>
  <c r="AY406" i="2"/>
  <c r="BA406" i="2" s="1"/>
  <c r="AX31" i="2"/>
  <c r="AZ31" i="2" s="1"/>
  <c r="BD31" i="2" s="1"/>
  <c r="AX51" i="2"/>
  <c r="AZ51" i="2" s="1"/>
  <c r="BD51" i="2" s="1"/>
  <c r="AX102" i="2"/>
  <c r="AZ102" i="2" s="1"/>
  <c r="BD102" i="2" s="1"/>
  <c r="AX35" i="2"/>
  <c r="AZ35" i="2" s="1"/>
  <c r="BD35" i="2" s="1"/>
  <c r="AX37" i="2"/>
  <c r="AZ37" i="2" s="1"/>
  <c r="BD37" i="2" s="1"/>
  <c r="AY78" i="2"/>
  <c r="BA78" i="2" s="1"/>
  <c r="AX110" i="2"/>
  <c r="AZ110" i="2" s="1"/>
  <c r="BD110" i="2" s="1"/>
  <c r="AX116" i="2"/>
  <c r="AZ116" i="2" s="1"/>
  <c r="BD116" i="2" s="1"/>
  <c r="AY147" i="2"/>
  <c r="BA147" i="2" s="1"/>
  <c r="AY193" i="2"/>
  <c r="BA193" i="2" s="1"/>
  <c r="AX193" i="2"/>
  <c r="AZ193" i="2" s="1"/>
  <c r="BD193" i="2" s="1"/>
  <c r="AX251" i="2"/>
  <c r="AZ251" i="2" s="1"/>
  <c r="BD251" i="2" s="1"/>
  <c r="AX275" i="2"/>
  <c r="AZ275" i="2" s="1"/>
  <c r="BD275" i="2" s="1"/>
  <c r="AX285" i="2"/>
  <c r="AZ285" i="2" s="1"/>
  <c r="BD285" i="2" s="1"/>
  <c r="AX317" i="2"/>
  <c r="AZ317" i="2" s="1"/>
  <c r="BD317" i="2" s="1"/>
  <c r="AX322" i="2"/>
  <c r="AZ322" i="2" s="1"/>
  <c r="BD322" i="2" s="1"/>
  <c r="AX351" i="2"/>
  <c r="AZ351" i="2" s="1"/>
  <c r="BD351" i="2" s="1"/>
  <c r="AX380" i="2"/>
  <c r="AZ380" i="2" s="1"/>
  <c r="BD380" i="2" s="1"/>
  <c r="AX418" i="2"/>
  <c r="AZ418" i="2" s="1"/>
  <c r="BD418" i="2" s="1"/>
  <c r="AX33" i="2"/>
  <c r="AZ33" i="2" s="1"/>
  <c r="BD33" i="2" s="1"/>
  <c r="AX90" i="2"/>
  <c r="AZ90" i="2" s="1"/>
  <c r="BD90" i="2" s="1"/>
  <c r="AX156" i="2"/>
  <c r="AZ156" i="2" s="1"/>
  <c r="BD156" i="2" s="1"/>
  <c r="AX228" i="2"/>
  <c r="AZ228" i="2" s="1"/>
  <c r="BD228" i="2" s="1"/>
  <c r="AX212" i="2"/>
  <c r="AZ212" i="2" s="1"/>
  <c r="BD212" i="2" s="1"/>
  <c r="AX258" i="2"/>
  <c r="AZ258" i="2" s="1"/>
  <c r="BD258" i="2" s="1"/>
  <c r="AX289" i="2"/>
  <c r="AZ289" i="2" s="1"/>
  <c r="BD289" i="2" s="1"/>
  <c r="AY301" i="2"/>
  <c r="BA301" i="2" s="1"/>
  <c r="AX325" i="2"/>
  <c r="AZ325" i="2" s="1"/>
  <c r="BD325" i="2" s="1"/>
  <c r="AX360" i="2"/>
  <c r="AZ360" i="2" s="1"/>
  <c r="BD360" i="2" s="1"/>
  <c r="AX330" i="2"/>
  <c r="AZ330" i="2" s="1"/>
  <c r="BD330" i="2" s="1"/>
  <c r="AX350" i="2"/>
  <c r="AZ350" i="2" s="1"/>
  <c r="BD350" i="2" s="1"/>
  <c r="AY378" i="2"/>
  <c r="BA378" i="2" s="1"/>
  <c r="AX455" i="2"/>
  <c r="AZ455" i="2" s="1"/>
  <c r="BD455" i="2" s="1"/>
  <c r="AX501" i="2"/>
  <c r="AZ501" i="2" s="1"/>
  <c r="BD501" i="2" s="1"/>
  <c r="AX487" i="2"/>
  <c r="AZ487" i="2" s="1"/>
  <c r="BD487" i="2" s="1"/>
  <c r="AX523" i="2"/>
  <c r="AZ523" i="2" s="1"/>
  <c r="BD523" i="2" s="1"/>
  <c r="AX568" i="2"/>
  <c r="AZ568" i="2" s="1"/>
  <c r="BD568" i="2" s="1"/>
  <c r="AX554" i="2"/>
  <c r="AZ554" i="2" s="1"/>
  <c r="BD554" i="2" s="1"/>
  <c r="AX626" i="2"/>
  <c r="AZ626" i="2" s="1"/>
  <c r="BD626" i="2" s="1"/>
  <c r="AX661" i="2"/>
  <c r="AZ661" i="2" s="1"/>
  <c r="BD661" i="2" s="1"/>
  <c r="AX639" i="2"/>
  <c r="AZ639" i="2" s="1"/>
  <c r="BD639" i="2" s="1"/>
  <c r="AX671" i="2"/>
  <c r="AZ671" i="2" s="1"/>
  <c r="BD671" i="2" s="1"/>
  <c r="AX705" i="2"/>
  <c r="AZ705" i="2" s="1"/>
  <c r="BD705" i="2" s="1"/>
  <c r="AX685" i="2"/>
  <c r="AZ685" i="2" s="1"/>
  <c r="BD685" i="2" s="1"/>
  <c r="AY685" i="2"/>
  <c r="BA685" i="2" s="1"/>
  <c r="AX742" i="2"/>
  <c r="AZ742" i="2" s="1"/>
  <c r="BD742" i="2" s="1"/>
  <c r="AX774" i="2"/>
  <c r="AZ774" i="2" s="1"/>
  <c r="BD774" i="2" s="1"/>
  <c r="AX790" i="2"/>
  <c r="AZ790" i="2" s="1"/>
  <c r="BD790" i="2" s="1"/>
  <c r="AX794" i="2"/>
  <c r="AZ794" i="2" s="1"/>
  <c r="BD794" i="2" s="1"/>
  <c r="AX802" i="2"/>
  <c r="AZ802" i="2" s="1"/>
  <c r="BD802" i="2" s="1"/>
  <c r="AX432" i="2"/>
  <c r="AZ432" i="2" s="1"/>
  <c r="BD432" i="2" s="1"/>
  <c r="AX428" i="2"/>
  <c r="AZ428" i="2" s="1"/>
  <c r="BD428" i="2" s="1"/>
  <c r="AX457" i="2"/>
  <c r="AZ457" i="2" s="1"/>
  <c r="BD457" i="2" s="1"/>
  <c r="AX491" i="2"/>
  <c r="AZ491" i="2" s="1"/>
  <c r="BD491" i="2" s="1"/>
  <c r="AX537" i="2"/>
  <c r="AZ537" i="2" s="1"/>
  <c r="BD537" i="2" s="1"/>
  <c r="AX541" i="2"/>
  <c r="AZ541" i="2" s="1"/>
  <c r="BD541" i="2" s="1"/>
  <c r="AY547" i="2"/>
  <c r="BA547" i="2" s="1"/>
  <c r="AX602" i="2"/>
  <c r="AZ602" i="2" s="1"/>
  <c r="BD602" i="2" s="1"/>
  <c r="AX632" i="2"/>
  <c r="AZ632" i="2" s="1"/>
  <c r="BD632" i="2" s="1"/>
  <c r="AX665" i="2"/>
  <c r="AZ665" i="2" s="1"/>
  <c r="BD665" i="2" s="1"/>
  <c r="AX701" i="2"/>
  <c r="AZ701" i="2" s="1"/>
  <c r="BD701" i="2" s="1"/>
  <c r="AX716" i="2"/>
  <c r="AZ716" i="2" s="1"/>
  <c r="BD716" i="2" s="1"/>
  <c r="AX681" i="2"/>
  <c r="AZ681" i="2" s="1"/>
  <c r="BD681" i="2" s="1"/>
  <c r="AY814" i="2"/>
  <c r="BA814" i="2" s="1"/>
  <c r="AX489" i="2"/>
  <c r="AZ489" i="2" s="1"/>
  <c r="BD489" i="2" s="1"/>
  <c r="AX461" i="2"/>
  <c r="AZ461" i="2" s="1"/>
  <c r="BD461" i="2" s="1"/>
  <c r="AX495" i="2"/>
  <c r="AZ495" i="2" s="1"/>
  <c r="BD495" i="2" s="1"/>
  <c r="AY543" i="2"/>
  <c r="BA543" i="2" s="1"/>
  <c r="AX564" i="2"/>
  <c r="AZ564" i="2" s="1"/>
  <c r="BD564" i="2" s="1"/>
  <c r="AY539" i="2"/>
  <c r="BA539" i="2" s="1"/>
  <c r="AX634" i="2"/>
  <c r="AZ634" i="2" s="1"/>
  <c r="BD634" i="2" s="1"/>
  <c r="AX629" i="2"/>
  <c r="AZ629" i="2" s="1"/>
  <c r="BD629" i="2" s="1"/>
  <c r="AX669" i="2"/>
  <c r="AZ669" i="2" s="1"/>
  <c r="BD669" i="2" s="1"/>
  <c r="AY600" i="2"/>
  <c r="BA600" i="2" s="1"/>
  <c r="AX659" i="2"/>
  <c r="AZ659" i="2" s="1"/>
  <c r="BD659" i="2" s="1"/>
  <c r="AX683" i="2"/>
  <c r="AZ683" i="2" s="1"/>
  <c r="BD683" i="2" s="1"/>
  <c r="AX752" i="2"/>
  <c r="AZ752" i="2" s="1"/>
  <c r="BD752" i="2" s="1"/>
  <c r="AX722" i="2"/>
  <c r="AZ722" i="2" s="1"/>
  <c r="BD722" i="2" s="1"/>
  <c r="AX754" i="2"/>
  <c r="AZ754" i="2" s="1"/>
  <c r="BD754" i="2" s="1"/>
  <c r="AY798" i="2"/>
  <c r="BA798" i="2" s="1"/>
  <c r="AX818" i="2"/>
  <c r="AZ818" i="2" s="1"/>
  <c r="BD818" i="2" s="1"/>
  <c r="AY414" i="2"/>
  <c r="BA414" i="2" s="1"/>
  <c r="AX410" i="2"/>
  <c r="AZ410" i="2" s="1"/>
  <c r="BD410" i="2" s="1"/>
  <c r="AX453" i="2"/>
  <c r="AZ453" i="2" s="1"/>
  <c r="BD453" i="2" s="1"/>
  <c r="AX499" i="2"/>
  <c r="AZ499" i="2" s="1"/>
  <c r="BD499" i="2" s="1"/>
  <c r="AY523" i="2"/>
  <c r="BA523" i="2" s="1"/>
  <c r="AY549" i="2"/>
  <c r="BA549" i="2" s="1"/>
  <c r="AY608" i="2"/>
  <c r="BA608" i="2" s="1"/>
  <c r="AX641" i="2"/>
  <c r="AZ641" i="2" s="1"/>
  <c r="BD641" i="2" s="1"/>
  <c r="AX630" i="2"/>
  <c r="AZ630" i="2" s="1"/>
  <c r="BD630" i="2" s="1"/>
  <c r="AY677" i="2"/>
  <c r="BA677" i="2" s="1"/>
  <c r="AX724" i="2"/>
  <c r="AZ724" i="2" s="1"/>
  <c r="BD724" i="2" s="1"/>
  <c r="AY711" i="2"/>
  <c r="BA711" i="2" s="1"/>
  <c r="AY792" i="2"/>
  <c r="BA792" i="2" s="1"/>
  <c r="AX814" i="2"/>
  <c r="AZ814" i="2" s="1"/>
  <c r="BD814" i="2" s="1"/>
  <c r="AY154" i="2"/>
  <c r="BA154" i="2" s="1"/>
  <c r="AX117" i="2"/>
  <c r="AZ117" i="2" s="1"/>
  <c r="BD117" i="2" s="1"/>
  <c r="AX109" i="2"/>
  <c r="AZ109" i="2" s="1"/>
  <c r="BD109" i="2" s="1"/>
  <c r="AY123" i="2"/>
  <c r="BA123" i="2" s="1"/>
  <c r="AY161" i="2"/>
  <c r="BA161" i="2" s="1"/>
  <c r="AX121" i="2"/>
  <c r="AZ121" i="2" s="1"/>
  <c r="BD121" i="2" s="1"/>
  <c r="AY107" i="2"/>
  <c r="BA107" i="2" s="1"/>
  <c r="AX819" i="2"/>
  <c r="AZ819" i="2" s="1"/>
  <c r="BD819" i="2" s="1"/>
  <c r="AY804" i="2"/>
  <c r="BA804" i="2" s="1"/>
  <c r="AX775" i="2"/>
  <c r="AZ775" i="2" s="1"/>
  <c r="BD775" i="2" s="1"/>
  <c r="AX759" i="2"/>
  <c r="AZ759" i="2" s="1"/>
  <c r="BD759" i="2" s="1"/>
  <c r="AX743" i="2"/>
  <c r="AZ743" i="2" s="1"/>
  <c r="BD743" i="2" s="1"/>
  <c r="AX727" i="2"/>
  <c r="AZ727" i="2" s="1"/>
  <c r="BD727" i="2" s="1"/>
  <c r="AX24" i="2"/>
  <c r="AZ24" i="2" s="1"/>
  <c r="BD24" i="2" s="1"/>
  <c r="AX813" i="2"/>
  <c r="AZ813" i="2" s="1"/>
  <c r="BD813" i="2" s="1"/>
  <c r="AX712" i="2"/>
  <c r="AZ712" i="2" s="1"/>
  <c r="BD712" i="2" s="1"/>
  <c r="AY98" i="2"/>
  <c r="BA98" i="2" s="1"/>
  <c r="AX87" i="2"/>
  <c r="AZ87" i="2" s="1"/>
  <c r="BD87" i="2" s="1"/>
  <c r="AX79" i="2"/>
  <c r="AZ79" i="2" s="1"/>
  <c r="BD79" i="2" s="1"/>
  <c r="AX73" i="2"/>
  <c r="AZ73" i="2" s="1"/>
  <c r="BD73" i="2" s="1"/>
  <c r="AX611" i="2"/>
  <c r="AZ611" i="2" s="1"/>
  <c r="BD611" i="2" s="1"/>
  <c r="AY604" i="2"/>
  <c r="BA604" i="2" s="1"/>
  <c r="AY529" i="2"/>
  <c r="BA529" i="2" s="1"/>
  <c r="AX625" i="2"/>
  <c r="AZ625" i="2" s="1"/>
  <c r="BD625" i="2" s="1"/>
  <c r="AX530" i="2"/>
  <c r="AZ530" i="2" s="1"/>
  <c r="BD530" i="2" s="1"/>
  <c r="AX704" i="2"/>
  <c r="AZ704" i="2" s="1"/>
  <c r="BD704" i="2" s="1"/>
  <c r="AX696" i="2"/>
  <c r="AZ696" i="2" s="1"/>
  <c r="BD696" i="2" s="1"/>
  <c r="AX623" i="2"/>
  <c r="AZ623" i="2" s="1"/>
  <c r="BD623" i="2" s="1"/>
  <c r="AX550" i="2"/>
  <c r="AZ550" i="2" s="1"/>
  <c r="BD550" i="2" s="1"/>
  <c r="AX542" i="2"/>
  <c r="AZ542" i="2" s="1"/>
  <c r="BD542" i="2" s="1"/>
  <c r="AX466" i="2"/>
  <c r="AZ466" i="2" s="1"/>
  <c r="BD466" i="2" s="1"/>
  <c r="AX522" i="2"/>
  <c r="AZ522" i="2" s="1"/>
  <c r="BD522" i="2" s="1"/>
  <c r="AX470" i="2"/>
  <c r="AZ470" i="2" s="1"/>
  <c r="BD470" i="2" s="1"/>
  <c r="AX462" i="2"/>
  <c r="AZ462" i="2" s="1"/>
  <c r="BD462" i="2" s="1"/>
  <c r="AX427" i="2"/>
  <c r="AZ427" i="2" s="1"/>
  <c r="BD427" i="2" s="1"/>
  <c r="AY422" i="2"/>
  <c r="BA422" i="2" s="1"/>
  <c r="AX411" i="2"/>
  <c r="AZ411" i="2" s="1"/>
  <c r="BD411" i="2" s="1"/>
  <c r="AX381" i="2"/>
  <c r="AZ381" i="2" s="1"/>
  <c r="BD381" i="2" s="1"/>
  <c r="AY453" i="2"/>
  <c r="BA453" i="2" s="1"/>
  <c r="AX440" i="2"/>
  <c r="AZ440" i="2" s="1"/>
  <c r="BD440" i="2" s="1"/>
  <c r="AX425" i="2"/>
  <c r="AZ425" i="2" s="1"/>
  <c r="BD425" i="2" s="1"/>
  <c r="AY418" i="2"/>
  <c r="BA418" i="2" s="1"/>
  <c r="AX341" i="2"/>
  <c r="AZ341" i="2" s="1"/>
  <c r="BD341" i="2" s="1"/>
  <c r="AX413" i="2"/>
  <c r="AZ413" i="2" s="1"/>
  <c r="BD413" i="2" s="1"/>
  <c r="AX401" i="2"/>
  <c r="AZ401" i="2" s="1"/>
  <c r="BD401" i="2" s="1"/>
  <c r="AX377" i="2"/>
  <c r="AZ377" i="2" s="1"/>
  <c r="BD377" i="2" s="1"/>
  <c r="AX349" i="2"/>
  <c r="AZ349" i="2" s="1"/>
  <c r="BD349" i="2" s="1"/>
  <c r="AX331" i="2"/>
  <c r="AZ331" i="2" s="1"/>
  <c r="BD331" i="2" s="1"/>
  <c r="AX274" i="2"/>
  <c r="AZ274" i="2" s="1"/>
  <c r="BD274" i="2" s="1"/>
  <c r="AX259" i="2"/>
  <c r="AZ259" i="2" s="1"/>
  <c r="BD259" i="2" s="1"/>
  <c r="AX244" i="2"/>
  <c r="AZ244" i="2" s="1"/>
  <c r="BD244" i="2" s="1"/>
  <c r="AY235" i="2"/>
  <c r="BA235" i="2" s="1"/>
  <c r="AY285" i="2"/>
  <c r="BA285" i="2" s="1"/>
  <c r="AX238" i="2"/>
  <c r="AZ238" i="2" s="1"/>
  <c r="BD238" i="2" s="1"/>
  <c r="AX286" i="2"/>
  <c r="AZ286" i="2" s="1"/>
  <c r="BD286" i="2" s="1"/>
  <c r="AX254" i="2"/>
  <c r="AZ254" i="2" s="1"/>
  <c r="BD254" i="2" s="1"/>
  <c r="AY249" i="2"/>
  <c r="BA249" i="2" s="1"/>
  <c r="AY239" i="2"/>
  <c r="BA239" i="2" s="1"/>
  <c r="AY322" i="2"/>
  <c r="BA322" i="2" s="1"/>
  <c r="AX269" i="2"/>
  <c r="AZ269" i="2" s="1"/>
  <c r="BD269" i="2" s="1"/>
  <c r="AY237" i="2"/>
  <c r="BA237" i="2" s="1"/>
  <c r="AX39" i="2"/>
  <c r="AZ39" i="2" s="1"/>
  <c r="BD39" i="2" s="1"/>
  <c r="AX57" i="2"/>
  <c r="AZ57" i="2" s="1"/>
  <c r="BD57" i="2" s="1"/>
  <c r="AX100" i="2"/>
  <c r="AZ100" i="2" s="1"/>
  <c r="BD100" i="2" s="1"/>
  <c r="AY15" i="2"/>
  <c r="BA15" i="2" s="1"/>
  <c r="AX64" i="2"/>
  <c r="AZ64" i="2" s="1"/>
  <c r="BD64" i="2" s="1"/>
  <c r="AX92" i="2"/>
  <c r="AZ92" i="2" s="1"/>
  <c r="BD92" i="2" s="1"/>
  <c r="AX128" i="2"/>
  <c r="AZ128" i="2" s="1"/>
  <c r="BD128" i="2" s="1"/>
  <c r="AX135" i="2"/>
  <c r="AZ135" i="2" s="1"/>
  <c r="BD135" i="2" s="1"/>
  <c r="AX165" i="2"/>
  <c r="AZ165" i="2" s="1"/>
  <c r="BD165" i="2" s="1"/>
  <c r="AX224" i="2"/>
  <c r="AZ224" i="2" s="1"/>
  <c r="BD224" i="2" s="1"/>
  <c r="AX237" i="2"/>
  <c r="AZ237" i="2" s="1"/>
  <c r="BD237" i="2" s="1"/>
  <c r="AX272" i="2"/>
  <c r="AZ272" i="2" s="1"/>
  <c r="BD272" i="2" s="1"/>
  <c r="AX291" i="2"/>
  <c r="AZ291" i="2" s="1"/>
  <c r="BD291" i="2" s="1"/>
  <c r="AX318" i="2"/>
  <c r="AZ318" i="2" s="1"/>
  <c r="BD318" i="2" s="1"/>
  <c r="AX346" i="2"/>
  <c r="AZ346" i="2" s="1"/>
  <c r="BD346" i="2" s="1"/>
  <c r="AX332" i="2"/>
  <c r="AZ332" i="2" s="1"/>
  <c r="BD332" i="2" s="1"/>
  <c r="AX354" i="2"/>
  <c r="AZ354" i="2" s="1"/>
  <c r="BD354" i="2" s="1"/>
  <c r="AY382" i="2"/>
  <c r="BA382" i="2" s="1"/>
  <c r="AX435" i="2"/>
  <c r="AZ435" i="2" s="1"/>
  <c r="BD435" i="2" s="1"/>
  <c r="AX467" i="2"/>
  <c r="AZ467" i="2" s="1"/>
  <c r="BD467" i="2" s="1"/>
  <c r="AX21" i="2"/>
  <c r="AZ21" i="2" s="1"/>
  <c r="BD21" i="2" s="1"/>
  <c r="AX132" i="2"/>
  <c r="AZ132" i="2" s="1"/>
  <c r="BD132" i="2" s="1"/>
  <c r="AX147" i="2"/>
  <c r="AZ147" i="2" s="1"/>
  <c r="BD147" i="2" s="1"/>
  <c r="AX200" i="2"/>
  <c r="AZ200" i="2" s="1"/>
  <c r="BD200" i="2" s="1"/>
  <c r="AX232" i="2"/>
  <c r="AZ232" i="2" s="1"/>
  <c r="BD232" i="2" s="1"/>
  <c r="AY189" i="2"/>
  <c r="BA189" i="2" s="1"/>
  <c r="AY270" i="2"/>
  <c r="BA270" i="2" s="1"/>
  <c r="AX336" i="2"/>
  <c r="AZ336" i="2" s="1"/>
  <c r="BD336" i="2" s="1"/>
  <c r="AX370" i="2"/>
  <c r="AZ370" i="2" s="1"/>
  <c r="BD370" i="2" s="1"/>
  <c r="AX394" i="2"/>
  <c r="AZ394" i="2" s="1"/>
  <c r="BD394" i="2" s="1"/>
  <c r="AX481" i="2"/>
  <c r="AZ481" i="2" s="1"/>
  <c r="BD481" i="2" s="1"/>
  <c r="AX25" i="2"/>
  <c r="AZ25" i="2" s="1"/>
  <c r="BD25" i="2" s="1"/>
  <c r="AX80" i="2"/>
  <c r="AZ80" i="2" s="1"/>
  <c r="BD80" i="2" s="1"/>
  <c r="AY102" i="2"/>
  <c r="BA102" i="2" s="1"/>
  <c r="AX29" i="2"/>
  <c r="AZ29" i="2" s="1"/>
  <c r="BD29" i="2" s="1"/>
  <c r="AY55" i="2"/>
  <c r="BA55" i="2" s="1"/>
  <c r="AX84" i="2"/>
  <c r="AZ84" i="2" s="1"/>
  <c r="BD84" i="2" s="1"/>
  <c r="AX96" i="2"/>
  <c r="AZ96" i="2" s="1"/>
  <c r="BD96" i="2" s="1"/>
  <c r="AX136" i="2"/>
  <c r="AZ136" i="2" s="1"/>
  <c r="BD136" i="2" s="1"/>
  <c r="AY155" i="2"/>
  <c r="BA155" i="2" s="1"/>
  <c r="AX213" i="2"/>
  <c r="AZ213" i="2" s="1"/>
  <c r="BD213" i="2" s="1"/>
  <c r="AX233" i="2"/>
  <c r="AZ233" i="2" s="1"/>
  <c r="BD233" i="2" s="1"/>
  <c r="AX253" i="2"/>
  <c r="AZ253" i="2" s="1"/>
  <c r="BD253" i="2" s="1"/>
  <c r="AX277" i="2"/>
  <c r="AZ277" i="2" s="1"/>
  <c r="BD277" i="2" s="1"/>
  <c r="AY291" i="2"/>
  <c r="BA291" i="2" s="1"/>
  <c r="AX304" i="2"/>
  <c r="AZ304" i="2" s="1"/>
  <c r="BD304" i="2" s="1"/>
  <c r="AY325" i="2"/>
  <c r="BA325" i="2" s="1"/>
  <c r="AY371" i="2"/>
  <c r="BA371" i="2" s="1"/>
  <c r="AX382" i="2"/>
  <c r="AZ382" i="2" s="1"/>
  <c r="BD382" i="2" s="1"/>
  <c r="AX420" i="2"/>
  <c r="AZ420" i="2" s="1"/>
  <c r="BD420" i="2" s="1"/>
  <c r="AX88" i="2"/>
  <c r="AZ88" i="2" s="1"/>
  <c r="BD88" i="2" s="1"/>
  <c r="AY96" i="2"/>
  <c r="BA96" i="2" s="1"/>
  <c r="AX177" i="2"/>
  <c r="AZ177" i="2" s="1"/>
  <c r="BD177" i="2" s="1"/>
  <c r="AX189" i="2"/>
  <c r="AZ189" i="2" s="1"/>
  <c r="BD189" i="2" s="1"/>
  <c r="AX197" i="2"/>
  <c r="AZ197" i="2" s="1"/>
  <c r="BD197" i="2" s="1"/>
  <c r="AX262" i="2"/>
  <c r="AZ262" i="2" s="1"/>
  <c r="BD262" i="2" s="1"/>
  <c r="AX279" i="2"/>
  <c r="AZ279" i="2" s="1"/>
  <c r="BD279" i="2" s="1"/>
  <c r="AX310" i="2"/>
  <c r="AZ310" i="2" s="1"/>
  <c r="BD310" i="2" s="1"/>
  <c r="AX344" i="2"/>
  <c r="AZ344" i="2" s="1"/>
  <c r="BD344" i="2" s="1"/>
  <c r="AX364" i="2"/>
  <c r="AZ364" i="2" s="1"/>
  <c r="BD364" i="2" s="1"/>
  <c r="AX343" i="2"/>
  <c r="AZ343" i="2" s="1"/>
  <c r="BD343" i="2" s="1"/>
  <c r="AX390" i="2"/>
  <c r="AZ390" i="2" s="1"/>
  <c r="BD390" i="2" s="1"/>
  <c r="AX388" i="2"/>
  <c r="AZ388" i="2" s="1"/>
  <c r="BD388" i="2" s="1"/>
  <c r="AX477" i="2"/>
  <c r="AZ477" i="2" s="1"/>
  <c r="BD477" i="2" s="1"/>
  <c r="AX509" i="2"/>
  <c r="AZ509" i="2" s="1"/>
  <c r="BD509" i="2" s="1"/>
  <c r="AX503" i="2"/>
  <c r="AZ503" i="2" s="1"/>
  <c r="BD503" i="2" s="1"/>
  <c r="AY545" i="2"/>
  <c r="BA545" i="2" s="1"/>
  <c r="AX576" i="2"/>
  <c r="AZ576" i="2" s="1"/>
  <c r="BD576" i="2" s="1"/>
  <c r="AX570" i="2"/>
  <c r="AZ570" i="2" s="1"/>
  <c r="BD570" i="2" s="1"/>
  <c r="AY612" i="2"/>
  <c r="BA612" i="2" s="1"/>
  <c r="AX600" i="2"/>
  <c r="AZ600" i="2" s="1"/>
  <c r="BD600" i="2" s="1"/>
  <c r="AX647" i="2"/>
  <c r="AZ647" i="2" s="1"/>
  <c r="BD647" i="2" s="1"/>
  <c r="AX677" i="2"/>
  <c r="AZ677" i="2" s="1"/>
  <c r="BD677" i="2" s="1"/>
  <c r="AX728" i="2"/>
  <c r="AZ728" i="2" s="1"/>
  <c r="BD728" i="2" s="1"/>
  <c r="AX691" i="2"/>
  <c r="AZ691" i="2" s="1"/>
  <c r="BD691" i="2" s="1"/>
  <c r="AX718" i="2"/>
  <c r="AZ718" i="2" s="1"/>
  <c r="BD718" i="2" s="1"/>
  <c r="AX750" i="2"/>
  <c r="AZ750" i="2" s="1"/>
  <c r="BD750" i="2" s="1"/>
  <c r="AX778" i="2"/>
  <c r="AZ778" i="2" s="1"/>
  <c r="BD778" i="2" s="1"/>
  <c r="AY800" i="2"/>
  <c r="BA800" i="2" s="1"/>
  <c r="AX796" i="2"/>
  <c r="AZ796" i="2" s="1"/>
  <c r="BD796" i="2" s="1"/>
  <c r="AX804" i="2"/>
  <c r="AZ804" i="2" s="1"/>
  <c r="BD804" i="2" s="1"/>
  <c r="AY412" i="2"/>
  <c r="BA412" i="2" s="1"/>
  <c r="AX437" i="2"/>
  <c r="AZ437" i="2" s="1"/>
  <c r="BD437" i="2" s="1"/>
  <c r="AX459" i="2"/>
  <c r="AZ459" i="2" s="1"/>
  <c r="BD459" i="2" s="1"/>
  <c r="AX507" i="2"/>
  <c r="AZ507" i="2" s="1"/>
  <c r="BD507" i="2" s="1"/>
  <c r="AX539" i="2"/>
  <c r="AZ539" i="2" s="1"/>
  <c r="BD539" i="2" s="1"/>
  <c r="AX543" i="2"/>
  <c r="AZ543" i="2" s="1"/>
  <c r="BD543" i="2" s="1"/>
  <c r="AX558" i="2"/>
  <c r="AZ558" i="2" s="1"/>
  <c r="BD558" i="2" s="1"/>
  <c r="AY610" i="2"/>
  <c r="BA610" i="2" s="1"/>
  <c r="AX620" i="2"/>
  <c r="AZ620" i="2" s="1"/>
  <c r="BD620" i="2" s="1"/>
  <c r="AY628" i="2"/>
  <c r="BA628" i="2" s="1"/>
  <c r="AX715" i="2"/>
  <c r="AZ715" i="2" s="1"/>
  <c r="BD715" i="2" s="1"/>
  <c r="AX732" i="2"/>
  <c r="AZ732" i="2" s="1"/>
  <c r="BD732" i="2" s="1"/>
  <c r="AY709" i="2"/>
  <c r="BA709" i="2" s="1"/>
  <c r="AY822" i="2"/>
  <c r="BA822" i="2" s="1"/>
  <c r="AX497" i="2"/>
  <c r="AZ497" i="2" s="1"/>
  <c r="BD497" i="2" s="1"/>
  <c r="AX463" i="2"/>
  <c r="AZ463" i="2" s="1"/>
  <c r="BD463" i="2" s="1"/>
  <c r="AX511" i="2"/>
  <c r="AZ511" i="2" s="1"/>
  <c r="BD511" i="2" s="1"/>
  <c r="AX547" i="2"/>
  <c r="AZ547" i="2" s="1"/>
  <c r="BD547" i="2" s="1"/>
  <c r="AX572" i="2"/>
  <c r="AZ572" i="2" s="1"/>
  <c r="BD572" i="2" s="1"/>
  <c r="AX562" i="2"/>
  <c r="AZ562" i="2" s="1"/>
  <c r="BD562" i="2" s="1"/>
  <c r="AX604" i="2"/>
  <c r="AZ604" i="2" s="1"/>
  <c r="BD604" i="2" s="1"/>
  <c r="AY632" i="2"/>
  <c r="BA632" i="2" s="1"/>
  <c r="AX608" i="2"/>
  <c r="AZ608" i="2" s="1"/>
  <c r="BD608" i="2" s="1"/>
  <c r="AY634" i="2"/>
  <c r="BA634" i="2" s="1"/>
  <c r="AX667" i="2"/>
  <c r="AZ667" i="2" s="1"/>
  <c r="BD667" i="2" s="1"/>
  <c r="AX687" i="2"/>
  <c r="AZ687" i="2" s="1"/>
  <c r="BD687" i="2" s="1"/>
  <c r="AX768" i="2"/>
  <c r="AZ768" i="2" s="1"/>
  <c r="BD768" i="2" s="1"/>
  <c r="AX730" i="2"/>
  <c r="AZ730" i="2" s="1"/>
  <c r="BD730" i="2" s="1"/>
  <c r="AX762" i="2"/>
  <c r="AZ762" i="2" s="1"/>
  <c r="BD762" i="2" s="1"/>
  <c r="AX810" i="2"/>
  <c r="AZ810" i="2" s="1"/>
  <c r="BD810" i="2" s="1"/>
  <c r="AX400" i="2"/>
  <c r="AZ400" i="2" s="1"/>
  <c r="BD400" i="2" s="1"/>
  <c r="AX422" i="2"/>
  <c r="AZ422" i="2" s="1"/>
  <c r="BD422" i="2" s="1"/>
  <c r="AX426" i="2"/>
  <c r="AZ426" i="2" s="1"/>
  <c r="BD426" i="2" s="1"/>
  <c r="AX449" i="2"/>
  <c r="AZ449" i="2" s="1"/>
  <c r="BD449" i="2" s="1"/>
  <c r="AX515" i="2"/>
  <c r="AZ515" i="2" s="1"/>
  <c r="BD515" i="2" s="1"/>
  <c r="AX529" i="2"/>
  <c r="AZ529" i="2" s="1"/>
  <c r="BD529" i="2" s="1"/>
  <c r="AX566" i="2"/>
  <c r="AZ566" i="2" s="1"/>
  <c r="BD566" i="2" s="1"/>
  <c r="AY624" i="2"/>
  <c r="BA624" i="2" s="1"/>
  <c r="AX657" i="2"/>
  <c r="AZ657" i="2" s="1"/>
  <c r="BD657" i="2" s="1"/>
  <c r="AY626" i="2"/>
  <c r="BA626" i="2" s="1"/>
  <c r="AX689" i="2"/>
  <c r="AZ689" i="2" s="1"/>
  <c r="BD689" i="2" s="1"/>
  <c r="AX740" i="2"/>
  <c r="AZ740" i="2" s="1"/>
  <c r="BD740" i="2" s="1"/>
  <c r="AX776" i="2"/>
  <c r="AZ776" i="2" s="1"/>
  <c r="BD776" i="2" s="1"/>
  <c r="AY820" i="2"/>
  <c r="BA820" i="2" s="1"/>
  <c r="AX816" i="2"/>
  <c r="AZ816" i="2" s="1"/>
  <c r="BD816" i="2" s="1"/>
  <c r="AY199" i="2"/>
  <c r="BA199" i="2" s="1"/>
  <c r="AX107" i="2"/>
  <c r="AZ107" i="2" s="1"/>
  <c r="BD107" i="2" s="1"/>
  <c r="AY51" i="2"/>
  <c r="BA51" i="2" s="1"/>
  <c r="AX65" i="2"/>
  <c r="AZ65" i="2" s="1"/>
  <c r="BD65" i="2" s="1"/>
  <c r="AY158" i="2"/>
  <c r="BA158" i="2" s="1"/>
  <c r="AX113" i="2"/>
  <c r="AZ113" i="2" s="1"/>
  <c r="BD113" i="2" s="1"/>
  <c r="AX105" i="2"/>
  <c r="AZ105" i="2" s="1"/>
  <c r="BD105" i="2" s="1"/>
  <c r="AX69" i="2"/>
  <c r="AZ69" i="2" s="1"/>
  <c r="BD69" i="2" s="1"/>
  <c r="AX48" i="2"/>
  <c r="AZ48" i="2" s="1"/>
  <c r="BD48" i="2" s="1"/>
  <c r="AX157" i="2"/>
  <c r="AZ157" i="2" s="1"/>
  <c r="BD157" i="2" s="1"/>
  <c r="AX58" i="2"/>
  <c r="AZ58" i="2" s="1"/>
  <c r="BD58" i="2" s="1"/>
  <c r="AX91" i="2"/>
  <c r="AZ91" i="2" s="1"/>
  <c r="BD91" i="2" s="1"/>
  <c r="AX83" i="2"/>
  <c r="AZ83" i="2" s="1"/>
  <c r="BD83" i="2" s="1"/>
  <c r="AX9" i="2"/>
  <c r="AZ9" i="2" s="1"/>
  <c r="BD9" i="2" s="1"/>
  <c r="AY818" i="2"/>
  <c r="BA818" i="2" s="1"/>
  <c r="AX809" i="2"/>
  <c r="AZ809" i="2" s="1"/>
  <c r="BD809" i="2" s="1"/>
  <c r="AX797" i="2"/>
  <c r="AZ797" i="2" s="1"/>
  <c r="BD797" i="2" s="1"/>
  <c r="AX708" i="2"/>
  <c r="AZ708" i="2" s="1"/>
  <c r="BD708" i="2" s="1"/>
  <c r="AX700" i="2"/>
  <c r="AZ700" i="2" s="1"/>
  <c r="BD700" i="2" s="1"/>
  <c r="AX676" i="2"/>
  <c r="AZ676" i="2" s="1"/>
  <c r="BD676" i="2" s="1"/>
  <c r="AX71" i="2"/>
  <c r="AZ71" i="2" s="1"/>
  <c r="BD71" i="2" s="1"/>
  <c r="AX40" i="2"/>
  <c r="AZ40" i="2" s="1"/>
  <c r="BD40" i="2" s="1"/>
  <c r="AX13" i="2"/>
  <c r="AZ13" i="2" s="1"/>
  <c r="BD13" i="2" s="1"/>
  <c r="AY6" i="2"/>
  <c r="BA6" i="2" s="1"/>
  <c r="AX791" i="2"/>
  <c r="AZ791" i="2" s="1"/>
  <c r="BD791" i="2" s="1"/>
  <c r="AX44" i="2"/>
  <c r="AZ44" i="2" s="1"/>
  <c r="BD44" i="2" s="1"/>
  <c r="AX20" i="2"/>
  <c r="AZ20" i="2" s="1"/>
  <c r="BD20" i="2" s="1"/>
  <c r="AX6" i="2"/>
  <c r="AZ6" i="2" s="1"/>
  <c r="BD6" i="2" s="1"/>
  <c r="AX799" i="2"/>
  <c r="AZ799" i="2" s="1"/>
  <c r="BD799" i="2" s="1"/>
  <c r="AX609" i="2"/>
  <c r="AZ609" i="2" s="1"/>
  <c r="BD609" i="2" s="1"/>
  <c r="AX587" i="2"/>
  <c r="AZ587" i="2" s="1"/>
  <c r="BD587" i="2" s="1"/>
  <c r="AX526" i="2"/>
  <c r="AZ526" i="2" s="1"/>
  <c r="BD526" i="2" s="1"/>
  <c r="AX660" i="2"/>
  <c r="AZ660" i="2" s="1"/>
  <c r="BD660" i="2" s="1"/>
  <c r="AX652" i="2"/>
  <c r="AZ652" i="2" s="1"/>
  <c r="BD652" i="2" s="1"/>
  <c r="AX644" i="2"/>
  <c r="AZ644" i="2" s="1"/>
  <c r="BD644" i="2" s="1"/>
  <c r="AX636" i="2"/>
  <c r="AZ636" i="2" s="1"/>
  <c r="BD636" i="2" s="1"/>
  <c r="AX617" i="2"/>
  <c r="AZ617" i="2" s="1"/>
  <c r="BD617" i="2" s="1"/>
  <c r="AY588" i="2"/>
  <c r="BA588" i="2" s="1"/>
  <c r="AX599" i="2"/>
  <c r="AZ599" i="2" s="1"/>
  <c r="BD599" i="2" s="1"/>
  <c r="AX664" i="2"/>
  <c r="AZ664" i="2" s="1"/>
  <c r="BD664" i="2" s="1"/>
  <c r="AX656" i="2"/>
  <c r="AZ656" i="2" s="1"/>
  <c r="BD656" i="2" s="1"/>
  <c r="AX648" i="2"/>
  <c r="AZ648" i="2" s="1"/>
  <c r="BD648" i="2" s="1"/>
  <c r="AX640" i="2"/>
  <c r="AZ640" i="2" s="1"/>
  <c r="BD640" i="2" s="1"/>
  <c r="AY618" i="2"/>
  <c r="BA618" i="2" s="1"/>
  <c r="AX605" i="2"/>
  <c r="AZ605" i="2" s="1"/>
  <c r="BD605" i="2" s="1"/>
  <c r="AX540" i="2"/>
  <c r="AZ540" i="2" s="1"/>
  <c r="BD540" i="2" s="1"/>
  <c r="AX571" i="2"/>
  <c r="AZ571" i="2" s="1"/>
  <c r="BD571" i="2" s="1"/>
  <c r="AX555" i="2"/>
  <c r="AZ555" i="2" s="1"/>
  <c r="BD555" i="2" s="1"/>
  <c r="AY531" i="2"/>
  <c r="BA531" i="2" s="1"/>
  <c r="AX583" i="2"/>
  <c r="AZ583" i="2" s="1"/>
  <c r="BD583" i="2" s="1"/>
  <c r="AX567" i="2"/>
  <c r="AZ567" i="2" s="1"/>
  <c r="BD567" i="2" s="1"/>
  <c r="AY550" i="2"/>
  <c r="BA550" i="2" s="1"/>
  <c r="AY467" i="2"/>
  <c r="BA467" i="2" s="1"/>
  <c r="AY457" i="2"/>
  <c r="BA457" i="2" s="1"/>
  <c r="AY461" i="2"/>
  <c r="BA461" i="2" s="1"/>
  <c r="AX454" i="2"/>
  <c r="AZ454" i="2" s="1"/>
  <c r="BD454" i="2" s="1"/>
  <c r="AX431" i="2"/>
  <c r="AZ431" i="2" s="1"/>
  <c r="BD431" i="2" s="1"/>
  <c r="AX397" i="2"/>
  <c r="AZ397" i="2" s="1"/>
  <c r="BD397" i="2" s="1"/>
  <c r="AX385" i="2"/>
  <c r="AZ385" i="2" s="1"/>
  <c r="BD385" i="2" s="1"/>
  <c r="AY438" i="2"/>
  <c r="BA438" i="2" s="1"/>
  <c r="AX423" i="2"/>
  <c r="AZ423" i="2" s="1"/>
  <c r="BD423" i="2" s="1"/>
  <c r="AX387" i="2"/>
  <c r="AZ387" i="2" s="1"/>
  <c r="BD387" i="2" s="1"/>
  <c r="AX353" i="2"/>
  <c r="AZ353" i="2" s="1"/>
  <c r="BD353" i="2" s="1"/>
  <c r="AX436" i="2"/>
  <c r="AZ436" i="2" s="1"/>
  <c r="BD436" i="2" s="1"/>
  <c r="AX361" i="2"/>
  <c r="AZ361" i="2" s="1"/>
  <c r="BD361" i="2" s="1"/>
  <c r="AX345" i="2"/>
  <c r="AZ345" i="2" s="1"/>
  <c r="BD345" i="2" s="1"/>
  <c r="AY450" i="2"/>
  <c r="BA450" i="2" s="1"/>
  <c r="AX284" i="2"/>
  <c r="AZ284" i="2" s="1"/>
  <c r="BD284" i="2" s="1"/>
  <c r="AX267" i="2"/>
  <c r="AZ267" i="2" s="1"/>
  <c r="BD267" i="2" s="1"/>
  <c r="AY257" i="2"/>
  <c r="BA257" i="2" s="1"/>
  <c r="AX242" i="2"/>
  <c r="AZ242" i="2" s="1"/>
  <c r="BD242" i="2" s="1"/>
  <c r="AY233" i="2"/>
  <c r="BA233" i="2" s="1"/>
  <c r="AX312" i="2"/>
  <c r="AZ312" i="2" s="1"/>
  <c r="BD312" i="2" s="1"/>
  <c r="AY283" i="2"/>
  <c r="BA283" i="2" s="1"/>
  <c r="AY234" i="2"/>
  <c r="BA234" i="2" s="1"/>
  <c r="AX308" i="2"/>
  <c r="AZ308" i="2" s="1"/>
  <c r="BD308" i="2" s="1"/>
  <c r="AX278" i="2"/>
  <c r="AZ278" i="2" s="1"/>
  <c r="BD278" i="2" s="1"/>
  <c r="AX236" i="2"/>
  <c r="AZ236" i="2" s="1"/>
  <c r="BD236" i="2" s="1"/>
  <c r="AY4" i="2"/>
  <c r="BA4" i="2" s="1"/>
  <c r="AY5" i="2"/>
  <c r="BA5" i="2" s="1"/>
  <c r="BB562" i="2" l="1"/>
  <c r="BF562" i="2" s="1"/>
  <c r="BB689" i="2"/>
  <c r="BF689" i="2" s="1"/>
  <c r="BE183" i="2"/>
  <c r="BE364" i="2"/>
  <c r="BB221" i="2"/>
  <c r="BF221" i="2" s="1"/>
  <c r="BB809" i="2"/>
  <c r="BF809" i="2" s="1"/>
  <c r="BE93" i="2"/>
  <c r="BB585" i="2"/>
  <c r="BF585" i="2" s="1"/>
  <c r="BE502" i="2"/>
  <c r="BB342" i="2"/>
  <c r="BF342" i="2" s="1"/>
  <c r="BE342" i="2"/>
  <c r="BE640" i="2"/>
  <c r="BE658" i="2"/>
  <c r="BB720" i="2"/>
  <c r="BF720" i="2" s="1"/>
  <c r="BB493" i="2"/>
  <c r="BF493" i="2" s="1"/>
  <c r="BE56" i="2"/>
  <c r="BB779" i="2"/>
  <c r="BF779" i="2" s="1"/>
  <c r="BB277" i="2"/>
  <c r="BF277" i="2" s="1"/>
  <c r="BB345" i="2"/>
  <c r="BF345" i="2" s="1"/>
  <c r="BB584" i="2"/>
  <c r="BF584" i="2" s="1"/>
  <c r="BE226" i="2"/>
  <c r="BB664" i="2"/>
  <c r="BF664" i="2" s="1"/>
  <c r="BE24" i="2"/>
  <c r="BE710" i="2"/>
  <c r="BB394" i="2"/>
  <c r="BF394" i="2" s="1"/>
  <c r="BE421" i="2"/>
  <c r="BE694" i="2"/>
  <c r="BE105" i="2"/>
  <c r="BE22" i="2"/>
  <c r="BB65" i="2"/>
  <c r="BF65" i="2" s="1"/>
  <c r="BB190" i="2"/>
  <c r="BF190" i="2" s="1"/>
  <c r="BE312" i="2"/>
  <c r="BE214" i="2"/>
  <c r="BB75" i="2"/>
  <c r="BF75" i="2" s="1"/>
  <c r="BB130" i="2"/>
  <c r="BF130" i="2" s="1"/>
  <c r="BB383" i="2"/>
  <c r="BF383" i="2" s="1"/>
  <c r="BB207" i="2"/>
  <c r="BF207" i="2" s="1"/>
  <c r="BB179" i="2"/>
  <c r="BF179" i="2" s="1"/>
  <c r="BB81" i="2"/>
  <c r="BF81" i="2" s="1"/>
  <c r="BB269" i="2"/>
  <c r="BF269" i="2" s="1"/>
  <c r="BE785" i="2"/>
  <c r="BB309" i="2"/>
  <c r="BF309" i="2" s="1"/>
  <c r="BB524" i="2"/>
  <c r="BF524" i="2" s="1"/>
  <c r="BB381" i="2"/>
  <c r="BF381" i="2" s="1"/>
  <c r="BE660" i="2"/>
  <c r="BB728" i="2"/>
  <c r="BF728" i="2" s="1"/>
  <c r="BB40" i="2"/>
  <c r="BF40" i="2" s="1"/>
  <c r="BB278" i="2"/>
  <c r="BF278" i="2" s="1"/>
  <c r="BB441" i="2"/>
  <c r="BF441" i="2" s="1"/>
  <c r="BE646" i="2"/>
  <c r="BE766" i="2"/>
  <c r="BE538" i="2"/>
  <c r="BB389" i="2"/>
  <c r="BF389" i="2" s="1"/>
  <c r="BE460" i="2"/>
  <c r="BB187" i="2"/>
  <c r="BF187" i="2" s="1"/>
  <c r="BB333" i="2"/>
  <c r="BF333" i="2" s="1"/>
  <c r="BE306" i="2"/>
  <c r="BB744" i="2"/>
  <c r="BF744" i="2" s="1"/>
  <c r="BE180" i="2"/>
  <c r="BE182" i="2"/>
  <c r="BE746" i="2"/>
  <c r="BE654" i="2"/>
  <c r="BE706" i="2"/>
  <c r="BE197" i="2"/>
  <c r="BB215" i="2"/>
  <c r="BF215" i="2" s="1"/>
  <c r="BB144" i="2"/>
  <c r="BF144" i="2" s="1"/>
  <c r="BB477" i="2"/>
  <c r="BF477" i="2" s="1"/>
  <c r="BE517" i="2"/>
  <c r="BE54" i="2"/>
  <c r="BB522" i="2"/>
  <c r="BF522" i="2" s="1"/>
  <c r="BE486" i="2"/>
  <c r="BB91" i="2"/>
  <c r="BF91" i="2" s="1"/>
  <c r="BE220" i="2"/>
  <c r="BE139" i="2"/>
  <c r="BE760" i="2"/>
  <c r="BE124" i="2"/>
  <c r="BB174" i="2"/>
  <c r="BF174" i="2" s="1"/>
  <c r="BB332" i="2"/>
  <c r="BF332" i="2" s="1"/>
  <c r="BE172" i="2"/>
  <c r="BE427" i="2"/>
  <c r="BE575" i="2"/>
  <c r="BB280" i="2"/>
  <c r="BF280" i="2" s="1"/>
  <c r="BE223" i="2"/>
  <c r="BE526" i="2"/>
  <c r="BE764" i="2"/>
  <c r="BE28" i="2"/>
  <c r="BB771" i="2"/>
  <c r="BF771" i="2" s="1"/>
  <c r="BB791" i="2"/>
  <c r="BF791" i="2" s="1"/>
  <c r="BB353" i="2"/>
  <c r="BF353" i="2" s="1"/>
  <c r="BB742" i="2"/>
  <c r="BF742" i="2" s="1"/>
  <c r="BB676" i="2"/>
  <c r="BF676" i="2" s="1"/>
  <c r="BE295" i="2"/>
  <c r="BB489" i="2"/>
  <c r="BF489" i="2" s="1"/>
  <c r="BB758" i="2"/>
  <c r="BF758" i="2" s="1"/>
  <c r="BE516" i="2"/>
  <c r="BE413" i="2"/>
  <c r="BE265" i="2"/>
  <c r="BE290" i="2"/>
  <c r="BE518" i="2"/>
  <c r="BE497" i="2"/>
  <c r="BE774" i="2"/>
  <c r="BB723" i="2"/>
  <c r="BF723" i="2" s="1"/>
  <c r="BE509" i="2"/>
  <c r="BB559" i="2"/>
  <c r="BF559" i="2" s="1"/>
  <c r="BB420" i="2"/>
  <c r="BF420" i="2" s="1"/>
  <c r="BB404" i="2"/>
  <c r="BF404" i="2" s="1"/>
  <c r="BB42" i="2"/>
  <c r="BF42" i="2" s="1"/>
  <c r="BE355" i="2"/>
  <c r="BB92" i="2"/>
  <c r="BF92" i="2" s="1"/>
  <c r="BE699" i="2"/>
  <c r="BB781" i="2"/>
  <c r="BF781" i="2" s="1"/>
  <c r="BE501" i="2"/>
  <c r="BE241" i="2"/>
  <c r="BB423" i="2"/>
  <c r="BF423" i="2" s="1"/>
  <c r="BB679" i="2"/>
  <c r="BF679" i="2" s="1"/>
  <c r="BB132" i="2"/>
  <c r="BF132" i="2" s="1"/>
  <c r="BB435" i="2"/>
  <c r="BF435" i="2" s="1"/>
  <c r="BB415" i="2"/>
  <c r="BF415" i="2" s="1"/>
  <c r="BB714" i="2"/>
  <c r="BF714" i="2" s="1"/>
  <c r="BE346" i="2"/>
  <c r="BB9" i="2"/>
  <c r="BF9" i="2" s="1"/>
  <c r="BE690" i="2"/>
  <c r="BE368" i="2"/>
  <c r="BB734" i="2"/>
  <c r="BF734" i="2" s="1"/>
  <c r="BB68" i="2"/>
  <c r="BF68" i="2" s="1"/>
  <c r="BE762" i="2"/>
  <c r="BE335" i="2"/>
  <c r="BE395" i="2"/>
  <c r="BB490" i="2"/>
  <c r="BF490" i="2" s="1"/>
  <c r="BB580" i="2"/>
  <c r="BF580" i="2" s="1"/>
  <c r="BB503" i="2"/>
  <c r="BF503" i="2" s="1"/>
  <c r="BE611" i="2"/>
  <c r="BE670" i="2"/>
  <c r="BB11" i="2"/>
  <c r="BF11" i="2" s="1"/>
  <c r="BB390" i="2"/>
  <c r="BF390" i="2" s="1"/>
  <c r="BE14" i="2"/>
  <c r="BB750" i="2"/>
  <c r="BF750" i="2" s="1"/>
  <c r="BE119" i="2"/>
  <c r="BE730" i="2"/>
  <c r="BE64" i="2"/>
  <c r="BE465" i="2"/>
  <c r="BB596" i="2"/>
  <c r="BF596" i="2" s="1"/>
  <c r="BB668" i="2"/>
  <c r="BF668" i="2" s="1"/>
  <c r="BE114" i="2"/>
  <c r="BB109" i="2"/>
  <c r="BF109" i="2" s="1"/>
  <c r="BE536" i="2"/>
  <c r="BE263" i="2"/>
  <c r="BB602" i="2"/>
  <c r="BF602" i="2" s="1"/>
  <c r="BE511" i="2"/>
  <c r="BB801" i="2"/>
  <c r="BF801" i="2" s="1"/>
  <c r="BB405" i="2"/>
  <c r="BF405" i="2" s="1"/>
  <c r="BB361" i="2"/>
  <c r="BF361" i="2" s="1"/>
  <c r="BB208" i="2"/>
  <c r="BF208" i="2" s="1"/>
  <c r="BE591" i="2"/>
  <c r="BB446" i="2"/>
  <c r="BF446" i="2" s="1"/>
  <c r="BB650" i="2"/>
  <c r="BF650" i="2" s="1"/>
  <c r="BB357" i="2"/>
  <c r="BF357" i="2" s="1"/>
  <c r="BE137" i="2"/>
  <c r="BE568" i="2"/>
  <c r="BE718" i="2"/>
  <c r="BE273" i="2"/>
  <c r="BE747" i="2"/>
  <c r="BB739" i="2"/>
  <c r="BF739" i="2" s="1"/>
  <c r="BE623" i="2"/>
  <c r="BB564" i="2"/>
  <c r="BF564" i="2" s="1"/>
  <c r="BE598" i="2"/>
  <c r="BB515" i="2"/>
  <c r="BF515" i="2" s="1"/>
  <c r="BE479" i="2"/>
  <c r="BB627" i="2"/>
  <c r="BF627" i="2" s="1"/>
  <c r="BB544" i="2"/>
  <c r="BF544" i="2" s="1"/>
  <c r="BE698" i="2"/>
  <c r="BE401" i="2"/>
  <c r="BE662" i="2"/>
  <c r="BB377" i="2"/>
  <c r="BF377" i="2" s="1"/>
  <c r="BB768" i="2"/>
  <c r="BF768" i="2" s="1"/>
  <c r="BB343" i="2"/>
  <c r="BF343" i="2" s="1"/>
  <c r="BB95" i="2"/>
  <c r="BF95" i="2" s="1"/>
  <c r="BE780" i="2"/>
  <c r="BB165" i="2"/>
  <c r="BF165" i="2" s="1"/>
  <c r="BB505" i="2"/>
  <c r="BF505" i="2" s="1"/>
  <c r="BE570" i="2"/>
  <c r="BB61" i="2"/>
  <c r="BF61" i="2" s="1"/>
  <c r="BB252" i="2"/>
  <c r="BF252" i="2" s="1"/>
  <c r="BB644" i="2"/>
  <c r="BF644" i="2" s="1"/>
  <c r="BB66" i="2"/>
  <c r="BF66" i="2" s="1"/>
  <c r="BB238" i="2"/>
  <c r="BF238" i="2" s="1"/>
  <c r="BB324" i="2"/>
  <c r="BF324" i="2" s="1"/>
  <c r="BE447" i="2"/>
  <c r="BE680" i="2"/>
  <c r="BB50" i="2"/>
  <c r="BF50" i="2" s="1"/>
  <c r="BE300" i="2"/>
  <c r="BE631" i="2"/>
  <c r="BE173" i="2"/>
  <c r="BE485" i="2"/>
  <c r="BB726" i="2"/>
  <c r="BF726" i="2" s="1"/>
  <c r="BE513" i="2"/>
  <c r="BB688" i="2"/>
  <c r="BF688" i="2" s="1"/>
  <c r="BE687" i="2"/>
  <c r="BB410" i="2"/>
  <c r="BF410" i="2" s="1"/>
  <c r="BB146" i="2"/>
  <c r="BF146" i="2" s="1"/>
  <c r="BE530" i="2"/>
  <c r="BE638" i="2"/>
  <c r="BE808" i="2"/>
  <c r="BB286" i="2"/>
  <c r="BF286" i="2" s="1"/>
  <c r="BB439" i="2"/>
  <c r="BF439" i="2" s="1"/>
  <c r="BE805" i="2"/>
  <c r="BB483" i="2"/>
  <c r="BF483" i="2" s="1"/>
  <c r="BB669" i="2"/>
  <c r="BF669" i="2" s="1"/>
  <c r="BB259" i="2"/>
  <c r="BF259" i="2" s="1"/>
  <c r="BE695" i="2"/>
  <c r="BB409" i="2"/>
  <c r="BF409" i="2" s="1"/>
  <c r="BB617" i="2"/>
  <c r="BF617" i="2" s="1"/>
  <c r="BB297" i="2"/>
  <c r="BF297" i="2" s="1"/>
  <c r="BE341" i="2"/>
  <c r="BB494" i="2"/>
  <c r="BF494" i="2" s="1"/>
  <c r="BB32" i="2"/>
  <c r="BF32" i="2" s="1"/>
  <c r="BE636" i="2"/>
  <c r="BB736" i="2"/>
  <c r="BF736" i="2" s="1"/>
  <c r="BE540" i="2"/>
  <c r="BB411" i="2"/>
  <c r="BF411" i="2" s="1"/>
  <c r="BB464" i="2"/>
  <c r="BF464" i="2" s="1"/>
  <c r="BB652" i="2"/>
  <c r="BF652" i="2" s="1"/>
  <c r="BE264" i="2"/>
  <c r="BB366" i="2"/>
  <c r="BF366" i="2" s="1"/>
  <c r="BB305" i="2"/>
  <c r="BF305" i="2" s="1"/>
  <c r="BB444" i="2"/>
  <c r="BF444" i="2" s="1"/>
  <c r="BE135" i="2"/>
  <c r="BE351" i="2"/>
  <c r="BE276" i="2"/>
  <c r="BE648" i="2"/>
  <c r="BB653" i="2"/>
  <c r="BF653" i="2" s="1"/>
  <c r="BE619" i="2"/>
  <c r="BB156" i="2"/>
  <c r="BF156" i="2" s="1"/>
  <c r="BE492" i="2"/>
  <c r="BE186" i="2"/>
  <c r="BE110" i="2"/>
  <c r="BB275" i="2"/>
  <c r="BF275" i="2" s="1"/>
  <c r="BB752" i="2"/>
  <c r="BF752" i="2" s="1"/>
  <c r="BE431" i="2"/>
  <c r="BB499" i="2"/>
  <c r="BF499" i="2" s="1"/>
  <c r="BB586" i="2"/>
  <c r="BF586" i="2" s="1"/>
  <c r="BE248" i="2"/>
  <c r="BE683" i="2"/>
  <c r="BB732" i="2"/>
  <c r="BF732" i="2" s="1"/>
  <c r="BB308" i="2"/>
  <c r="BF308" i="2" s="1"/>
  <c r="BE350" i="2"/>
  <c r="BE716" i="2"/>
  <c r="BE468" i="2"/>
  <c r="BE702" i="2"/>
  <c r="BB474" i="2"/>
  <c r="BF474" i="2" s="1"/>
  <c r="BB426" i="2"/>
  <c r="BF426" i="2" s="1"/>
  <c r="BB806" i="2"/>
  <c r="BF806" i="2" s="1"/>
  <c r="BE443" i="2"/>
  <c r="BE320" i="2"/>
  <c r="BE398" i="2"/>
  <c r="BB682" i="2"/>
  <c r="BF682" i="2" s="1"/>
  <c r="BE47" i="2"/>
  <c r="BE775" i="2"/>
  <c r="BE67" i="2"/>
  <c r="BE572" i="2"/>
  <c r="BB573" i="2"/>
  <c r="BF573" i="2" s="1"/>
  <c r="BE589" i="2"/>
  <c r="BE595" i="2"/>
  <c r="BE674" i="2"/>
  <c r="BB33" i="2"/>
  <c r="BF33" i="2" s="1"/>
  <c r="BB369" i="2"/>
  <c r="BF369" i="2" s="1"/>
  <c r="BB177" i="2"/>
  <c r="BF177" i="2" s="1"/>
  <c r="BE136" i="2"/>
  <c r="BB262" i="2"/>
  <c r="BF262" i="2" s="1"/>
  <c r="BB60" i="2"/>
  <c r="BF60" i="2" s="1"/>
  <c r="BB184" i="2"/>
  <c r="BF184" i="2" s="1"/>
  <c r="BB488" i="2"/>
  <c r="BF488" i="2" s="1"/>
  <c r="BE41" i="2"/>
  <c r="BE480" i="2"/>
  <c r="BE83" i="2"/>
  <c r="BE118" i="2"/>
  <c r="BB126" i="2"/>
  <c r="BF126" i="2" s="1"/>
  <c r="BB375" i="2"/>
  <c r="BF375" i="2" s="1"/>
  <c r="BE555" i="2"/>
  <c r="BB803" i="2"/>
  <c r="BF803" i="2" s="1"/>
  <c r="BB152" i="2"/>
  <c r="BF152" i="2" s="1"/>
  <c r="BE59" i="2"/>
  <c r="BE772" i="2"/>
  <c r="BE759" i="2"/>
  <c r="BE782" i="2"/>
  <c r="BB582" i="2"/>
  <c r="BF582" i="2" s="1"/>
  <c r="BE46" i="2"/>
  <c r="BE534" i="2"/>
  <c r="BB813" i="2"/>
  <c r="BF813" i="2" s="1"/>
  <c r="BB48" i="2"/>
  <c r="BF48" i="2" s="1"/>
  <c r="BB657" i="2"/>
  <c r="BF657" i="2" s="1"/>
  <c r="BB77" i="2"/>
  <c r="BF77" i="2" s="1"/>
  <c r="BE741" i="2"/>
  <c r="BB566" i="2"/>
  <c r="BF566" i="2" s="1"/>
  <c r="BB484" i="2"/>
  <c r="BF484" i="2" s="1"/>
  <c r="BB222" i="2"/>
  <c r="BF222" i="2" s="1"/>
  <c r="BB637" i="2"/>
  <c r="BF637" i="2" s="1"/>
  <c r="BE73" i="2"/>
  <c r="BB470" i="2"/>
  <c r="BF470" i="2" s="1"/>
  <c r="BE370" i="2"/>
  <c r="BE556" i="2"/>
  <c r="BE587" i="2"/>
  <c r="BE641" i="2"/>
  <c r="BB601" i="2"/>
  <c r="BF601" i="2" s="1"/>
  <c r="BB508" i="2"/>
  <c r="BF508" i="2" s="1"/>
  <c r="BE254" i="2"/>
  <c r="BE769" i="2"/>
  <c r="BE788" i="2"/>
  <c r="BB314" i="2"/>
  <c r="BF314" i="2" s="1"/>
  <c r="BE433" i="2"/>
  <c r="BE303" i="2"/>
  <c r="BB194" i="2"/>
  <c r="BF194" i="2" s="1"/>
  <c r="BB97" i="2"/>
  <c r="BF97" i="2" s="1"/>
  <c r="BB388" i="2"/>
  <c r="BF388" i="2" s="1"/>
  <c r="BE349" i="2"/>
  <c r="BE793" i="2"/>
  <c r="BE167" i="2"/>
  <c r="BB738" i="2"/>
  <c r="BF738" i="2" s="1"/>
  <c r="BB712" i="2"/>
  <c r="BF712" i="2" s="1"/>
  <c r="BB569" i="2"/>
  <c r="BF569" i="2" s="1"/>
  <c r="BE786" i="2"/>
  <c r="BE609" i="2"/>
  <c r="BE558" i="2"/>
  <c r="BB817" i="2"/>
  <c r="BF817" i="2" s="1"/>
  <c r="BE133" i="2"/>
  <c r="BB599" i="2"/>
  <c r="BF599" i="2" s="1"/>
  <c r="BE458" i="2"/>
  <c r="BB532" i="2"/>
  <c r="BF532" i="2" s="1"/>
  <c r="BB292" i="2"/>
  <c r="BF292" i="2" s="1"/>
  <c r="BB756" i="2"/>
  <c r="BF756" i="2" s="1"/>
  <c r="BB218" i="2"/>
  <c r="BF218" i="2" s="1"/>
  <c r="BE354" i="2"/>
  <c r="BB546" i="2"/>
  <c r="BF546" i="2" s="1"/>
  <c r="BB103" i="2"/>
  <c r="BF103" i="2" s="1"/>
  <c r="BE170" i="2"/>
  <c r="BB665" i="2"/>
  <c r="BF665" i="2" s="1"/>
  <c r="BE696" i="2"/>
  <c r="BB667" i="2"/>
  <c r="BF667" i="2" s="1"/>
  <c r="BB753" i="2"/>
  <c r="BF753" i="2" s="1"/>
  <c r="BB232" i="2"/>
  <c r="BF232" i="2" s="1"/>
  <c r="BE145" i="2"/>
  <c r="BE37" i="2"/>
  <c r="BE159" i="2"/>
  <c r="BE504" i="2"/>
  <c r="BB475" i="2"/>
  <c r="BF475" i="2" s="1"/>
  <c r="BE807" i="2"/>
  <c r="BE35" i="2"/>
  <c r="BE737" i="2"/>
  <c r="BB399" i="2"/>
  <c r="BF399" i="2" s="1"/>
  <c r="BE661" i="2"/>
  <c r="BB128" i="2"/>
  <c r="BF128" i="2" s="1"/>
  <c r="BE80" i="2"/>
  <c r="BE498" i="2"/>
  <c r="BB500" i="2"/>
  <c r="BF500" i="2" s="1"/>
  <c r="BB168" i="2"/>
  <c r="BF168" i="2" s="1"/>
  <c r="BB138" i="2"/>
  <c r="BF138" i="2" s="1"/>
  <c r="BE339" i="2"/>
  <c r="BB87" i="2"/>
  <c r="BF87" i="2" s="1"/>
  <c r="BB514" i="2"/>
  <c r="BF514" i="2" s="1"/>
  <c r="BE721" i="2"/>
  <c r="BE387" i="2"/>
  <c r="BE204" i="2"/>
  <c r="BB743" i="2"/>
  <c r="BF743" i="2" s="1"/>
  <c r="BE681" i="2"/>
  <c r="BE44" i="2"/>
  <c r="BB121" i="2"/>
  <c r="BF121" i="2" s="1"/>
  <c r="BB727" i="2"/>
  <c r="BF727" i="2" s="1"/>
  <c r="BB519" i="2"/>
  <c r="BF519" i="2" s="1"/>
  <c r="BB563" i="2"/>
  <c r="BF563" i="2" s="1"/>
  <c r="BE666" i="2"/>
  <c r="BB686" i="2"/>
  <c r="BF686" i="2" s="1"/>
  <c r="BE153" i="2"/>
  <c r="BB205" i="2"/>
  <c r="BF205" i="2" s="1"/>
  <c r="BB38" i="2"/>
  <c r="BF38" i="2" s="1"/>
  <c r="BE206" i="2"/>
  <c r="BB288" i="2"/>
  <c r="BF288" i="2" s="1"/>
  <c r="BE217" i="2"/>
  <c r="BB459" i="2"/>
  <c r="BF459" i="2" s="1"/>
  <c r="BB733" i="2"/>
  <c r="BF733" i="2" s="1"/>
  <c r="BB246" i="2"/>
  <c r="BF246" i="2" s="1"/>
  <c r="BE778" i="2"/>
  <c r="BB496" i="2"/>
  <c r="BF496" i="2" s="1"/>
  <c r="BB230" i="2"/>
  <c r="BF230" i="2" s="1"/>
  <c r="BE231" i="2"/>
  <c r="BB476" i="2"/>
  <c r="BF476" i="2" s="1"/>
  <c r="BE331" i="2"/>
  <c r="BB396" i="2"/>
  <c r="BF396" i="2" s="1"/>
  <c r="BE773" i="2"/>
  <c r="BB535" i="2"/>
  <c r="BF535" i="2" s="1"/>
  <c r="BE535" i="2"/>
  <c r="BE565" i="2"/>
  <c r="BB643" i="2"/>
  <c r="BF643" i="2" s="1"/>
  <c r="BE363" i="2"/>
  <c r="BE160" i="2"/>
  <c r="BB211" i="2"/>
  <c r="BF211" i="2" s="1"/>
  <c r="BE797" i="2"/>
  <c r="BE16" i="2"/>
  <c r="BE142" i="2"/>
  <c r="BE678" i="2"/>
  <c r="BB21" i="2"/>
  <c r="BF21" i="2" s="1"/>
  <c r="BE219" i="2"/>
  <c r="BB149" i="2"/>
  <c r="BF149" i="2" s="1"/>
  <c r="BE117" i="2"/>
  <c r="BE236" i="2"/>
  <c r="BE176" i="2"/>
  <c r="BB86" i="2"/>
  <c r="BF86" i="2" s="1"/>
  <c r="BE724" i="2"/>
  <c r="BB507" i="2"/>
  <c r="BF507" i="2" s="1"/>
  <c r="BB692" i="2"/>
  <c r="BF692" i="2" s="1"/>
  <c r="BB360" i="2"/>
  <c r="BF360" i="2" s="1"/>
  <c r="BE594" i="2"/>
  <c r="BE84" i="2"/>
  <c r="BB735" i="2"/>
  <c r="BF735" i="2" s="1"/>
  <c r="BB125" i="2"/>
  <c r="BF125" i="2" s="1"/>
  <c r="BB63" i="2"/>
  <c r="BF63" i="2" s="1"/>
  <c r="BE528" i="2"/>
  <c r="BE745" i="2"/>
  <c r="BB722" i="2"/>
  <c r="BF722" i="2" s="1"/>
  <c r="BE452" i="2"/>
  <c r="BB69" i="2"/>
  <c r="BF69" i="2" s="1"/>
  <c r="BB202" i="2"/>
  <c r="BF202" i="2" s="1"/>
  <c r="BB407" i="2"/>
  <c r="BF407" i="2" s="1"/>
  <c r="BB242" i="2"/>
  <c r="BF242" i="2" s="1"/>
  <c r="BE131" i="2"/>
  <c r="BE656" i="2"/>
  <c r="BB191" i="2"/>
  <c r="BF191" i="2" s="1"/>
  <c r="BB192" i="2"/>
  <c r="BF192" i="2" s="1"/>
  <c r="BE379" i="2"/>
  <c r="BB821" i="2"/>
  <c r="BF821" i="2" s="1"/>
  <c r="BB577" i="2"/>
  <c r="BF577" i="2" s="1"/>
  <c r="BB663" i="2"/>
  <c r="BF663" i="2" s="1"/>
  <c r="BB196" i="2"/>
  <c r="BF196" i="2" s="1"/>
  <c r="BE298" i="2"/>
  <c r="BB533" i="2"/>
  <c r="BF533" i="2" s="1"/>
  <c r="BE417" i="2"/>
  <c r="BB607" i="2"/>
  <c r="BF607" i="2" s="1"/>
  <c r="BE466" i="2"/>
  <c r="BB571" i="2"/>
  <c r="BF571" i="2" s="1"/>
  <c r="BE799" i="2"/>
  <c r="BE310" i="2"/>
  <c r="BE216" i="2"/>
  <c r="BE729" i="2"/>
  <c r="BB554" i="2"/>
  <c r="BF554" i="2" s="1"/>
  <c r="BE116" i="2"/>
  <c r="BB795" i="2"/>
  <c r="BF795" i="2" s="1"/>
  <c r="BB90" i="2"/>
  <c r="BF90" i="2" s="1"/>
  <c r="BE143" i="2"/>
  <c r="BB344" i="2"/>
  <c r="BF344" i="2" s="1"/>
  <c r="BB400" i="2"/>
  <c r="BF400" i="2" s="1"/>
  <c r="BE755" i="2"/>
  <c r="BE765" i="2"/>
  <c r="BE659" i="2"/>
  <c r="BE510" i="2"/>
  <c r="BE574" i="2"/>
  <c r="BB385" i="2"/>
  <c r="BF385" i="2" s="1"/>
  <c r="BE140" i="2"/>
  <c r="BE615" i="2"/>
  <c r="BE512" i="2"/>
  <c r="BE376" i="2"/>
  <c r="BB101" i="2"/>
  <c r="BF101" i="2" s="1"/>
  <c r="BE71" i="2"/>
  <c r="BE89" i="2"/>
  <c r="BE260" i="2"/>
  <c r="BB240" i="2"/>
  <c r="BF240" i="2" s="1"/>
  <c r="BB561" i="2"/>
  <c r="BF561" i="2" s="1"/>
  <c r="BE111" i="2"/>
  <c r="BB282" i="2"/>
  <c r="BF282" i="2" s="1"/>
  <c r="BB127" i="2"/>
  <c r="BF127" i="2" s="1"/>
  <c r="BE616" i="2"/>
  <c r="BB445" i="2"/>
  <c r="BF445" i="2" s="1"/>
  <c r="BB31" i="2"/>
  <c r="BF31" i="2" s="1"/>
  <c r="BB225" i="2"/>
  <c r="BF225" i="2" s="1"/>
  <c r="BB10" i="2"/>
  <c r="BF10" i="2" s="1"/>
  <c r="BE318" i="2"/>
  <c r="BB181" i="2"/>
  <c r="BF181" i="2" s="1"/>
  <c r="BB134" i="2"/>
  <c r="BF134" i="2" s="1"/>
  <c r="BB79" i="2"/>
  <c r="BF79" i="2" s="1"/>
  <c r="BB317" i="2"/>
  <c r="BF317" i="2" s="1"/>
  <c r="BB704" i="2"/>
  <c r="BF704" i="2" s="1"/>
  <c r="BB356" i="2"/>
  <c r="BF356" i="2" s="1"/>
  <c r="BB560" i="2"/>
  <c r="BF560" i="2" s="1"/>
  <c r="BB520" i="2"/>
  <c r="BF520" i="2" s="1"/>
  <c r="BE212" i="2"/>
  <c r="BE209" i="2"/>
  <c r="BB157" i="2"/>
  <c r="BF157" i="2" s="1"/>
  <c r="BE256" i="2"/>
  <c r="BB408" i="2"/>
  <c r="BF408" i="2" s="1"/>
  <c r="BB790" i="2"/>
  <c r="BF790" i="2" s="1"/>
  <c r="BB603" i="2"/>
  <c r="BF603" i="2" s="1"/>
  <c r="BE473" i="2"/>
  <c r="BB36" i="2"/>
  <c r="BF36" i="2" s="1"/>
  <c r="BB647" i="2"/>
  <c r="BF647" i="2" s="1"/>
  <c r="BB787" i="2"/>
  <c r="BF787" i="2" s="1"/>
  <c r="BB675" i="2"/>
  <c r="BF675" i="2" s="1"/>
  <c r="BE462" i="2"/>
  <c r="BE597" i="2"/>
  <c r="BE307" i="2"/>
  <c r="BB43" i="2"/>
  <c r="BF43" i="2" s="1"/>
  <c r="BE293" i="2"/>
  <c r="BE271" i="2"/>
  <c r="BE334" i="2"/>
  <c r="BB392" i="2"/>
  <c r="BF392" i="2" s="1"/>
  <c r="BB655" i="2"/>
  <c r="BF655" i="2" s="1"/>
  <c r="BE391" i="2"/>
  <c r="BB593" i="2"/>
  <c r="BF593" i="2" s="1"/>
  <c r="BE88" i="2"/>
  <c r="BB393" i="2"/>
  <c r="BF393" i="2" s="1"/>
  <c r="BB85" i="2"/>
  <c r="BF85" i="2" s="1"/>
  <c r="BE175" i="2"/>
  <c r="BB175" i="2"/>
  <c r="BF175" i="2" s="1"/>
  <c r="BB19" i="2"/>
  <c r="BF19" i="2" s="1"/>
  <c r="BE19" i="2"/>
  <c r="BE581" i="2"/>
  <c r="BB581" i="2"/>
  <c r="BF581" i="2" s="1"/>
  <c r="BE548" i="2"/>
  <c r="BB548" i="2"/>
  <c r="BF548" i="2" s="1"/>
  <c r="BB639" i="2"/>
  <c r="BF639" i="2" s="1"/>
  <c r="BE639" i="2"/>
  <c r="BE651" i="2"/>
  <c r="BB651" i="2"/>
  <c r="BF651" i="2" s="1"/>
  <c r="BE613" i="2"/>
  <c r="BB613" i="2"/>
  <c r="BF613" i="2" s="1"/>
  <c r="BB340" i="2"/>
  <c r="BF340" i="2" s="1"/>
  <c r="BE340" i="2"/>
  <c r="BB12" i="2"/>
  <c r="BF12" i="2" s="1"/>
  <c r="BE12" i="2"/>
  <c r="BE633" i="2"/>
  <c r="BB633" i="2"/>
  <c r="BF633" i="2" s="1"/>
  <c r="BB122" i="2"/>
  <c r="BF122" i="2" s="1"/>
  <c r="BE122" i="2"/>
  <c r="BE52" i="2"/>
  <c r="BB52" i="2"/>
  <c r="BF52" i="2" s="1"/>
  <c r="BB327" i="2"/>
  <c r="BF327" i="2" s="1"/>
  <c r="BE327" i="2"/>
  <c r="BE319" i="2"/>
  <c r="BB319" i="2"/>
  <c r="BF319" i="2" s="1"/>
  <c r="BB448" i="2"/>
  <c r="BF448" i="2" s="1"/>
  <c r="BE448" i="2"/>
  <c r="BB150" i="2"/>
  <c r="BF150" i="2" s="1"/>
  <c r="BE150" i="2"/>
  <c r="BE315" i="2"/>
  <c r="BB315" i="2"/>
  <c r="BF315" i="2" s="1"/>
  <c r="BB372" i="2"/>
  <c r="BF372" i="2" s="1"/>
  <c r="BE372" i="2"/>
  <c r="BB583" i="2"/>
  <c r="BF583" i="2" s="1"/>
  <c r="BE583" i="2"/>
  <c r="BE166" i="2"/>
  <c r="BB166" i="2"/>
  <c r="BF166" i="2" s="1"/>
  <c r="BE708" i="2"/>
  <c r="BB708" i="2"/>
  <c r="BF708" i="2" s="1"/>
  <c r="BE425" i="2"/>
  <c r="BB425" i="2"/>
  <c r="BF425" i="2" s="1"/>
  <c r="BE717" i="2"/>
  <c r="BB717" i="2"/>
  <c r="BF717" i="2" s="1"/>
  <c r="BB777" i="2"/>
  <c r="BF777" i="2" s="1"/>
  <c r="BE777" i="2"/>
  <c r="BE673" i="2"/>
  <c r="BB673" i="2"/>
  <c r="BF673" i="2" s="1"/>
  <c r="BE45" i="2"/>
  <c r="BB45" i="2"/>
  <c r="BF45" i="2" s="1"/>
  <c r="BB266" i="2"/>
  <c r="BF266" i="2" s="1"/>
  <c r="BE266" i="2"/>
  <c r="BE82" i="2"/>
  <c r="BB82" i="2"/>
  <c r="BF82" i="2" s="1"/>
  <c r="BE141" i="2"/>
  <c r="BB141" i="2"/>
  <c r="BF141" i="2" s="1"/>
  <c r="BB751" i="2"/>
  <c r="BF751" i="2" s="1"/>
  <c r="BE751" i="2"/>
  <c r="BB352" i="2"/>
  <c r="BF352" i="2" s="1"/>
  <c r="BE352" i="2"/>
  <c r="BB671" i="2"/>
  <c r="BF671" i="2" s="1"/>
  <c r="BE671" i="2"/>
  <c r="BE258" i="2"/>
  <c r="BB258" i="2"/>
  <c r="BF258" i="2" s="1"/>
  <c r="BE8" i="2"/>
  <c r="BB8" i="2"/>
  <c r="BF8" i="2" s="1"/>
  <c r="BE224" i="2"/>
  <c r="BB224" i="2"/>
  <c r="BF224" i="2" s="1"/>
  <c r="BE436" i="2"/>
  <c r="BB436" i="2"/>
  <c r="BF436" i="2" s="1"/>
  <c r="BB719" i="2"/>
  <c r="BF719" i="2" s="1"/>
  <c r="BE719" i="2"/>
  <c r="BE347" i="2"/>
  <c r="BB347" i="2"/>
  <c r="BF347" i="2" s="1"/>
  <c r="BB337" i="2"/>
  <c r="BF337" i="2" s="1"/>
  <c r="BE337" i="2"/>
  <c r="BE210" i="2"/>
  <c r="BB210" i="2"/>
  <c r="BF210" i="2" s="1"/>
  <c r="BB767" i="2"/>
  <c r="BF767" i="2" s="1"/>
  <c r="BE767" i="2"/>
  <c r="BB429" i="2"/>
  <c r="BF429" i="2" s="1"/>
  <c r="BE429" i="2"/>
  <c r="BE296" i="2"/>
  <c r="BB296" i="2"/>
  <c r="BF296" i="2" s="1"/>
  <c r="BB567" i="2"/>
  <c r="BF567" i="2" s="1"/>
  <c r="BE567" i="2"/>
  <c r="BB23" i="2"/>
  <c r="BF23" i="2" s="1"/>
  <c r="BE23" i="2"/>
  <c r="BE94" i="2"/>
  <c r="BB94" i="2"/>
  <c r="BF94" i="2" s="1"/>
  <c r="BB605" i="2"/>
  <c r="BF605" i="2" s="1"/>
  <c r="BE605" i="2"/>
  <c r="BE20" i="2"/>
  <c r="BE761" i="2"/>
  <c r="BE274" i="2"/>
  <c r="BB34" i="2"/>
  <c r="BF34" i="2" s="1"/>
  <c r="BB491" i="2"/>
  <c r="BF491" i="2" s="1"/>
  <c r="BB213" i="2"/>
  <c r="BF213" i="2" s="1"/>
  <c r="BE367" i="2"/>
  <c r="BB770" i="2"/>
  <c r="BF770" i="2" s="1"/>
  <c r="BB402" i="2"/>
  <c r="BF402" i="2" s="1"/>
  <c r="BE198" i="2"/>
  <c r="BE749" i="2"/>
  <c r="BE754" i="2"/>
  <c r="BB590" i="2"/>
  <c r="BF590" i="2" s="1"/>
  <c r="BB162" i="2"/>
  <c r="BF162" i="2" s="1"/>
  <c r="BE129" i="2"/>
  <c r="BE552" i="2"/>
  <c r="BB506" i="2"/>
  <c r="BF506" i="2" s="1"/>
  <c r="BE506" i="2"/>
  <c r="BH4" i="2"/>
  <c r="B52" i="1" s="1"/>
  <c r="BB469" i="2"/>
  <c r="BF469" i="2" s="1"/>
  <c r="BE469" i="2"/>
  <c r="BB553" i="2"/>
  <c r="BF553" i="2" s="1"/>
  <c r="BE553" i="2"/>
  <c r="BE245" i="2"/>
  <c r="BB245" i="2"/>
  <c r="BF245" i="2" s="1"/>
  <c r="BB707" i="2"/>
  <c r="BF707" i="2" s="1"/>
  <c r="BE707" i="2"/>
  <c r="BE203" i="2"/>
  <c r="BB203" i="2"/>
  <c r="BF203" i="2" s="1"/>
  <c r="BB108" i="2"/>
  <c r="BF108" i="2" s="1"/>
  <c r="BE108" i="2"/>
  <c r="BE430" i="2"/>
  <c r="BB430" i="2"/>
  <c r="BF430" i="2" s="1"/>
  <c r="BB29" i="2"/>
  <c r="BF29" i="2" s="1"/>
  <c r="BE29" i="2"/>
  <c r="BE455" i="2"/>
  <c r="BB455" i="2"/>
  <c r="BF455" i="2" s="1"/>
  <c r="BB467" i="2"/>
  <c r="BF467" i="2" s="1"/>
  <c r="BE467" i="2"/>
  <c r="BB531" i="2"/>
  <c r="BF531" i="2" s="1"/>
  <c r="BE531" i="2"/>
  <c r="BB158" i="2"/>
  <c r="BF158" i="2" s="1"/>
  <c r="BE158" i="2"/>
  <c r="BB199" i="2"/>
  <c r="BF199" i="2" s="1"/>
  <c r="BE199" i="2"/>
  <c r="BB624" i="2"/>
  <c r="BF624" i="2" s="1"/>
  <c r="BE624" i="2"/>
  <c r="BB632" i="2"/>
  <c r="BF632" i="2" s="1"/>
  <c r="BE632" i="2"/>
  <c r="BE822" i="2"/>
  <c r="BB822" i="2"/>
  <c r="BF822" i="2" s="1"/>
  <c r="BE628" i="2"/>
  <c r="BB628" i="2"/>
  <c r="BF628" i="2" s="1"/>
  <c r="BB800" i="2"/>
  <c r="BF800" i="2" s="1"/>
  <c r="BE800" i="2"/>
  <c r="BB545" i="2"/>
  <c r="BF545" i="2" s="1"/>
  <c r="BE545" i="2"/>
  <c r="BB325" i="2"/>
  <c r="BF325" i="2" s="1"/>
  <c r="BE325" i="2"/>
  <c r="BE270" i="2"/>
  <c r="BB270" i="2"/>
  <c r="BF270" i="2" s="1"/>
  <c r="BE235" i="2"/>
  <c r="BB235" i="2"/>
  <c r="BF235" i="2" s="1"/>
  <c r="BB422" i="2"/>
  <c r="BF422" i="2" s="1"/>
  <c r="BE422" i="2"/>
  <c r="BE123" i="2"/>
  <c r="BB123" i="2"/>
  <c r="BF123" i="2" s="1"/>
  <c r="BE677" i="2"/>
  <c r="BB677" i="2"/>
  <c r="BF677" i="2" s="1"/>
  <c r="BE549" i="2"/>
  <c r="BB549" i="2"/>
  <c r="BF549" i="2" s="1"/>
  <c r="BE301" i="2"/>
  <c r="BB301" i="2"/>
  <c r="BF301" i="2" s="1"/>
  <c r="BB76" i="2"/>
  <c r="BF76" i="2" s="1"/>
  <c r="BE76" i="2"/>
  <c r="BB255" i="2"/>
  <c r="BF255" i="2" s="1"/>
  <c r="BE255" i="2"/>
  <c r="BB302" i="2"/>
  <c r="BF302" i="2" s="1"/>
  <c r="BE302" i="2"/>
  <c r="BE620" i="2"/>
  <c r="BB620" i="2"/>
  <c r="BF620" i="2" s="1"/>
  <c r="BE606" i="2"/>
  <c r="BB606" i="2"/>
  <c r="BF606" i="2" s="1"/>
  <c r="BE30" i="2"/>
  <c r="BB30" i="2"/>
  <c r="BF30" i="2" s="1"/>
  <c r="BE27" i="2"/>
  <c r="BB27" i="2"/>
  <c r="BF27" i="2" s="1"/>
  <c r="BE521" i="2"/>
  <c r="BB521" i="2"/>
  <c r="BF521" i="2" s="1"/>
  <c r="BE715" i="2"/>
  <c r="BB715" i="2"/>
  <c r="BF715" i="2" s="1"/>
  <c r="BE784" i="2"/>
  <c r="BB784" i="2"/>
  <c r="BF784" i="2" s="1"/>
  <c r="BE74" i="2"/>
  <c r="BB74" i="2"/>
  <c r="BF74" i="2" s="1"/>
  <c r="BE106" i="2"/>
  <c r="BB106" i="2"/>
  <c r="BF106" i="2" s="1"/>
  <c r="BE304" i="2"/>
  <c r="BB304" i="2"/>
  <c r="BF304" i="2" s="1"/>
  <c r="BE386" i="2"/>
  <c r="BB386" i="2"/>
  <c r="BF386" i="2" s="1"/>
  <c r="BB622" i="2"/>
  <c r="BF622" i="2" s="1"/>
  <c r="BE622" i="2"/>
  <c r="BE697" i="2"/>
  <c r="BB697" i="2"/>
  <c r="BF697" i="2" s="1"/>
  <c r="BE691" i="2"/>
  <c r="BB691" i="2"/>
  <c r="BF691" i="2" s="1"/>
  <c r="BE810" i="2"/>
  <c r="BB810" i="2"/>
  <c r="BF810" i="2" s="1"/>
  <c r="BE72" i="2"/>
  <c r="BB72" i="2"/>
  <c r="BF72" i="2" s="1"/>
  <c r="BB25" i="2"/>
  <c r="BF25" i="2" s="1"/>
  <c r="BE25" i="2"/>
  <c r="BB272" i="2"/>
  <c r="BF272" i="2" s="1"/>
  <c r="BE272" i="2"/>
  <c r="BE233" i="2"/>
  <c r="BB233" i="2"/>
  <c r="BF233" i="2" s="1"/>
  <c r="BB438" i="2"/>
  <c r="BF438" i="2" s="1"/>
  <c r="BE438" i="2"/>
  <c r="BE550" i="2"/>
  <c r="BB550" i="2"/>
  <c r="BF550" i="2" s="1"/>
  <c r="BE618" i="2"/>
  <c r="BB618" i="2"/>
  <c r="BF618" i="2" s="1"/>
  <c r="BE6" i="2"/>
  <c r="BB6" i="2"/>
  <c r="BF6" i="2" s="1"/>
  <c r="BE709" i="2"/>
  <c r="BB709" i="2"/>
  <c r="BF709" i="2" s="1"/>
  <c r="BB412" i="2"/>
  <c r="BF412" i="2" s="1"/>
  <c r="BE412" i="2"/>
  <c r="BB612" i="2"/>
  <c r="BF612" i="2" s="1"/>
  <c r="BE612" i="2"/>
  <c r="BE102" i="2"/>
  <c r="BB102" i="2"/>
  <c r="BF102" i="2" s="1"/>
  <c r="BB189" i="2"/>
  <c r="BF189" i="2" s="1"/>
  <c r="BE189" i="2"/>
  <c r="BB382" i="2"/>
  <c r="BF382" i="2" s="1"/>
  <c r="BE382" i="2"/>
  <c r="BB322" i="2"/>
  <c r="BF322" i="2" s="1"/>
  <c r="BE322" i="2"/>
  <c r="BB453" i="2"/>
  <c r="BF453" i="2" s="1"/>
  <c r="BE453" i="2"/>
  <c r="BB529" i="2"/>
  <c r="BF529" i="2" s="1"/>
  <c r="BE529" i="2"/>
  <c r="BB107" i="2"/>
  <c r="BF107" i="2" s="1"/>
  <c r="BE107" i="2"/>
  <c r="BE792" i="2"/>
  <c r="BB792" i="2"/>
  <c r="BF792" i="2" s="1"/>
  <c r="BE523" i="2"/>
  <c r="BB523" i="2"/>
  <c r="BF523" i="2" s="1"/>
  <c r="BB414" i="2"/>
  <c r="BF414" i="2" s="1"/>
  <c r="BE414" i="2"/>
  <c r="BE600" i="2"/>
  <c r="BB600" i="2"/>
  <c r="BF600" i="2" s="1"/>
  <c r="BB539" i="2"/>
  <c r="BF539" i="2" s="1"/>
  <c r="BE539" i="2"/>
  <c r="BE193" i="2"/>
  <c r="BB193" i="2"/>
  <c r="BF193" i="2" s="1"/>
  <c r="BE78" i="2"/>
  <c r="BB78" i="2"/>
  <c r="BF78" i="2" s="1"/>
  <c r="BE362" i="2"/>
  <c r="BB362" i="2"/>
  <c r="BF362" i="2" s="1"/>
  <c r="BE53" i="2"/>
  <c r="BB53" i="2"/>
  <c r="BF53" i="2" s="1"/>
  <c r="BB18" i="2"/>
  <c r="BF18" i="2" s="1"/>
  <c r="BE18" i="2"/>
  <c r="BE471" i="2"/>
  <c r="BB471" i="2"/>
  <c r="BF471" i="2" s="1"/>
  <c r="BE629" i="2"/>
  <c r="BB629" i="2"/>
  <c r="BF629" i="2" s="1"/>
  <c r="BE100" i="2"/>
  <c r="BB100" i="2"/>
  <c r="BF100" i="2" s="1"/>
  <c r="BE592" i="2"/>
  <c r="BB592" i="2"/>
  <c r="BF592" i="2" s="1"/>
  <c r="BE794" i="2"/>
  <c r="BB794" i="2"/>
  <c r="BF794" i="2" s="1"/>
  <c r="BE812" i="2"/>
  <c r="BB812" i="2"/>
  <c r="BF812" i="2" s="1"/>
  <c r="BB537" i="2"/>
  <c r="BF537" i="2" s="1"/>
  <c r="BE537" i="2"/>
  <c r="BB416" i="2"/>
  <c r="BF416" i="2" s="1"/>
  <c r="BE416" i="2"/>
  <c r="BE359" i="2"/>
  <c r="BB359" i="2"/>
  <c r="BF359" i="2" s="1"/>
  <c r="BE326" i="2"/>
  <c r="BB326" i="2"/>
  <c r="BF326" i="2" s="1"/>
  <c r="BB185" i="2"/>
  <c r="BF185" i="2" s="1"/>
  <c r="BE185" i="2"/>
  <c r="BB247" i="2"/>
  <c r="BF247" i="2" s="1"/>
  <c r="BE247" i="2"/>
  <c r="BE463" i="2"/>
  <c r="BB463" i="2"/>
  <c r="BF463" i="2" s="1"/>
  <c r="BB39" i="2"/>
  <c r="BF39" i="2" s="1"/>
  <c r="BE39" i="2"/>
  <c r="BB58" i="2"/>
  <c r="BF58" i="2" s="1"/>
  <c r="BE58" i="2"/>
  <c r="BB227" i="2"/>
  <c r="BF227" i="2" s="1"/>
  <c r="BE227" i="2"/>
  <c r="BE693" i="2"/>
  <c r="BB693" i="2"/>
  <c r="BF693" i="2" s="1"/>
  <c r="BB525" i="2"/>
  <c r="BF525" i="2" s="1"/>
  <c r="BE525" i="2"/>
  <c r="BB289" i="2"/>
  <c r="BF289" i="2" s="1"/>
  <c r="BE289" i="2"/>
  <c r="BB148" i="2"/>
  <c r="BF148" i="2" s="1"/>
  <c r="BE148" i="2"/>
  <c r="BB120" i="2"/>
  <c r="BF120" i="2" s="1"/>
  <c r="BE120" i="2"/>
  <c r="BE818" i="2"/>
  <c r="BB818" i="2"/>
  <c r="BF818" i="2" s="1"/>
  <c r="BE634" i="2"/>
  <c r="BB634" i="2"/>
  <c r="BF634" i="2" s="1"/>
  <c r="BE610" i="2"/>
  <c r="BB610" i="2"/>
  <c r="BF610" i="2" s="1"/>
  <c r="BE291" i="2"/>
  <c r="BB291" i="2"/>
  <c r="BF291" i="2" s="1"/>
  <c r="BB239" i="2"/>
  <c r="BF239" i="2" s="1"/>
  <c r="BE239" i="2"/>
  <c r="BE418" i="2"/>
  <c r="BB418" i="2"/>
  <c r="BF418" i="2" s="1"/>
  <c r="BE604" i="2"/>
  <c r="BB604" i="2"/>
  <c r="BF604" i="2" s="1"/>
  <c r="BE711" i="2"/>
  <c r="BB711" i="2"/>
  <c r="BF711" i="2" s="1"/>
  <c r="BE547" i="2"/>
  <c r="BB547" i="2"/>
  <c r="BF547" i="2" s="1"/>
  <c r="BE685" i="2"/>
  <c r="BB685" i="2"/>
  <c r="BF685" i="2" s="1"/>
  <c r="BB147" i="2"/>
  <c r="BF147" i="2" s="1"/>
  <c r="BE147" i="2"/>
  <c r="BB294" i="2"/>
  <c r="BF294" i="2" s="1"/>
  <c r="BE294" i="2"/>
  <c r="BE330" i="2"/>
  <c r="BB330" i="2"/>
  <c r="BF330" i="2" s="1"/>
  <c r="BB253" i="2"/>
  <c r="BF253" i="2" s="1"/>
  <c r="BE253" i="2"/>
  <c r="BE243" i="2"/>
  <c r="BB243" i="2"/>
  <c r="BF243" i="2" s="1"/>
  <c r="BB328" i="2"/>
  <c r="BF328" i="2" s="1"/>
  <c r="BE328" i="2"/>
  <c r="BE261" i="2"/>
  <c r="BB261" i="2"/>
  <c r="BF261" i="2" s="1"/>
  <c r="BB454" i="2"/>
  <c r="BF454" i="2" s="1"/>
  <c r="BE454" i="2"/>
  <c r="BE442" i="2"/>
  <c r="BB442" i="2"/>
  <c r="BF442" i="2" s="1"/>
  <c r="BB796" i="2"/>
  <c r="BF796" i="2" s="1"/>
  <c r="BE796" i="2"/>
  <c r="BB713" i="2"/>
  <c r="BF713" i="2" s="1"/>
  <c r="BE713" i="2"/>
  <c r="BE614" i="2"/>
  <c r="BB614" i="2"/>
  <c r="BF614" i="2" s="1"/>
  <c r="BB374" i="2"/>
  <c r="BF374" i="2" s="1"/>
  <c r="BE374" i="2"/>
  <c r="BB287" i="2"/>
  <c r="BF287" i="2" s="1"/>
  <c r="BE287" i="2"/>
  <c r="BE432" i="2"/>
  <c r="BB432" i="2"/>
  <c r="BF432" i="2" s="1"/>
  <c r="BE251" i="2"/>
  <c r="BB251" i="2"/>
  <c r="BF251" i="2" s="1"/>
  <c r="BE816" i="2"/>
  <c r="BB816" i="2"/>
  <c r="BF816" i="2" s="1"/>
  <c r="BE527" i="2"/>
  <c r="BB527" i="2"/>
  <c r="BF527" i="2" s="1"/>
  <c r="BE551" i="2"/>
  <c r="BB551" i="2"/>
  <c r="BF551" i="2" s="1"/>
  <c r="BE776" i="2"/>
  <c r="BB776" i="2"/>
  <c r="BF776" i="2" s="1"/>
  <c r="BB541" i="2"/>
  <c r="BF541" i="2" s="1"/>
  <c r="BE541" i="2"/>
  <c r="BB201" i="2"/>
  <c r="BF201" i="2" s="1"/>
  <c r="BE201" i="2"/>
  <c r="BB380" i="2"/>
  <c r="BF380" i="2" s="1"/>
  <c r="BE380" i="2"/>
  <c r="BB104" i="2"/>
  <c r="BF104" i="2" s="1"/>
  <c r="BE104" i="2"/>
  <c r="BB321" i="2"/>
  <c r="BF321" i="2" s="1"/>
  <c r="BE321" i="2"/>
  <c r="BE200" i="2"/>
  <c r="BB200" i="2"/>
  <c r="BF200" i="2" s="1"/>
  <c r="BB234" i="2"/>
  <c r="BF234" i="2" s="1"/>
  <c r="BE234" i="2"/>
  <c r="BB450" i="2"/>
  <c r="BF450" i="2" s="1"/>
  <c r="BE450" i="2"/>
  <c r="BE461" i="2"/>
  <c r="BB461" i="2"/>
  <c r="BF461" i="2" s="1"/>
  <c r="BB51" i="2"/>
  <c r="BF51" i="2" s="1"/>
  <c r="BE51" i="2"/>
  <c r="BB820" i="2"/>
  <c r="BF820" i="2" s="1"/>
  <c r="BE820" i="2"/>
  <c r="BB626" i="2"/>
  <c r="BF626" i="2" s="1"/>
  <c r="BE626" i="2"/>
  <c r="BE283" i="2"/>
  <c r="BB283" i="2"/>
  <c r="BF283" i="2" s="1"/>
  <c r="BE257" i="2"/>
  <c r="BB257" i="2"/>
  <c r="BF257" i="2" s="1"/>
  <c r="BB457" i="2"/>
  <c r="BF457" i="2" s="1"/>
  <c r="BE457" i="2"/>
  <c r="BB588" i="2"/>
  <c r="BF588" i="2" s="1"/>
  <c r="BE588" i="2"/>
  <c r="BB96" i="2"/>
  <c r="BF96" i="2" s="1"/>
  <c r="BE96" i="2"/>
  <c r="BE371" i="2"/>
  <c r="BB371" i="2"/>
  <c r="BF371" i="2" s="1"/>
  <c r="BE155" i="2"/>
  <c r="BB155" i="2"/>
  <c r="BF155" i="2" s="1"/>
  <c r="BE55" i="2"/>
  <c r="BB55" i="2"/>
  <c r="BF55" i="2" s="1"/>
  <c r="BE15" i="2"/>
  <c r="BB15" i="2"/>
  <c r="BF15" i="2" s="1"/>
  <c r="BE237" i="2"/>
  <c r="BB237" i="2"/>
  <c r="BF237" i="2" s="1"/>
  <c r="BE249" i="2"/>
  <c r="BB249" i="2"/>
  <c r="BF249" i="2" s="1"/>
  <c r="BB285" i="2"/>
  <c r="BF285" i="2" s="1"/>
  <c r="BE285" i="2"/>
  <c r="BB98" i="2"/>
  <c r="BF98" i="2" s="1"/>
  <c r="BE98" i="2"/>
  <c r="BE804" i="2"/>
  <c r="BB804" i="2"/>
  <c r="BF804" i="2" s="1"/>
  <c r="BE161" i="2"/>
  <c r="BB161" i="2"/>
  <c r="BF161" i="2" s="1"/>
  <c r="BB154" i="2"/>
  <c r="BF154" i="2" s="1"/>
  <c r="BE154" i="2"/>
  <c r="BE608" i="2"/>
  <c r="BB608" i="2"/>
  <c r="BF608" i="2" s="1"/>
  <c r="BB798" i="2"/>
  <c r="BF798" i="2" s="1"/>
  <c r="BE798" i="2"/>
  <c r="BB543" i="2"/>
  <c r="BF543" i="2" s="1"/>
  <c r="BE543" i="2"/>
  <c r="BE814" i="2"/>
  <c r="BB814" i="2"/>
  <c r="BF814" i="2" s="1"/>
  <c r="BB378" i="2"/>
  <c r="BF378" i="2" s="1"/>
  <c r="BE378" i="2"/>
  <c r="BE406" i="2"/>
  <c r="BB406" i="2"/>
  <c r="BF406" i="2" s="1"/>
  <c r="BE428" i="2"/>
  <c r="BB428" i="2"/>
  <c r="BF428" i="2" s="1"/>
  <c r="BE281" i="2"/>
  <c r="BB281" i="2"/>
  <c r="BF281" i="2" s="1"/>
  <c r="BE449" i="2"/>
  <c r="BB449" i="2"/>
  <c r="BF449" i="2" s="1"/>
  <c r="BB802" i="2"/>
  <c r="BF802" i="2" s="1"/>
  <c r="BE802" i="2"/>
  <c r="BB703" i="2"/>
  <c r="BF703" i="2" s="1"/>
  <c r="BE703" i="2"/>
  <c r="BE451" i="2"/>
  <c r="BB451" i="2"/>
  <c r="BF451" i="2" s="1"/>
  <c r="BE279" i="2"/>
  <c r="BB279" i="2"/>
  <c r="BF279" i="2" s="1"/>
  <c r="BB384" i="2"/>
  <c r="BF384" i="2" s="1"/>
  <c r="BE384" i="2"/>
  <c r="BB229" i="2"/>
  <c r="BF229" i="2" s="1"/>
  <c r="BE229" i="2"/>
  <c r="BB434" i="2"/>
  <c r="BF434" i="2" s="1"/>
  <c r="BE434" i="2"/>
  <c r="BB630" i="2"/>
  <c r="BF630" i="2" s="1"/>
  <c r="BE630" i="2"/>
  <c r="BE358" i="2"/>
  <c r="BB358" i="2"/>
  <c r="BF358" i="2" s="1"/>
  <c r="BE268" i="2"/>
  <c r="BB268" i="2"/>
  <c r="BF268" i="2" s="1"/>
  <c r="BE329" i="2"/>
  <c r="BB329" i="2"/>
  <c r="BF329" i="2" s="1"/>
  <c r="BB70" i="2"/>
  <c r="BF70" i="2" s="1"/>
  <c r="BE70" i="2"/>
  <c r="BB57" i="2"/>
  <c r="BF57" i="2" s="1"/>
  <c r="BE57" i="2"/>
  <c r="BB5" i="2"/>
  <c r="BF5" i="2" s="1"/>
  <c r="BE5" i="2"/>
  <c r="BB4" i="2"/>
  <c r="BF4" i="2" s="1"/>
  <c r="BE4" i="2"/>
  <c r="BH5" i="2" l="1"/>
  <c r="B53" i="1" s="1"/>
  <c r="BH6" i="2"/>
  <c r="B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00000000-0006-0000-0000-000001000000}">
      <text>
        <r>
          <rPr>
            <b/>
            <sz val="9"/>
            <color indexed="81"/>
            <rFont val="Tahoma"/>
            <family val="2"/>
          </rPr>
          <t>Welcome to the TPS61288 Quickstart Design Tool</t>
        </r>
        <r>
          <rPr>
            <sz val="9"/>
            <color indexed="81"/>
            <rFont val="Tahoma"/>
            <family val="2"/>
          </rPr>
          <t xml:space="preserve">
This stand-alone tool facilitates and assists the power supply engineer with the design of a DC/DC converter based on TPS61288.
</t>
        </r>
        <r>
          <rPr>
            <b/>
            <sz val="9"/>
            <color indexed="81"/>
            <rFont val="Tahoma"/>
            <family val="2"/>
          </rPr>
          <t>Rev 1.0, Texas Instruments, Inc.</t>
        </r>
      </text>
    </comment>
    <comment ref="K5" authorId="0" shapeId="0" xr:uid="{00000000-0006-0000-0000-000002000000}">
      <text>
        <r>
          <rPr>
            <b/>
            <sz val="9"/>
            <color indexed="81"/>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TPS61022 product datasheet and EVM user guides for more details.</t>
        </r>
      </text>
    </comment>
    <comment ref="B11" authorId="0" shapeId="0" xr:uid="{00000000-0006-0000-0000-000003000000}">
      <text>
        <r>
          <rPr>
            <b/>
            <sz val="9"/>
            <color indexed="81"/>
            <rFont val="Tahoma"/>
            <family val="2"/>
          </rPr>
          <t>Input Minimum Voltage:</t>
        </r>
        <r>
          <rPr>
            <sz val="9"/>
            <color indexed="81"/>
            <rFont val="Tahoma"/>
            <family val="2"/>
          </rPr>
          <t xml:space="preserve">
Datasheet Operating </t>
        </r>
        <r>
          <rPr>
            <b/>
            <sz val="9"/>
            <color indexed="81"/>
            <rFont val="Tahoma"/>
            <family val="2"/>
          </rPr>
          <t xml:space="preserve">Minimum: 2.0V
</t>
        </r>
        <r>
          <rPr>
            <sz val="9"/>
            <color indexed="81"/>
            <rFont val="Tahoma"/>
            <family val="2"/>
          </rPr>
          <t>2.4V minimum input voltage for startup</t>
        </r>
      </text>
    </comment>
    <comment ref="B13" authorId="0" shapeId="0" xr:uid="{00000000-0006-0000-0000-000004000000}">
      <text>
        <r>
          <rPr>
            <b/>
            <sz val="9"/>
            <color indexed="81"/>
            <rFont val="Tahoma"/>
            <family val="2"/>
          </rPr>
          <t>Input Maximum Voltage:</t>
        </r>
        <r>
          <rPr>
            <sz val="9"/>
            <color indexed="81"/>
            <rFont val="Tahoma"/>
            <family val="2"/>
          </rPr>
          <t xml:space="preserve">
Datasheet Operating </t>
        </r>
        <r>
          <rPr>
            <b/>
            <sz val="9"/>
            <color indexed="81"/>
            <rFont val="Tahoma"/>
            <family val="2"/>
          </rPr>
          <t xml:space="preserve">Maximum: 18V
</t>
        </r>
      </text>
    </comment>
    <comment ref="B18" authorId="0" shapeId="0" xr:uid="{00000000-0006-0000-0000-000005000000}">
      <text>
        <r>
          <rPr>
            <b/>
            <sz val="9"/>
            <color indexed="81"/>
            <rFont val="Tahoma"/>
            <family val="2"/>
          </rPr>
          <t>Efficiency:</t>
        </r>
        <r>
          <rPr>
            <sz val="9"/>
            <color indexed="81"/>
            <rFont val="Tahoma"/>
            <family val="2"/>
          </rPr>
          <t xml:space="preserve">
Use 90% for most applications.</t>
        </r>
      </text>
    </comment>
    <comment ref="B21" authorId="0" shapeId="0" xr:uid="{00000000-0006-0000-0000-000006000000}">
      <text>
        <r>
          <rPr>
            <b/>
            <sz val="9"/>
            <color indexed="81"/>
            <rFont val="Tahoma"/>
            <family val="2"/>
          </rPr>
          <t>Resistor Divider R2:</t>
        </r>
        <r>
          <rPr>
            <sz val="9"/>
            <color indexed="81"/>
            <rFont val="Tahoma"/>
            <family val="2"/>
          </rPr>
          <t xml:space="preserve">
For best accuracy, keep R2 smaller than 300kΩ.</t>
        </r>
      </text>
    </comment>
    <comment ref="B30" authorId="0" shapeId="0" xr:uid="{00000000-0006-0000-0000-000007000000}">
      <text>
        <r>
          <rPr>
            <b/>
            <sz val="9"/>
            <color indexed="81"/>
            <rFont val="Tahoma"/>
            <family val="2"/>
          </rPr>
          <t xml:space="preserve">Selected Inductor Peak-to-Peak Current Ripple Ratio:
</t>
        </r>
        <r>
          <rPr>
            <sz val="9"/>
            <color indexed="81"/>
            <rFont val="Tahoma"/>
            <family val="2"/>
          </rPr>
          <t xml:space="preserve">This is the ratio of peak-to-peak inductor ripple current to the maximum average inductor current. Typically this value should be 40% or less.
Once the Ripple Ratio has been selected it will be used to calculate the inductor value
</t>
        </r>
      </text>
    </comment>
    <comment ref="B33" authorId="0" shapeId="0" xr:uid="{00000000-0006-0000-0000-000008000000}">
      <text>
        <r>
          <rPr>
            <b/>
            <sz val="9"/>
            <color indexed="81"/>
            <rFont val="Tahoma"/>
            <family val="2"/>
          </rPr>
          <t>Selected Inductance Value:</t>
        </r>
        <r>
          <rPr>
            <sz val="9"/>
            <color indexed="81"/>
            <rFont val="Tahoma"/>
            <family val="2"/>
          </rPr>
          <t xml:space="preserve">
This is the selected inductance value. The calculated inductance value should be used as a guide line to select the inductance value.</t>
        </r>
      </text>
    </comment>
    <comment ref="B36" authorId="0" shapeId="0" xr:uid="{00000000-0006-0000-0000-000009000000}">
      <text>
        <r>
          <rPr>
            <b/>
            <sz val="9"/>
            <color indexed="81"/>
            <rFont val="Tahoma"/>
            <family val="2"/>
          </rPr>
          <t>Inductor Valley Current:</t>
        </r>
        <r>
          <rPr>
            <sz val="9"/>
            <color indexed="81"/>
            <rFont val="Tahoma"/>
            <family val="2"/>
          </rPr>
          <t xml:space="preserve">
TPS61288 valley current limit is 15A (Min).</t>
        </r>
      </text>
    </comment>
    <comment ref="B42" authorId="0" shapeId="0" xr:uid="{00000000-0006-0000-0000-00000A000000}">
      <text>
        <r>
          <rPr>
            <b/>
            <sz val="9"/>
            <color indexed="81"/>
            <rFont val="Tahoma"/>
            <family val="2"/>
          </rPr>
          <t xml:space="preserve">Selected Output Capacitance Value:
</t>
        </r>
        <r>
          <rPr>
            <sz val="9"/>
            <color indexed="81"/>
            <rFont val="Tahoma"/>
            <family val="2"/>
          </rPr>
          <t>This is the selected output capacitance value. The calculated output capacitance value should be used as a guide line to select the output capacitance value.
Care must be taken when evaluating the derating of a ceramic capacitor under dc bias voltage, aging, and ac signal.</t>
        </r>
      </text>
    </comment>
    <comment ref="B50" authorId="0" shapeId="0" xr:uid="{00000000-0006-0000-0000-00000B000000}">
      <text>
        <r>
          <rPr>
            <b/>
            <sz val="9"/>
            <color indexed="81"/>
            <rFont val="Tahoma"/>
            <family val="2"/>
          </rPr>
          <t>Zero Frequency Inducing by Feedforward Capacitor:</t>
        </r>
        <r>
          <rPr>
            <sz val="9"/>
            <color indexed="81"/>
            <rFont val="Tahoma"/>
            <family val="2"/>
          </rPr>
          <t xml:space="preserve">
For most applications, TPS61288 doesn’t need a feedforward capacitor. Use 1000kHz at zero frequency.</t>
        </r>
      </text>
    </comment>
  </commentList>
</comments>
</file>

<file path=xl/sharedStrings.xml><?xml version="1.0" encoding="utf-8"?>
<sst xmlns="http://schemas.openxmlformats.org/spreadsheetml/2006/main" count="215" uniqueCount="150">
  <si>
    <t>Input Voltage Parameters</t>
  </si>
  <si>
    <t>Input Minimum Voltage</t>
  </si>
  <si>
    <t>Input Norminal Voltage</t>
  </si>
  <si>
    <t>Input Maximum Voltage</t>
  </si>
  <si>
    <t>V</t>
  </si>
  <si>
    <t>User Input</t>
  </si>
  <si>
    <t>Output Parameters</t>
  </si>
  <si>
    <t>Output Voltage</t>
  </si>
  <si>
    <t>Maximum Output Current</t>
  </si>
  <si>
    <t>A</t>
  </si>
  <si>
    <t>Output Ripple</t>
  </si>
  <si>
    <t>mV</t>
  </si>
  <si>
    <t>Output Ripple Percentage</t>
  </si>
  <si>
    <t>%</t>
  </si>
  <si>
    <t>Setting Output Voltage</t>
  </si>
  <si>
    <t>Resistor Divider R2</t>
  </si>
  <si>
    <t>kΩ</t>
  </si>
  <si>
    <t>Resistor Divider R1</t>
  </si>
  <si>
    <t>Inductor Selection</t>
  </si>
  <si>
    <t>Inductor Peak-to-Peak Current</t>
  </si>
  <si>
    <t>Switching Frequency</t>
  </si>
  <si>
    <t>MHz</t>
  </si>
  <si>
    <t>Frequency and Duty at Normal Inout Voltage</t>
  </si>
  <si>
    <t>Duty Cycle</t>
  </si>
  <si>
    <t>Efficiency</t>
  </si>
  <si>
    <t>Inductor Valley Current</t>
  </si>
  <si>
    <t>Inductor Peak Current</t>
  </si>
  <si>
    <t>uH</t>
  </si>
  <si>
    <t>time</t>
  </si>
  <si>
    <t>IL</t>
  </si>
  <si>
    <t>Output Capacitor Selection</t>
  </si>
  <si>
    <t>uF</t>
  </si>
  <si>
    <t>Loop Stability and Feedforward Capacitor</t>
  </si>
  <si>
    <t>Zero Frequency Inducing by Feedforward Capacitor</t>
  </si>
  <si>
    <t>kHz</t>
  </si>
  <si>
    <t>pF</t>
  </si>
  <si>
    <t>BOOST peak current control loop response BY Jing</t>
  </si>
  <si>
    <t>fsw</t>
  </si>
  <si>
    <t>power stage</t>
  </si>
  <si>
    <t>error AMP</t>
  </si>
  <si>
    <t>loop</t>
  </si>
  <si>
    <t>feedforward</t>
  </si>
  <si>
    <t>Loop+Cff</t>
  </si>
  <si>
    <t>Vref</t>
  </si>
  <si>
    <t>f</t>
  </si>
  <si>
    <t>DCgain</t>
  </si>
  <si>
    <t>fp gain</t>
  </si>
  <si>
    <t>fp phase</t>
  </si>
  <si>
    <t>fzRHP gain</t>
  </si>
  <si>
    <t>fzRHP phase</t>
  </si>
  <si>
    <t>fzESR gain</t>
  </si>
  <si>
    <t>fzESR phase</t>
  </si>
  <si>
    <t>power gain</t>
  </si>
  <si>
    <t>power phase</t>
  </si>
  <si>
    <t>Dcgain</t>
  </si>
  <si>
    <t>fp_comp1 gain</t>
  </si>
  <si>
    <t>fp_comp1 phase</t>
  </si>
  <si>
    <t>fz_comp gain</t>
  </si>
  <si>
    <t>fz_comp phase</t>
  </si>
  <si>
    <t>fp_comp2 gain</t>
  </si>
  <si>
    <t>fp_comp2 phase</t>
  </si>
  <si>
    <t>err gain</t>
  </si>
  <si>
    <t>err phase</t>
  </si>
  <si>
    <t>current sense gain</t>
  </si>
  <si>
    <t>FB divider gain</t>
  </si>
  <si>
    <t>loop gain</t>
  </si>
  <si>
    <t>loop phase</t>
  </si>
  <si>
    <t>fz_ff gain</t>
  </si>
  <si>
    <t>fz_ff phase</t>
  </si>
  <si>
    <t>fp_ff gain</t>
  </si>
  <si>
    <t>fp_ff  hase</t>
  </si>
  <si>
    <t>Cff gain</t>
  </si>
  <si>
    <t>Cff phase</t>
  </si>
  <si>
    <t>gain</t>
  </si>
  <si>
    <t>phase</t>
  </si>
  <si>
    <t>GmEA</t>
  </si>
  <si>
    <t>mA/V</t>
  </si>
  <si>
    <t>Rsns</t>
  </si>
  <si>
    <t>mΩ</t>
  </si>
  <si>
    <t>GmPS</t>
  </si>
  <si>
    <t>A/V</t>
  </si>
  <si>
    <t>L</t>
  </si>
  <si>
    <t>Cout</t>
  </si>
  <si>
    <t>ESR</t>
  </si>
  <si>
    <t>Iout</t>
  </si>
  <si>
    <t>Vout</t>
  </si>
  <si>
    <t>Rout</t>
  </si>
  <si>
    <t>Ω</t>
  </si>
  <si>
    <t>Vin</t>
  </si>
  <si>
    <t>Power stage</t>
  </si>
  <si>
    <t>1-D</t>
  </si>
  <si>
    <t>D</t>
  </si>
  <si>
    <t>fp</t>
  </si>
  <si>
    <t>Hz</t>
  </si>
  <si>
    <t>fzRHP</t>
  </si>
  <si>
    <t>fzESR</t>
  </si>
  <si>
    <t>DC_gain_power</t>
  </si>
  <si>
    <t>dB</t>
  </si>
  <si>
    <t>Error Amplifier</t>
  </si>
  <si>
    <t>Ro_ea</t>
  </si>
  <si>
    <t>MΩ</t>
  </si>
  <si>
    <t>Rc</t>
  </si>
  <si>
    <t>Cc</t>
  </si>
  <si>
    <t>Cp</t>
  </si>
  <si>
    <t>fz_comp</t>
  </si>
  <si>
    <t>fp_comp1</t>
  </si>
  <si>
    <t>fp_comp2</t>
  </si>
  <si>
    <t>DC_gain_comp</t>
  </si>
  <si>
    <t>mid_DC_gain_comp</t>
  </si>
  <si>
    <t>FB Divider</t>
  </si>
  <si>
    <t>R1</t>
  </si>
  <si>
    <t>R2</t>
  </si>
  <si>
    <t>Feedforward</t>
  </si>
  <si>
    <t>Cff</t>
  </si>
  <si>
    <t>F</t>
  </si>
  <si>
    <t>fz_ff</t>
  </si>
  <si>
    <t>fp_ff</t>
  </si>
  <si>
    <t>Filter at FB pin</t>
  </si>
  <si>
    <t>R_filter</t>
  </si>
  <si>
    <t>C_filter</t>
  </si>
  <si>
    <t>fp_filter</t>
  </si>
  <si>
    <t>NA</t>
  </si>
  <si>
    <t>Output Capacitor ESR</t>
  </si>
  <si>
    <t>ABOUT</t>
  </si>
  <si>
    <t>Inductor Peak-to-Peak Current Ratio</t>
  </si>
  <si>
    <t>Inductor DC Current</t>
  </si>
  <si>
    <t>Terms of Use</t>
  </si>
  <si>
    <t xml:space="preserve"> Calculated Inductance Value</t>
  </si>
  <si>
    <t>Real Output Ripple</t>
  </si>
  <si>
    <t xml:space="preserve"> Calculated Effective Output Capacitance</t>
  </si>
  <si>
    <t>test condition: Vin=3.6V Vout=5V Iout=1A</t>
  </si>
  <si>
    <t xml:space="preserve"> </t>
  </si>
  <si>
    <t>phase+180</t>
  </si>
  <si>
    <t>Selected Inductance Value L1</t>
  </si>
  <si>
    <t>Selected Effective Output Capacitance C2</t>
  </si>
  <si>
    <t>Feedforward Capacitance C3</t>
  </si>
  <si>
    <t xml:space="preserve">Cross-over Frequency </t>
  </si>
  <si>
    <t>⁰</t>
  </si>
  <si>
    <t>Gain Margin</t>
  </si>
  <si>
    <t>Phase Margin</t>
  </si>
  <si>
    <t>Loop+Cff ROUND</t>
  </si>
  <si>
    <t>crossoverf</t>
  </si>
  <si>
    <t>phase margin</t>
  </si>
  <si>
    <t>gain margin</t>
  </si>
  <si>
    <t>64mW</t>
  </si>
  <si>
    <t>nF</t>
  </si>
  <si>
    <t>Rc COMP</t>
  </si>
  <si>
    <t>Cc COMP</t>
  </si>
  <si>
    <t>Cp COMP</t>
  </si>
  <si>
    <t>TPS61288 18V, 15A Boost Converter Design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</si>
</sst>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_ "/>
    <numFmt numFmtId="166" formatCode="0.00000000"/>
    <numFmt numFmtId="167" formatCode="0.00000000000000000000"/>
    <numFmt numFmtId="168" formatCode="0.0"/>
    <numFmt numFmtId="169" formatCode="#,##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sz val="18"/>
      <color theme="1"/>
      <name val="Calibri"/>
      <family val="2"/>
      <scheme val="minor"/>
    </font>
    <font>
      <sz val="11"/>
      <color theme="1"/>
      <name val="Arial"/>
      <family val="2"/>
    </font>
    <font>
      <sz val="9"/>
      <color indexed="81"/>
      <name val="Tahoma"/>
      <family val="2"/>
    </font>
    <font>
      <b/>
      <sz val="9"/>
      <color indexed="81"/>
      <name val="Tahoma"/>
      <family val="2"/>
    </font>
    <font>
      <sz val="11"/>
      <color theme="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right"/>
    </xf>
    <xf numFmtId="0" fontId="4" fillId="3" borderId="0" xfId="0" applyFont="1" applyFill="1" applyAlignment="1">
      <alignment vertical="center"/>
    </xf>
    <xf numFmtId="0" fontId="4" fillId="4" borderId="0" xfId="0" applyFont="1" applyFill="1" applyAlignment="1">
      <alignment vertical="center"/>
    </xf>
    <xf numFmtId="0" fontId="1" fillId="4" borderId="0" xfId="0" applyFont="1" applyFill="1" applyAlignment="1">
      <alignment horizontal="right"/>
    </xf>
    <xf numFmtId="0" fontId="0" fillId="0" borderId="1" xfId="0" applyBorder="1" applyAlignment="1">
      <alignment horizontal="right"/>
    </xf>
    <xf numFmtId="0" fontId="0" fillId="0" borderId="1" xfId="0" applyBorder="1"/>
    <xf numFmtId="0" fontId="0" fillId="0" borderId="1" xfId="0" applyFill="1" applyBorder="1" applyAlignment="1">
      <alignment horizontal="right"/>
    </xf>
    <xf numFmtId="1" fontId="0" fillId="0" borderId="1" xfId="0" applyNumberFormat="1" applyBorder="1"/>
    <xf numFmtId="0" fontId="0" fillId="0" borderId="1" xfId="0" applyFill="1" applyBorder="1"/>
    <xf numFmtId="2" fontId="0" fillId="0" borderId="0" xfId="0" applyNumberFormat="1"/>
    <xf numFmtId="2" fontId="0" fillId="0" borderId="1" xfId="0" applyNumberFormat="1" applyBorder="1"/>
    <xf numFmtId="0" fontId="0" fillId="6" borderId="0" xfId="0" applyFill="1"/>
    <xf numFmtId="0" fontId="0" fillId="0" borderId="2" xfId="0" applyBorder="1"/>
    <xf numFmtId="0" fontId="0" fillId="0" borderId="3" xfId="0" applyBorder="1"/>
    <xf numFmtId="0" fontId="0" fillId="9" borderId="3" xfId="0" applyFill="1" applyBorder="1"/>
    <xf numFmtId="0" fontId="0" fillId="10" borderId="3" xfId="0" applyFill="1" applyBorder="1"/>
    <xf numFmtId="0" fontId="0" fillId="0" borderId="5" xfId="0" applyBorder="1" applyAlignment="1">
      <alignment wrapText="1"/>
    </xf>
    <xf numFmtId="0" fontId="0" fillId="0" borderId="0" xfId="0" applyBorder="1" applyAlignment="1">
      <alignment wrapText="1"/>
    </xf>
    <xf numFmtId="0" fontId="0" fillId="7" borderId="0" xfId="0" applyFill="1" applyBorder="1" applyAlignment="1">
      <alignment wrapText="1"/>
    </xf>
    <xf numFmtId="0" fontId="0" fillId="8" borderId="0" xfId="0" applyFill="1" applyBorder="1" applyAlignment="1">
      <alignment horizontal="center" wrapText="1"/>
    </xf>
    <xf numFmtId="0" fontId="0" fillId="8" borderId="0" xfId="0" applyFill="1" applyBorder="1" applyAlignment="1">
      <alignment wrapText="1"/>
    </xf>
    <xf numFmtId="0" fontId="0" fillId="9" borderId="0" xfId="0" applyFill="1" applyBorder="1" applyAlignment="1">
      <alignment wrapText="1"/>
    </xf>
    <xf numFmtId="0" fontId="0" fillId="10" borderId="0" xfId="0" applyFill="1" applyBorder="1" applyAlignment="1">
      <alignment wrapText="1"/>
    </xf>
    <xf numFmtId="0" fontId="0" fillId="11" borderId="0" xfId="0" applyFill="1" applyBorder="1" applyAlignment="1">
      <alignment wrapText="1"/>
    </xf>
    <xf numFmtId="0" fontId="0" fillId="11" borderId="6" xfId="0" applyFill="1" applyBorder="1" applyAlignment="1">
      <alignment wrapText="1"/>
    </xf>
    <xf numFmtId="0" fontId="0" fillId="12" borderId="0" xfId="0" applyFill="1" applyBorder="1" applyAlignment="1">
      <alignment wrapText="1"/>
    </xf>
    <xf numFmtId="0" fontId="0" fillId="12" borderId="6" xfId="0" applyFill="1" applyBorder="1" applyAlignment="1">
      <alignment wrapText="1"/>
    </xf>
    <xf numFmtId="0" fontId="0" fillId="2" borderId="0" xfId="0" applyFill="1"/>
    <xf numFmtId="0" fontId="0" fillId="0" borderId="5" xfId="0" applyBorder="1"/>
    <xf numFmtId="0" fontId="0" fillId="0" borderId="0" xfId="0" applyBorder="1"/>
    <xf numFmtId="164" fontId="0" fillId="0" borderId="0" xfId="0" applyNumberFormat="1" applyBorder="1"/>
    <xf numFmtId="165" fontId="0" fillId="0" borderId="0" xfId="0" applyNumberFormat="1" applyBorder="1"/>
    <xf numFmtId="164" fontId="0" fillId="0" borderId="6" xfId="0" applyNumberFormat="1" applyBorder="1"/>
    <xf numFmtId="166" fontId="0" fillId="0" borderId="0" xfId="0" applyNumberFormat="1"/>
    <xf numFmtId="164" fontId="0" fillId="0" borderId="0" xfId="0" applyNumberFormat="1"/>
    <xf numFmtId="1" fontId="0" fillId="0" borderId="0" xfId="0" applyNumberFormat="1" applyBorder="1"/>
    <xf numFmtId="0" fontId="0" fillId="0" borderId="0" xfId="0" applyFill="1"/>
    <xf numFmtId="1" fontId="0" fillId="0" borderId="0" xfId="0" applyNumberFormat="1" applyFill="1" applyBorder="1"/>
    <xf numFmtId="0" fontId="6" fillId="0" borderId="0" xfId="0" applyFont="1"/>
    <xf numFmtId="2" fontId="0" fillId="6" borderId="0" xfId="0" applyNumberFormat="1" applyFill="1"/>
    <xf numFmtId="167" fontId="0" fillId="6" borderId="0" xfId="0" applyNumberFormat="1" applyFill="1"/>
    <xf numFmtId="4" fontId="0" fillId="0" borderId="1" xfId="0" applyNumberFormat="1" applyBorder="1"/>
    <xf numFmtId="0" fontId="0" fillId="13" borderId="0" xfId="0" applyFill="1"/>
    <xf numFmtId="0" fontId="9" fillId="13" borderId="0" xfId="0" applyFont="1" applyFill="1"/>
    <xf numFmtId="2" fontId="9" fillId="13" borderId="0" xfId="0" applyNumberFormat="1" applyFont="1" applyFill="1"/>
    <xf numFmtId="1" fontId="0" fillId="0" borderId="0" xfId="0" applyNumberFormat="1"/>
    <xf numFmtId="168" fontId="0" fillId="0" borderId="1" xfId="0" applyNumberFormat="1" applyBorder="1"/>
    <xf numFmtId="0" fontId="0" fillId="0" borderId="0" xfId="0" applyFill="1" applyBorder="1"/>
    <xf numFmtId="1" fontId="0" fillId="0" borderId="0" xfId="0" applyNumberFormat="1" applyFill="1"/>
    <xf numFmtId="1" fontId="0" fillId="14" borderId="0" xfId="0" applyNumberFormat="1" applyFill="1" applyBorder="1"/>
    <xf numFmtId="0" fontId="0" fillId="3" borderId="1" xfId="0" applyFill="1" applyBorder="1" applyProtection="1">
      <protection locked="0"/>
    </xf>
    <xf numFmtId="2" fontId="0" fillId="3" borderId="1" xfId="0" applyNumberFormat="1" applyFill="1" applyBorder="1" applyProtection="1">
      <protection locked="0"/>
    </xf>
    <xf numFmtId="0" fontId="0" fillId="0" borderId="0" xfId="0" applyFill="1" applyBorder="1" applyAlignment="1">
      <alignment horizontal="right"/>
    </xf>
    <xf numFmtId="4" fontId="0" fillId="0" borderId="0" xfId="0" applyNumberFormat="1" applyBorder="1"/>
    <xf numFmtId="4" fontId="0" fillId="6" borderId="0" xfId="0" applyNumberFormat="1" applyFill="1"/>
    <xf numFmtId="0" fontId="9" fillId="13" borderId="2" xfId="0" applyFont="1" applyFill="1" applyBorder="1"/>
    <xf numFmtId="0" fontId="9" fillId="13" borderId="3" xfId="0" applyFont="1" applyFill="1" applyBorder="1"/>
    <xf numFmtId="0" fontId="9" fillId="13" borderId="4" xfId="0" applyFont="1" applyFill="1" applyBorder="1"/>
    <xf numFmtId="0" fontId="9" fillId="13" borderId="5" xfId="0" applyFont="1" applyFill="1" applyBorder="1"/>
    <xf numFmtId="0" fontId="9" fillId="13" borderId="0" xfId="0" applyFont="1" applyFill="1" applyBorder="1"/>
    <xf numFmtId="0" fontId="9" fillId="13" borderId="6" xfId="0" applyFont="1" applyFill="1" applyBorder="1"/>
    <xf numFmtId="2" fontId="1" fillId="13" borderId="0" xfId="0" applyNumberFormat="1" applyFont="1" applyFill="1" applyBorder="1"/>
    <xf numFmtId="0" fontId="1" fillId="13" borderId="0" xfId="0" applyFont="1" applyFill="1" applyBorder="1"/>
    <xf numFmtId="0" fontId="1" fillId="13" borderId="5" xfId="0" applyFont="1" applyFill="1" applyBorder="1"/>
    <xf numFmtId="0" fontId="1" fillId="13" borderId="6" xfId="0" applyFont="1" applyFill="1" applyBorder="1"/>
    <xf numFmtId="1" fontId="1" fillId="13" borderId="0" xfId="0" applyNumberFormat="1" applyFont="1" applyFill="1" applyBorder="1"/>
    <xf numFmtId="0" fontId="9" fillId="13" borderId="7" xfId="0" applyFont="1" applyFill="1" applyBorder="1"/>
    <xf numFmtId="0" fontId="9" fillId="13" borderId="8" xfId="0" applyFont="1" applyFill="1" applyBorder="1"/>
    <xf numFmtId="0" fontId="1" fillId="13" borderId="8" xfId="0" applyFont="1" applyFill="1" applyBorder="1"/>
    <xf numFmtId="0" fontId="1" fillId="13" borderId="9" xfId="0" applyFont="1" applyFill="1" applyBorder="1"/>
    <xf numFmtId="169" fontId="0" fillId="3" borderId="1" xfId="0" applyNumberFormat="1" applyFill="1" applyBorder="1" applyProtection="1">
      <protection locked="0"/>
    </xf>
    <xf numFmtId="0" fontId="2" fillId="0" borderId="1" xfId="0" applyFont="1" applyFill="1" applyBorder="1" applyAlignment="1">
      <alignment horizontal="center"/>
    </xf>
    <xf numFmtId="0" fontId="2" fillId="0" borderId="1" xfId="0" applyFont="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xf>
    <xf numFmtId="0" fontId="5" fillId="5" borderId="0" xfId="0" applyFont="1" applyFill="1" applyAlignment="1">
      <alignment horizontal="center" vertical="center" wrapText="1"/>
    </xf>
    <xf numFmtId="0" fontId="0" fillId="7" borderId="3" xfId="0" applyFill="1" applyBorder="1" applyAlignment="1">
      <alignment horizontal="center" wrapText="1"/>
    </xf>
    <xf numFmtId="0" fontId="0" fillId="8" borderId="3" xfId="0" applyFill="1" applyBorder="1" applyAlignment="1">
      <alignment horizontal="center" wrapText="1"/>
    </xf>
    <xf numFmtId="0" fontId="0" fillId="11" borderId="3" xfId="0" applyFill="1" applyBorder="1" applyAlignment="1">
      <alignment horizontal="center" wrapText="1"/>
    </xf>
    <xf numFmtId="0" fontId="0" fillId="11" borderId="4" xfId="0" applyFill="1" applyBorder="1" applyAlignment="1">
      <alignment horizontal="center" wrapText="1"/>
    </xf>
    <xf numFmtId="0" fontId="0" fillId="12" borderId="5" xfId="0" applyFill="1" applyBorder="1" applyAlignment="1">
      <alignment horizontal="center"/>
    </xf>
    <xf numFmtId="0" fontId="0" fillId="12"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000"/>
              <a:t>Inductor</a:t>
            </a:r>
            <a:r>
              <a:rPr lang="en-US" sz="2000" baseline="0"/>
              <a:t> Current Waveform </a:t>
            </a:r>
            <a:endParaRPr lang="en-US" sz="2000"/>
          </a:p>
        </c:rich>
      </c:tx>
      <c:layout>
        <c:manualLayout>
          <c:xMode val="edge"/>
          <c:yMode val="edge"/>
          <c:x val="0.20341676665020264"/>
          <c:y val="4.7753249335348739E-2"/>
        </c:manualLayout>
      </c:layout>
      <c:overlay val="0"/>
    </c:title>
    <c:autoTitleDeleted val="0"/>
    <c:plotArea>
      <c:layout>
        <c:manualLayout>
          <c:layoutTarget val="inner"/>
          <c:xMode val="edge"/>
          <c:yMode val="edge"/>
          <c:x val="0.168217309861832"/>
          <c:y val="0.20713287342136211"/>
          <c:w val="0.76867265097292803"/>
          <c:h val="0.56516186198454677"/>
        </c:manualLayout>
      </c:layout>
      <c:scatterChart>
        <c:scatterStyle val="lineMarker"/>
        <c:varyColors val="0"/>
        <c:ser>
          <c:idx val="0"/>
          <c:order val="0"/>
          <c:tx>
            <c:v>IL</c:v>
          </c:tx>
          <c:xVal>
            <c:numRef>
              <c:f>Sheet1!$F$50:$F$54</c:f>
              <c:numCache>
                <c:formatCode>General</c:formatCode>
                <c:ptCount val="5"/>
                <c:pt idx="0">
                  <c:v>0</c:v>
                </c:pt>
                <c:pt idx="1">
                  <c:v>1.4750000000000001</c:v>
                </c:pt>
                <c:pt idx="2">
                  <c:v>2</c:v>
                </c:pt>
                <c:pt idx="3">
                  <c:v>3.4750000000000001</c:v>
                </c:pt>
                <c:pt idx="4">
                  <c:v>4</c:v>
                </c:pt>
              </c:numCache>
            </c:numRef>
          </c:xVal>
          <c:yVal>
            <c:numRef>
              <c:f>Sheet1!$G$50:$G$54</c:f>
              <c:numCache>
                <c:formatCode>0.00</c:formatCode>
                <c:ptCount val="5"/>
                <c:pt idx="0">
                  <c:v>11.398133116883114</c:v>
                </c:pt>
                <c:pt idx="1">
                  <c:v>13.744724025974024</c:v>
                </c:pt>
                <c:pt idx="2">
                  <c:v>11.398133116883114</c:v>
                </c:pt>
                <c:pt idx="3">
                  <c:v>13.744724025974024</c:v>
                </c:pt>
                <c:pt idx="4">
                  <c:v>11.398133116883114</c:v>
                </c:pt>
              </c:numCache>
            </c:numRef>
          </c:yVal>
          <c:smooth val="0"/>
          <c:extLst>
            <c:ext xmlns:c16="http://schemas.microsoft.com/office/drawing/2014/chart" uri="{C3380CC4-5D6E-409C-BE32-E72D297353CC}">
              <c16:uniqueId val="{00000000-CDC5-47F4-A222-8618B3289020}"/>
            </c:ext>
          </c:extLst>
        </c:ser>
        <c:dLbls>
          <c:showLegendKey val="0"/>
          <c:showVal val="0"/>
          <c:showCatName val="0"/>
          <c:showSerName val="0"/>
          <c:showPercent val="0"/>
          <c:showBubbleSize val="0"/>
        </c:dLbls>
        <c:axId val="170902656"/>
        <c:axId val="166782464"/>
      </c:scatterChart>
      <c:valAx>
        <c:axId val="170902656"/>
        <c:scaling>
          <c:orientation val="minMax"/>
        </c:scaling>
        <c:delete val="0"/>
        <c:axPos val="b"/>
        <c:majorGridlines/>
        <c:title>
          <c:tx>
            <c:rich>
              <a:bodyPr/>
              <a:lstStyle/>
              <a:p>
                <a:pPr>
                  <a:defRPr sz="1600"/>
                </a:pPr>
                <a:r>
                  <a:rPr lang="en-US" sz="1600"/>
                  <a:t>Time</a:t>
                </a:r>
                <a:r>
                  <a:rPr lang="en-US" sz="1600" baseline="0"/>
                  <a:t> (us)</a:t>
                </a:r>
                <a:endParaRPr lang="en-US" sz="16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400"/>
            </a:pPr>
            <a:endParaRPr lang="en-US"/>
          </a:p>
        </c:txPr>
        <c:crossAx val="166782464"/>
        <c:crosses val="autoZero"/>
        <c:crossBetween val="midCat"/>
      </c:valAx>
      <c:valAx>
        <c:axId val="166782464"/>
        <c:scaling>
          <c:orientation val="minMax"/>
        </c:scaling>
        <c:delete val="0"/>
        <c:axPos val="l"/>
        <c:majorGridlines/>
        <c:title>
          <c:tx>
            <c:rich>
              <a:bodyPr/>
              <a:lstStyle/>
              <a:p>
                <a:pPr>
                  <a:defRPr sz="1600"/>
                </a:pPr>
                <a:r>
                  <a:rPr lang="en-US" altLang="zh-CN" sz="1600"/>
                  <a:t>I</a:t>
                </a:r>
                <a:r>
                  <a:rPr lang="en-US" sz="1600"/>
                  <a:t>nductor</a:t>
                </a:r>
                <a:r>
                  <a:rPr lang="en-US" sz="1600" baseline="0"/>
                  <a:t> current (A)</a:t>
                </a:r>
                <a:endParaRPr lang="en-US" sz="1600"/>
              </a:p>
            </c:rich>
          </c:tx>
          <c:layout>
            <c:manualLayout>
              <c:xMode val="edge"/>
              <c:yMode val="edge"/>
              <c:x val="2.1269209858614378E-2"/>
              <c:y val="0.21080915396203523"/>
            </c:manualLayout>
          </c:layout>
          <c:overlay val="0"/>
        </c:title>
        <c:numFmt formatCode="0.00" sourceLinked="1"/>
        <c:majorTickMark val="none"/>
        <c:minorTickMark val="none"/>
        <c:tickLblPos val="nextTo"/>
        <c:txPr>
          <a:bodyPr/>
          <a:lstStyle/>
          <a:p>
            <a:pPr>
              <a:defRPr sz="1400"/>
            </a:pPr>
            <a:endParaRPr lang="en-US"/>
          </a:p>
        </c:txPr>
        <c:crossAx val="170902656"/>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2000" b="1" i="0" u="none" strike="noStrike" kern="1200" baseline="0">
                <a:solidFill>
                  <a:schemeClr val="tx1"/>
                </a:solidFill>
                <a:latin typeface="+mn-lt"/>
                <a:ea typeface="+mn-ea"/>
                <a:cs typeface="+mn-cs"/>
              </a:defRPr>
            </a:pPr>
            <a:r>
              <a:rPr lang="en-US" sz="2000"/>
              <a:t>Loop</a:t>
            </a:r>
            <a:r>
              <a:rPr lang="en-US" sz="2000" baseline="0"/>
              <a:t> </a:t>
            </a:r>
            <a:r>
              <a:rPr lang="en-US" sz="2000"/>
              <a:t>Bode Plot</a:t>
            </a:r>
          </a:p>
        </c:rich>
      </c:tx>
      <c:layout>
        <c:manualLayout>
          <c:xMode val="edge"/>
          <c:yMode val="edge"/>
          <c:x val="0.42374623874896766"/>
          <c:y val="3.5219003950816494E-2"/>
        </c:manualLayout>
      </c:layout>
      <c:overlay val="0"/>
    </c:title>
    <c:autoTitleDeleted val="0"/>
    <c:plotArea>
      <c:layout>
        <c:manualLayout>
          <c:layoutTarget val="inner"/>
          <c:xMode val="edge"/>
          <c:yMode val="edge"/>
          <c:x val="0.13754928180157133"/>
          <c:y val="0.16504197701770776"/>
          <c:w val="0.73309107814769525"/>
          <c:h val="0.60450453443392704"/>
        </c:manualLayout>
      </c:layout>
      <c:scatterChart>
        <c:scatterStyle val="smoothMarker"/>
        <c:varyColors val="0"/>
        <c:ser>
          <c:idx val="2"/>
          <c:order val="0"/>
          <c:tx>
            <c:v>gain</c:v>
          </c:tx>
          <c:spPr>
            <a:ln>
              <a:solidFill>
                <a:srgbClr val="0070C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Sheet2!$AZ$4:$AZ$404</c:f>
              <c:numCache>
                <c:formatCode>0.00</c:formatCode>
                <c:ptCount val="401"/>
                <c:pt idx="0">
                  <c:v>33.336590044699115</c:v>
                </c:pt>
                <c:pt idx="1">
                  <c:v>33.136452261212639</c:v>
                </c:pt>
                <c:pt idx="2">
                  <c:v>32.936307844027972</c:v>
                </c:pt>
                <c:pt idx="3">
                  <c:v>32.736156492832151</c:v>
                </c:pt>
                <c:pt idx="4">
                  <c:v>32.535997893180756</c:v>
                </c:pt>
                <c:pt idx="5">
                  <c:v>32.335831715885945</c:v>
                </c:pt>
                <c:pt idx="6">
                  <c:v>32.13565761637846</c:v>
                </c:pt>
                <c:pt idx="7">
                  <c:v>31.935475234042723</c:v>
                </c:pt>
                <c:pt idx="8">
                  <c:v>31.735284191524268</c:v>
                </c:pt>
                <c:pt idx="9">
                  <c:v>31.535084094008297</c:v>
                </c:pt>
                <c:pt idx="10">
                  <c:v>31.33487452846888</c:v>
                </c:pt>
                <c:pt idx="11">
                  <c:v>31.134655062887564</c:v>
                </c:pt>
                <c:pt idx="12">
                  <c:v>30.934425245440774</c:v>
                </c:pt>
                <c:pt idx="13">
                  <c:v>30.73418460365491</c:v>
                </c:pt>
                <c:pt idx="14">
                  <c:v>30.533932643528384</c:v>
                </c:pt>
                <c:pt idx="15">
                  <c:v>30.333668848619666</c:v>
                </c:pt>
                <c:pt idx="16">
                  <c:v>30.133392679100481</c:v>
                </c:pt>
                <c:pt idx="17">
                  <c:v>29.933103570773529</c:v>
                </c:pt>
                <c:pt idx="18">
                  <c:v>29.732800934053486</c:v>
                </c:pt>
                <c:pt idx="19">
                  <c:v>29.532484152911149</c:v>
                </c:pt>
                <c:pt idx="20">
                  <c:v>29.332152583779454</c:v>
                </c:pt>
                <c:pt idx="21">
                  <c:v>29.131805554421046</c:v>
                </c:pt>
                <c:pt idx="22">
                  <c:v>28.931442362756847</c:v>
                </c:pt>
                <c:pt idx="23">
                  <c:v>28.731062275654775</c:v>
                </c:pt>
                <c:pt idx="24">
                  <c:v>28.530664527678713</c:v>
                </c:pt>
                <c:pt idx="25">
                  <c:v>28.330248319796976</c:v>
                </c:pt>
                <c:pt idx="26">
                  <c:v>28.129812818050389</c:v>
                </c:pt>
                <c:pt idx="27">
                  <c:v>27.929357152179854</c:v>
                </c:pt>
                <c:pt idx="28">
                  <c:v>27.728880414213354</c:v>
                </c:pt>
                <c:pt idx="29">
                  <c:v>27.528381657013004</c:v>
                </c:pt>
                <c:pt idx="30">
                  <c:v>27.327859892782424</c:v>
                </c:pt>
                <c:pt idx="31">
                  <c:v>27.127314091535172</c:v>
                </c:pt>
                <c:pt idx="32">
                  <c:v>26.926743179525179</c:v>
                </c:pt>
                <c:pt idx="33">
                  <c:v>26.72614603764066</c:v>
                </c:pt>
                <c:pt idx="34">
                  <c:v>26.525521499762579</c:v>
                </c:pt>
                <c:pt idx="35">
                  <c:v>26.324868351090014</c:v>
                </c:pt>
                <c:pt idx="36">
                  <c:v>26.124185326434443</c:v>
                </c:pt>
                <c:pt idx="37">
                  <c:v>25.923471108485618</c:v>
                </c:pt>
                <c:pt idx="38">
                  <c:v>25.722724326052163</c:v>
                </c:pt>
                <c:pt idx="39">
                  <c:v>25.52194355228054</c:v>
                </c:pt>
                <c:pt idx="40">
                  <c:v>25.321127302856485</c:v>
                </c:pt>
                <c:pt idx="41">
                  <c:v>25.120274034193702</c:v>
                </c:pt>
                <c:pt idx="42">
                  <c:v>24.919382141615007</c:v>
                </c:pt>
                <c:pt idx="43">
                  <c:v>24.71844995753224</c:v>
                </c:pt>
                <c:pt idx="44">
                  <c:v>24.517475749631583</c:v>
                </c:pt>
                <c:pt idx="45">
                  <c:v>24.316457719071931</c:v>
                </c:pt>
                <c:pt idx="46">
                  <c:v>24.115393998704924</c:v>
                </c:pt>
                <c:pt idx="47">
                  <c:v>23.914282651325742</c:v>
                </c:pt>
                <c:pt idx="48">
                  <c:v>23.713121667965709</c:v>
                </c:pt>
                <c:pt idx="49">
                  <c:v>23.511908966237481</c:v>
                </c:pt>
                <c:pt idx="50">
                  <c:v>23.310642388746128</c:v>
                </c:pt>
                <c:pt idx="51">
                  <c:v>23.109319701579579</c:v>
                </c:pt>
                <c:pt idx="52">
                  <c:v>22.907938592893757</c:v>
                </c:pt>
                <c:pt idx="53">
                  <c:v>22.706496671609049</c:v>
                </c:pt>
                <c:pt idx="54">
                  <c:v>22.504991466235889</c:v>
                </c:pt>
                <c:pt idx="55">
                  <c:v>22.303420423849126</c:v>
                </c:pt>
                <c:pt idx="56">
                  <c:v>22.101780909232208</c:v>
                </c:pt>
                <c:pt idx="57">
                  <c:v>21.900070204213868</c:v>
                </c:pt>
                <c:pt idx="58">
                  <c:v>21.698285507221847</c:v>
                </c:pt>
                <c:pt idx="59">
                  <c:v>21.496423933079772</c:v>
                </c:pt>
                <c:pt idx="60">
                  <c:v>21.294482513075106</c:v>
                </c:pt>
                <c:pt idx="61">
                  <c:v>21.092458195328298</c:v>
                </c:pt>
                <c:pt idx="62">
                  <c:v>20.890347845494375</c:v>
                </c:pt>
                <c:pt idx="63">
                  <c:v>20.68814824783081</c:v>
                </c:pt>
                <c:pt idx="64">
                  <c:v>20.48585610666699</c:v>
                </c:pt>
                <c:pt idx="65">
                  <c:v>20.283468048312287</c:v>
                </c:pt>
                <c:pt idx="66">
                  <c:v>20.080980623441814</c:v>
                </c:pt>
                <c:pt idx="67">
                  <c:v>19.878390310000274</c:v>
                </c:pt>
                <c:pt idx="68">
                  <c:v>19.675693516665941</c:v>
                </c:pt>
                <c:pt idx="69">
                  <c:v>19.472886586918484</c:v>
                </c:pt>
                <c:pt idx="70">
                  <c:v>19.269965803754552</c:v>
                </c:pt>
                <c:pt idx="71">
                  <c:v>19.066927395097398</c:v>
                </c:pt>
                <c:pt idx="72">
                  <c:v>18.86376753994611</c:v>
                </c:pt>
                <c:pt idx="73">
                  <c:v>18.660482375310906</c:v>
                </c:pt>
                <c:pt idx="74">
                  <c:v>18.457068003980893</c:v>
                </c:pt>
                <c:pt idx="75">
                  <c:v>18.253520503169973</c:v>
                </c:pt>
                <c:pt idx="76">
                  <c:v>18.049835934085074</c:v>
                </c:pt>
                <c:pt idx="77">
                  <c:v>17.846010352460052</c:v>
                </c:pt>
                <c:pt idx="78">
                  <c:v>17.642039820095395</c:v>
                </c:pt>
                <c:pt idx="79">
                  <c:v>17.437920417441177</c:v>
                </c:pt>
                <c:pt idx="80">
                  <c:v>17.233648257256824</c:v>
                </c:pt>
                <c:pt idx="81">
                  <c:v>17.029219499376456</c:v>
                </c:pt>
                <c:pt idx="82">
                  <c:v>16.82463036660258</c:v>
                </c:pt>
                <c:pt idx="83">
                  <c:v>16.619877161745059</c:v>
                </c:pt>
                <c:pt idx="84">
                  <c:v>16.414956285813464</c:v>
                </c:pt>
                <c:pt idx="85">
                  <c:v>16.20986425736308</c:v>
                </c:pt>
                <c:pt idx="86">
                  <c:v>16.004597732984646</c:v>
                </c:pt>
                <c:pt idx="87">
                  <c:v>15.799153528916408</c:v>
                </c:pt>
                <c:pt idx="88">
                  <c:v>15.593528643745701</c:v>
                </c:pt>
                <c:pt idx="89">
                  <c:v>15.387720282153683</c:v>
                </c:pt>
                <c:pt idx="90">
                  <c:v>15.181725879642201</c:v>
                </c:pt>
                <c:pt idx="91">
                  <c:v>14.975543128167049</c:v>
                </c:pt>
                <c:pt idx="92">
                  <c:v>14.769170002585435</c:v>
                </c:pt>
                <c:pt idx="93">
                  <c:v>14.562604787808398</c:v>
                </c:pt>
                <c:pt idx="94">
                  <c:v>14.355846106531793</c:v>
                </c:pt>
                <c:pt idx="95">
                  <c:v>14.148892947401256</c:v>
                </c:pt>
                <c:pt idx="96">
                  <c:v>13.941744693448554</c:v>
                </c:pt>
                <c:pt idx="97">
                  <c:v>13.73440115061906</c:v>
                </c:pt>
                <c:pt idx="98">
                  <c:v>13.526862576192483</c:v>
                </c:pt>
                <c:pt idx="99">
                  <c:v>13.319129706882027</c:v>
                </c:pt>
                <c:pt idx="100">
                  <c:v>13.11120378638242</c:v>
                </c:pt>
                <c:pt idx="101">
                  <c:v>12.903086592122314</c:v>
                </c:pt>
                <c:pt idx="102">
                  <c:v>12.694780460965321</c:v>
                </c:pt>
                <c:pt idx="103">
                  <c:v>12.486288313593866</c:v>
                </c:pt>
                <c:pt idx="104">
                  <c:v>12.277613677303526</c:v>
                </c:pt>
                <c:pt idx="105">
                  <c:v>12.06876070693173</c:v>
                </c:pt>
                <c:pt idx="106">
                  <c:v>11.859734203644653</c:v>
                </c:pt>
                <c:pt idx="107">
                  <c:v>11.65053963131064</c:v>
                </c:pt>
                <c:pt idx="108">
                  <c:v>11.441183130195755</c:v>
                </c:pt>
                <c:pt idx="109">
                  <c:v>11.231671527731237</c:v>
                </c:pt>
                <c:pt idx="110">
                  <c:v>11.02201234611838</c:v>
                </c:pt>
                <c:pt idx="111">
                  <c:v>10.812213806560235</c:v>
                </c:pt>
                <c:pt idx="112">
                  <c:v>10.602284829935325</c:v>
                </c:pt>
                <c:pt idx="113">
                  <c:v>10.392235033760917</c:v>
                </c:pt>
                <c:pt idx="114">
                  <c:v>10.182074725328548</c:v>
                </c:pt>
                <c:pt idx="115">
                  <c:v>9.9718148909356472</c:v>
                </c:pt>
                <c:pt idx="116">
                  <c:v>9.7614671811791798</c:v>
                </c:pt>
                <c:pt idx="117">
                  <c:v>9.5510438923252785</c:v>
                </c:pt>
                <c:pt idx="118">
                  <c:v>9.340557943816167</c:v>
                </c:pt>
                <c:pt idx="119">
                  <c:v>9.1300228520266824</c:v>
                </c:pt>
                <c:pt idx="120">
                  <c:v>8.9194527004334248</c:v>
                </c:pt>
                <c:pt idx="121">
                  <c:v>8.7088621064093861</c:v>
                </c:pt>
                <c:pt idx="122">
                  <c:v>8.4982661849065391</c:v>
                </c:pt>
                <c:pt idx="123">
                  <c:v>8.2876805093356669</c:v>
                </c:pt>
                <c:pt idx="124">
                  <c:v>8.0771210699951226</c:v>
                </c:pt>
                <c:pt idx="125">
                  <c:v>7.8666042304413102</c:v>
                </c:pt>
                <c:pt idx="126">
                  <c:v>7.6561466822257112</c:v>
                </c:pt>
                <c:pt idx="127">
                  <c:v>7.4457653984532408</c:v>
                </c:pt>
                <c:pt idx="128">
                  <c:v>7.235477586637721</c:v>
                </c:pt>
                <c:pt idx="129">
                  <c:v>7.0253006413452059</c:v>
                </c:pt>
                <c:pt idx="130">
                  <c:v>6.8152520971236319</c:v>
                </c:pt>
                <c:pt idx="131">
                  <c:v>6.6053495822169728</c:v>
                </c:pt>
                <c:pt idx="132">
                  <c:v>6.3956107735547887</c:v>
                </c:pt>
                <c:pt idx="133">
                  <c:v>6.1860533534928344</c:v>
                </c:pt>
                <c:pt idx="134">
                  <c:v>5.9766949687591397</c:v>
                </c:pt>
                <c:pt idx="135">
                  <c:v>5.7675531920302827</c:v>
                </c:pt>
                <c:pt idx="136">
                  <c:v>5.5586454865298967</c:v>
                </c:pt>
                <c:pt idx="137">
                  <c:v>5.3499891740003127</c:v>
                </c:pt>
                <c:pt idx="138">
                  <c:v>5.1416014063554636</c:v>
                </c:pt>
                <c:pt idx="139">
                  <c:v>4.9334991412755356</c:v>
                </c:pt>
                <c:pt idx="140">
                  <c:v>4.7256991219540554</c:v>
                </c:pt>
                <c:pt idx="141">
                  <c:v>4.5182178611573756</c:v>
                </c:pt>
                <c:pt idx="142">
                  <c:v>4.3110716297046219</c:v>
                </c:pt>
                <c:pt idx="143">
                  <c:v>4.1042764494245381</c:v>
                </c:pt>
                <c:pt idx="144">
                  <c:v>3.89784809059688</c:v>
                </c:pt>
                <c:pt idx="145">
                  <c:v>3.6918020738367248</c:v>
                </c:pt>
                <c:pt idx="146">
                  <c:v>3.486153676336134</c:v>
                </c:pt>
                <c:pt idx="147">
                  <c:v>3.2809179423350763</c:v>
                </c:pt>
                <c:pt idx="148">
                  <c:v>3.0761096976562925</c:v>
                </c:pt>
                <c:pt idx="149">
                  <c:v>2.8717435681040531</c:v>
                </c:pt>
                <c:pt idx="150">
                  <c:v>2.6678340014986559</c:v>
                </c:pt>
                <c:pt idx="151">
                  <c:v>2.4643952930923421</c:v>
                </c:pt>
                <c:pt idx="152">
                  <c:v>2.2614416140930014</c:v>
                </c:pt>
                <c:pt idx="153">
                  <c:v>2.0589870430056387</c:v>
                </c:pt>
                <c:pt idx="154">
                  <c:v>1.8570455994897614</c:v>
                </c:pt>
                <c:pt idx="155">
                  <c:v>1.6556312804238205</c:v>
                </c:pt>
                <c:pt idx="156">
                  <c:v>1.4547580978630941</c:v>
                </c:pt>
                <c:pt idx="157">
                  <c:v>1.2544401185769836</c:v>
                </c:pt>
                <c:pt idx="158">
                  <c:v>1.0546915048545926</c:v>
                </c:pt>
                <c:pt idx="159">
                  <c:v>0.85552655627061946</c:v>
                </c:pt>
                <c:pt idx="160">
                  <c:v>0.65695975211201618</c:v>
                </c:pt>
                <c:pt idx="161">
                  <c:v>0.45900579417340232</c:v>
                </c:pt>
                <c:pt idx="162">
                  <c:v>0.26167964963855195</c:v>
                </c:pt>
                <c:pt idx="163">
                  <c:v>6.4996593776772443E-2</c:v>
                </c:pt>
                <c:pt idx="164">
                  <c:v>-0.13102774780722173</c:v>
                </c:pt>
                <c:pt idx="165">
                  <c:v>-0.32637735761987341</c:v>
                </c:pt>
                <c:pt idx="166">
                  <c:v>-0.52103578566043118</c:v>
                </c:pt>
                <c:pt idx="167">
                  <c:v>-0.71498610996692347</c:v>
                </c:pt>
                <c:pt idx="168">
                  <c:v>-0.90821089854507664</c:v>
                </c:pt>
                <c:pt idx="169">
                  <c:v>-1.1006921728901216</c:v>
                </c:pt>
                <c:pt idx="170">
                  <c:v>-1.2924113733035862</c:v>
                </c:pt>
                <c:pt idx="171">
                  <c:v>-1.4833493261999804</c:v>
                </c:pt>
                <c:pt idx="172">
                  <c:v>-1.6734862135923649</c:v>
                </c:pt>
                <c:pt idx="173">
                  <c:v>-1.8628015449410611</c:v>
                </c:pt>
                <c:pt idx="174">
                  <c:v>-2.0512741315457146</c:v>
                </c:pt>
                <c:pt idx="175">
                  <c:v>-2.2388820636583553</c:v>
                </c:pt>
                <c:pt idx="176">
                  <c:v>-2.4256026904925578</c:v>
                </c:pt>
                <c:pt idx="177">
                  <c:v>-2.6114126033033069</c:v>
                </c:pt>
                <c:pt idx="178">
                  <c:v>-2.796287621710476</c:v>
                </c:pt>
                <c:pt idx="179">
                  <c:v>-2.9802027834394007</c:v>
                </c:pt>
                <c:pt idx="180">
                  <c:v>-3.1631323376509313</c:v>
                </c:pt>
                <c:pt idx="181">
                  <c:v>-3.3450497420339977</c:v>
                </c:pt>
                <c:pt idx="182">
                  <c:v>-3.5259276638323827</c:v>
                </c:pt>
                <c:pt idx="183">
                  <c:v>-3.7057379849765484</c:v>
                </c:pt>
                <c:pt idx="184">
                  <c:v>-3.8844518114896709</c:v>
                </c:pt>
                <c:pt idx="185">
                  <c:v>-4.0620394873334122</c:v>
                </c:pt>
                <c:pt idx="186">
                  <c:v>-4.23847061285481</c:v>
                </c:pt>
                <c:pt idx="187">
                  <c:v>-4.4137140679895905</c:v>
                </c:pt>
                <c:pt idx="188">
                  <c:v>-4.587738040368496</c:v>
                </c:pt>
                <c:pt idx="189">
                  <c:v>-4.7605100584641429</c:v>
                </c:pt>
                <c:pt idx="190">
                  <c:v>-4.9319970299011153</c:v>
                </c:pt>
                <c:pt idx="191">
                  <c:v>-5.1021652850390238</c:v>
                </c:pt>
                <c:pt idx="192">
                  <c:v>-5.2709806259175052</c:v>
                </c:pt>
                <c:pt idx="193">
                  <c:v>-5.4384083806322945</c:v>
                </c:pt>
                <c:pt idx="194">
                  <c:v>-5.6044134631858862</c:v>
                </c:pt>
                <c:pt idx="195">
                  <c:v>-5.7689604388289117</c:v>
                </c:pt>
                <c:pt idx="196">
                  <c:v>-5.9320135948766897</c:v>
                </c:pt>
                <c:pt idx="197">
                  <c:v>-6.0935370169509309</c:v>
                </c:pt>
                <c:pt idx="198">
                  <c:v>-6.2534946705587622</c:v>
                </c:pt>
                <c:pt idx="199">
                  <c:v>-6.4118504878804359</c:v>
                </c:pt>
                <c:pt idx="200">
                  <c:v>-6.5685684595933731</c:v>
                </c:pt>
                <c:pt idx="201">
                  <c:v>-6.7236127315138248</c:v>
                </c:pt>
                <c:pt idx="202">
                  <c:v>-6.8769477057896378</c:v>
                </c:pt>
                <c:pt idx="203">
                  <c:v>-7.0285381463274268</c:v>
                </c:pt>
                <c:pt idx="204">
                  <c:v>-7.1783492880865145</c:v>
                </c:pt>
                <c:pt idx="205">
                  <c:v>-7.3263469498212848</c:v>
                </c:pt>
                <c:pt idx="206">
                  <c:v>-7.4724976498015971</c:v>
                </c:pt>
                <c:pt idx="207">
                  <c:v>-7.6167687239925428</c:v>
                </c:pt>
                <c:pt idx="208">
                  <c:v>-7.7591284461254046</c:v>
                </c:pt>
                <c:pt idx="209">
                  <c:v>-7.8995461490476684</c:v>
                </c:pt>
                <c:pt idx="210">
                  <c:v>-8.0379923466985872</c:v>
                </c:pt>
                <c:pt idx="211">
                  <c:v>-8.1744388560190728</c:v>
                </c:pt>
                <c:pt idx="212">
                  <c:v>-8.3088589180749697</c:v>
                </c:pt>
                <c:pt idx="213">
                  <c:v>-8.4412273176465913</c:v>
                </c:pt>
                <c:pt idx="214">
                  <c:v>-8.5715205005210411</c:v>
                </c:pt>
                <c:pt idx="215">
                  <c:v>-8.6997166877126126</c:v>
                </c:pt>
                <c:pt idx="216">
                  <c:v>-8.8257959858369315</c:v>
                </c:pt>
                <c:pt idx="217">
                  <c:v>-8.9497404928708608</c:v>
                </c:pt>
                <c:pt idx="218">
                  <c:v>-9.0715343985479997</c:v>
                </c:pt>
                <c:pt idx="219">
                  <c:v>-9.1911640786658122</c:v>
                </c:pt>
                <c:pt idx="220">
                  <c:v>-9.3086181826165522</c:v>
                </c:pt>
                <c:pt idx="221">
                  <c:v>-9.4238877134994308</c:v>
                </c:pt>
                <c:pt idx="222">
                  <c:v>-9.5369661002256478</c:v>
                </c:pt>
                <c:pt idx="223">
                  <c:v>-9.6478492610907338</c:v>
                </c:pt>
                <c:pt idx="224">
                  <c:v>-9.7565356583586773</c:v>
                </c:pt>
                <c:pt idx="225">
                  <c:v>-9.8630263434791487</c:v>
                </c:pt>
                <c:pt idx="226">
                  <c:v>-9.9673249926425971</c:v>
                </c:pt>
                <c:pt idx="227">
                  <c:v>-10.069437932463728</c:v>
                </c:pt>
                <c:pt idx="228">
                  <c:v>-10.16937415567515</c:v>
                </c:pt>
                <c:pt idx="229">
                  <c:v>-10.267145326804735</c:v>
                </c:pt>
                <c:pt idx="230">
                  <c:v>-10.362765777902238</c:v>
                </c:pt>
                <c:pt idx="231">
                  <c:v>-10.456252494472507</c:v>
                </c:pt>
                <c:pt idx="232">
                  <c:v>-10.547625091860874</c:v>
                </c:pt>
                <c:pt idx="233">
                  <c:v>-10.636905782421509</c:v>
                </c:pt>
                <c:pt idx="234">
                  <c:v>-10.724119333879406</c:v>
                </c:pt>
                <c:pt idx="235">
                  <c:v>-10.809293019369584</c:v>
                </c:pt>
                <c:pt idx="236">
                  <c:v>-10.892456559704017</c:v>
                </c:pt>
                <c:pt idx="237">
                  <c:v>-10.97364205847402</c:v>
                </c:pt>
                <c:pt idx="238">
                  <c:v>-11.05288393064528</c:v>
                </c:pt>
                <c:pt idx="239">
                  <c:v>-11.130218825342597</c:v>
                </c:pt>
                <c:pt idx="240">
                  <c:v>-11.205685543550793</c:v>
                </c:pt>
                <c:pt idx="241">
                  <c:v>-11.27932495147925</c:v>
                </c:pt>
                <c:pt idx="242">
                  <c:v>-11.351179890346881</c:v>
                </c:pt>
                <c:pt idx="243">
                  <c:v>-11.421295083346291</c:v>
                </c:pt>
                <c:pt idx="244">
                  <c:v>-11.489717040536512</c:v>
                </c:pt>
                <c:pt idx="245">
                  <c:v>-11.556493962397333</c:v>
                </c:pt>
                <c:pt idx="246">
                  <c:v>-11.621675642752523</c:v>
                </c:pt>
                <c:pt idx="247">
                  <c:v>-11.685313371737575</c:v>
                </c:pt>
                <c:pt idx="248">
                  <c:v>-11.747459839448084</c:v>
                </c:pt>
                <c:pt idx="249">
                  <c:v>-11.808169040860362</c:v>
                </c:pt>
                <c:pt idx="250">
                  <c:v>-11.867496182567326</c:v>
                </c:pt>
                <c:pt idx="251">
                  <c:v>-11.925497591818118</c:v>
                </c:pt>
                <c:pt idx="252">
                  <c:v>-11.982230628296067</c:v>
                </c:pt>
                <c:pt idx="253">
                  <c:v>-12.037753599008651</c:v>
                </c:pt>
                <c:pt idx="254">
                  <c:v>-12.092125676606205</c:v>
                </c:pt>
                <c:pt idx="255">
                  <c:v>-12.145406821384892</c:v>
                </c:pt>
                <c:pt idx="256">
                  <c:v>-12.19765770716989</c:v>
                </c:pt>
                <c:pt idx="257">
                  <c:v>-12.248939651216803</c:v>
                </c:pt>
                <c:pt idx="258">
                  <c:v>-12.29931454821074</c:v>
                </c:pt>
                <c:pt idx="259">
                  <c:v>-12.348844808388423</c:v>
                </c:pt>
                <c:pt idx="260">
                  <c:v>-12.397593299754867</c:v>
                </c:pt>
                <c:pt idx="261">
                  <c:v>-12.44562329431643</c:v>
                </c:pt>
                <c:pt idx="262">
                  <c:v>-12.492998418204573</c:v>
                </c:pt>
                <c:pt idx="263">
                  <c:v>-12.539782605521166</c:v>
                </c:pt>
                <c:pt idx="264">
                  <c:v>-12.586040055695271</c:v>
                </c:pt>
                <c:pt idx="265">
                  <c:v>-12.631835194104715</c:v>
                </c:pt>
                <c:pt idx="266">
                  <c:v>-12.677232635682584</c:v>
                </c:pt>
                <c:pt idx="267">
                  <c:v>-12.722297151198816</c:v>
                </c:pt>
                <c:pt idx="268">
                  <c:v>-12.767093635881865</c:v>
                </c:pt>
                <c:pt idx="269">
                  <c:v>-12.811687080022432</c:v>
                </c:pt>
                <c:pt idx="270">
                  <c:v>-12.856142541183917</c:v>
                </c:pt>
                <c:pt idx="271">
                  <c:v>-12.900525117628531</c:v>
                </c:pt>
                <c:pt idx="272">
                  <c:v>-12.94489992255731</c:v>
                </c:pt>
                <c:pt idx="273">
                  <c:v>-12.989332058755265</c:v>
                </c:pt>
                <c:pt idx="274">
                  <c:v>-13.033886593228212</c:v>
                </c:pt>
                <c:pt idx="275">
                  <c:v>-13.078628531418836</c:v>
                </c:pt>
                <c:pt idx="276">
                  <c:v>-13.123622790591433</c:v>
                </c:pt>
                <c:pt idx="277">
                  <c:v>-13.168934171983574</c:v>
                </c:pt>
                <c:pt idx="278">
                  <c:v>-13.214627331332434</c:v>
                </c:pt>
                <c:pt idx="279">
                  <c:v>-13.260766747398151</c:v>
                </c:pt>
                <c:pt idx="280">
                  <c:v>-13.307416688125178</c:v>
                </c:pt>
                <c:pt idx="281">
                  <c:v>-13.354641174103479</c:v>
                </c:pt>
                <c:pt idx="282">
                  <c:v>-13.402503939017871</c:v>
                </c:pt>
                <c:pt idx="283">
                  <c:v>-13.451068386802239</c:v>
                </c:pt>
                <c:pt idx="284">
                  <c:v>-13.500397545248362</c:v>
                </c:pt>
                <c:pt idx="285">
                  <c:v>-13.550554015856473</c:v>
                </c:pt>
                <c:pt idx="286">
                  <c:v>-13.601599919753271</c:v>
                </c:pt>
                <c:pt idx="287">
                  <c:v>-13.653596839548038</c:v>
                </c:pt>
                <c:pt idx="288">
                  <c:v>-13.706605757044024</c:v>
                </c:pt>
                <c:pt idx="289">
                  <c:v>-13.760686986771189</c:v>
                </c:pt>
                <c:pt idx="290">
                  <c:v>-13.81590010536075</c:v>
                </c:pt>
                <c:pt idx="291">
                  <c:v>-13.87230387683544</c:v>
                </c:pt>
                <c:pt idx="292">
                  <c:v>-13.929956173947927</c:v>
                </c:pt>
                <c:pt idx="293">
                  <c:v>-13.988913895756548</c:v>
                </c:pt>
                <c:pt idx="294">
                  <c:v>-14.049232881690008</c:v>
                </c:pt>
                <c:pt idx="295">
                  <c:v>-14.110967822408165</c:v>
                </c:pt>
                <c:pt idx="296">
                  <c:v>-14.17417216783055</c:v>
                </c:pt>
                <c:pt idx="297">
                  <c:v>-14.238898032757694</c:v>
                </c:pt>
                <c:pt idx="298">
                  <c:v>-14.3051961005699</c:v>
                </c:pt>
                <c:pt idx="299">
                  <c:v>-14.373115525539387</c:v>
                </c:pt>
                <c:pt idx="300">
                  <c:v>-14.442703834342435</c:v>
                </c:pt>
                <c:pt idx="301">
                  <c:v>-14.51400682740233</c:v>
                </c:pt>
                <c:pt idx="302">
                  <c:v>-14.587068480733253</c:v>
                </c:pt>
                <c:pt idx="303">
                  <c:v>-14.661930848988568</c:v>
                </c:pt>
                <c:pt idx="304">
                  <c:v>-14.738633970441843</c:v>
                </c:pt>
                <c:pt idx="305">
                  <c:v>-14.817215774647051</c:v>
                </c:pt>
                <c:pt idx="306">
                  <c:v>-14.897711993533113</c:v>
                </c:pt>
                <c:pt idx="307">
                  <c:v>-14.980156076688246</c:v>
                </c:pt>
                <c:pt idx="308">
                  <c:v>-15.064579111578654</c:v>
                </c:pt>
                <c:pt idx="309">
                  <c:v>-15.151009749428226</c:v>
                </c:pt>
                <c:pt idx="310">
                  <c:v>-15.239474137455389</c:v>
                </c:pt>
                <c:pt idx="311">
                  <c:v>-15.329995858124434</c:v>
                </c:pt>
                <c:pt idx="312">
                  <c:v>-15.422595876020898</c:v>
                </c:pt>
                <c:pt idx="313">
                  <c:v>-15.517292492901918</c:v>
                </c:pt>
                <c:pt idx="314">
                  <c:v>-15.614101311408541</c:v>
                </c:pt>
                <c:pt idx="315">
                  <c:v>-15.71303520785237</c:v>
                </c:pt>
                <c:pt idx="316">
                  <c:v>-15.814104314410898</c:v>
                </c:pt>
                <c:pt idx="317">
                  <c:v>-15.917316010980601</c:v>
                </c:pt>
                <c:pt idx="318">
                  <c:v>-16.022674926848694</c:v>
                </c:pt>
                <c:pt idx="319">
                  <c:v>-16.130182952253435</c:v>
                </c:pt>
                <c:pt idx="320">
                  <c:v>-16.239839259810225</c:v>
                </c:pt>
                <c:pt idx="321">
                  <c:v>-16.351640335689648</c:v>
                </c:pt>
                <c:pt idx="322">
                  <c:v>-16.465580020342166</c:v>
                </c:pt>
                <c:pt idx="323">
                  <c:v>-16.581649558478311</c:v>
                </c:pt>
                <c:pt idx="324">
                  <c:v>-16.699837657929198</c:v>
                </c:pt>
                <c:pt idx="325">
                  <c:v>-16.820130556935901</c:v>
                </c:pt>
                <c:pt idx="326">
                  <c:v>-16.942512099345219</c:v>
                </c:pt>
                <c:pt idx="327">
                  <c:v>-17.066963817126922</c:v>
                </c:pt>
                <c:pt idx="328">
                  <c:v>-17.193465019572393</c:v>
                </c:pt>
                <c:pt idx="329">
                  <c:v>-17.32199288848965</c:v>
                </c:pt>
                <c:pt idx="330">
                  <c:v>-17.452522578673054</c:v>
                </c:pt>
                <c:pt idx="331">
                  <c:v>-17.585027322899535</c:v>
                </c:pt>
                <c:pt idx="332">
                  <c:v>-17.719478540685902</c:v>
                </c:pt>
                <c:pt idx="333">
                  <c:v>-17.855845950033736</c:v>
                </c:pt>
                <c:pt idx="334">
                  <c:v>-17.99409768139051</c:v>
                </c:pt>
                <c:pt idx="335">
                  <c:v>-18.134200393064322</c:v>
                </c:pt>
                <c:pt idx="336">
                  <c:v>-18.276119387347791</c:v>
                </c:pt>
                <c:pt idx="337">
                  <c:v>-18.419818726634041</c:v>
                </c:pt>
                <c:pt idx="338">
                  <c:v>-18.565261348834536</c:v>
                </c:pt>
                <c:pt idx="339">
                  <c:v>-18.712409181451079</c:v>
                </c:pt>
                <c:pt idx="340">
                  <c:v>-18.86122325369336</c:v>
                </c:pt>
                <c:pt idx="341">
                  <c:v>-19.011663806080016</c:v>
                </c:pt>
                <c:pt idx="342">
                  <c:v>-19.163690397010505</c:v>
                </c:pt>
                <c:pt idx="343">
                  <c:v>-19.317262005846121</c:v>
                </c:pt>
                <c:pt idx="344">
                  <c:v>-19.472337132090026</c:v>
                </c:pt>
                <c:pt idx="345">
                  <c:v>-19.628873890309837</c:v>
                </c:pt>
                <c:pt idx="346">
                  <c:v>-19.786830100498321</c:v>
                </c:pt>
                <c:pt idx="347">
                  <c:v>-19.946163373619154</c:v>
                </c:pt>
                <c:pt idx="348">
                  <c:v>-20.106831192135367</c:v>
                </c:pt>
                <c:pt idx="349">
                  <c:v>-20.26879098536482</c:v>
                </c:pt>
                <c:pt idx="350">
                  <c:v>-20.432000199554864</c:v>
                </c:pt>
                <c:pt idx="351">
                  <c:v>-20.59641636260848</c:v>
                </c:pt>
                <c:pt idx="352">
                  <c:v>-20.761997143436496</c:v>
                </c:pt>
                <c:pt idx="353">
                  <c:v>-20.9287004059453</c:v>
                </c:pt>
                <c:pt idx="354">
                  <c:v>-21.096484257703871</c:v>
                </c:pt>
                <c:pt idx="355">
                  <c:v>-21.265307093363379</c:v>
                </c:pt>
                <c:pt idx="356">
                  <c:v>-21.435127632929095</c:v>
                </c:pt>
                <c:pt idx="357">
                  <c:v>-21.605904955007922</c:v>
                </c:pt>
                <c:pt idx="358">
                  <c:v>-21.77759852517449</c:v>
                </c:pt>
                <c:pt idx="359">
                  <c:v>-21.950168219615719</c:v>
                </c:pt>
                <c:pt idx="360">
                  <c:v>-22.123574344227816</c:v>
                </c:pt>
                <c:pt idx="361">
                  <c:v>-22.297777649351151</c:v>
                </c:pt>
                <c:pt idx="362">
                  <c:v>-22.472739340335817</c:v>
                </c:pt>
                <c:pt idx="363">
                  <c:v>-22.648421084138743</c:v>
                </c:pt>
                <c:pt idx="364">
                  <c:v>-22.824785012156418</c:v>
                </c:pt>
                <c:pt idx="365">
                  <c:v>-23.001793719499094</c:v>
                </c:pt>
                <c:pt idx="366">
                  <c:v>-23.179410260914114</c:v>
                </c:pt>
                <c:pt idx="367">
                  <c:v>-23.357598143564136</c:v>
                </c:pt>
                <c:pt idx="368">
                  <c:v>-23.536321316864885</c:v>
                </c:pt>
                <c:pt idx="369">
                  <c:v>-23.715544159582294</c:v>
                </c:pt>
                <c:pt idx="370">
                  <c:v>-23.895231464387052</c:v>
                </c:pt>
                <c:pt idx="371">
                  <c:v>-24.075348420058152</c:v>
                </c:pt>
                <c:pt idx="372">
                  <c:v>-24.255860591522595</c:v>
                </c:pt>
                <c:pt idx="373">
                  <c:v>-24.436733897912902</c:v>
                </c:pt>
                <c:pt idx="374">
                  <c:v>-24.617934588818557</c:v>
                </c:pt>
                <c:pt idx="375">
                  <c:v>-24.799429218900919</c:v>
                </c:pt>
                <c:pt idx="376">
                  <c:v>-24.981184621036743</c:v>
                </c:pt>
                <c:pt idx="377">
                  <c:v>-25.163167878148776</c:v>
                </c:pt>
                <c:pt idx="378">
                  <c:v>-25.345346293877817</c:v>
                </c:pt>
                <c:pt idx="379">
                  <c:v>-25.527687362243295</c:v>
                </c:pt>
                <c:pt idx="380">
                  <c:v>-25.710158736440196</c:v>
                </c:pt>
                <c:pt idx="381">
                  <c:v>-25.892728196908536</c:v>
                </c:pt>
                <c:pt idx="382">
                  <c:v>-26.075363618815352</c:v>
                </c:pt>
                <c:pt idx="383">
                  <c:v>-26.258032939082149</c:v>
                </c:pt>
                <c:pt idx="384">
                  <c:v>-26.440704123089841</c:v>
                </c:pt>
                <c:pt idx="385">
                  <c:v>-26.623345131191503</c:v>
                </c:pt>
                <c:pt idx="386">
                  <c:v>-26.80592388516223</c:v>
                </c:pt>
                <c:pt idx="387">
                  <c:v>-26.98840823471544</c:v>
                </c:pt>
                <c:pt idx="388">
                  <c:v>-27.170765924215186</c:v>
                </c:pt>
                <c:pt idx="389">
                  <c:v>-27.352964559715009</c:v>
                </c:pt>
                <c:pt idx="390">
                  <c:v>-27.534971576455948</c:v>
                </c:pt>
                <c:pt idx="391">
                  <c:v>-27.716754206958573</c:v>
                </c:pt>
                <c:pt idx="392">
                  <c:v>-27.898279449847148</c:v>
                </c:pt>
                <c:pt idx="393">
                  <c:v>-28.079514039546858</c:v>
                </c:pt>
                <c:pt idx="394">
                  <c:v>-28.260424417000486</c:v>
                </c:pt>
                <c:pt idx="395">
                  <c:v>-28.440976701553957</c:v>
                </c:pt>
                <c:pt idx="396">
                  <c:v>-28.621136664166229</c:v>
                </c:pt>
                <c:pt idx="397">
                  <c:v>-28.800869702103814</c:v>
                </c:pt>
                <c:pt idx="398">
                  <c:v>-28.980140815285818</c:v>
                </c:pt>
                <c:pt idx="399">
                  <c:v>-29.158914584450535</c:v>
                </c:pt>
                <c:pt idx="400">
                  <c:v>-29.337155151321344</c:v>
                </c:pt>
              </c:numCache>
            </c:numRef>
          </c:yVal>
          <c:smooth val="1"/>
          <c:extLst>
            <c:ext xmlns:c16="http://schemas.microsoft.com/office/drawing/2014/chart" uri="{C3380CC4-5D6E-409C-BE32-E72D297353CC}">
              <c16:uniqueId val="{00000000-123F-403B-8513-C4A9FAC76D2B}"/>
            </c:ext>
          </c:extLst>
        </c:ser>
        <c:dLbls>
          <c:showLegendKey val="0"/>
          <c:showVal val="0"/>
          <c:showCatName val="0"/>
          <c:showSerName val="0"/>
          <c:showPercent val="0"/>
          <c:showBubbleSize val="0"/>
        </c:dLbls>
        <c:axId val="218861568"/>
        <c:axId val="218863488"/>
      </c:scatterChart>
      <c:scatterChart>
        <c:scatterStyle val="smoothMarker"/>
        <c:varyColors val="0"/>
        <c:ser>
          <c:idx val="3"/>
          <c:order val="1"/>
          <c:tx>
            <c:v>phase</c:v>
          </c:tx>
          <c:spPr>
            <a:ln>
              <a:solidFill>
                <a:srgbClr val="C0000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Sheet2!$BB$4:$BB$404</c:f>
              <c:numCache>
                <c:formatCode>0.00</c:formatCode>
                <c:ptCount val="401"/>
                <c:pt idx="0">
                  <c:v>89.448035647877006</c:v>
                </c:pt>
                <c:pt idx="1">
                  <c:v>89.42682435845775</c:v>
                </c:pt>
                <c:pt idx="2">
                  <c:v>89.405314160529571</c:v>
                </c:pt>
                <c:pt idx="3">
                  <c:v>89.383494004510851</c:v>
                </c:pt>
                <c:pt idx="4">
                  <c:v>89.361352701593404</c:v>
                </c:pt>
                <c:pt idx="5">
                  <c:v>89.338878919574398</c:v>
                </c:pt>
                <c:pt idx="6">
                  <c:v>89.316061178733904</c:v>
                </c:pt>
                <c:pt idx="7">
                  <c:v>89.292887847764646</c:v>
                </c:pt>
                <c:pt idx="8">
                  <c:v>89.269347139760271</c:v>
                </c:pt>
                <c:pt idx="9">
                  <c:v>89.245427108269638</c:v>
                </c:pt>
                <c:pt idx="10">
                  <c:v>89.221115643424582</c:v>
                </c:pt>
                <c:pt idx="11">
                  <c:v>89.196400468150102</c:v>
                </c:pt>
                <c:pt idx="12">
                  <c:v>89.171269134465874</c:v>
                </c:pt>
                <c:pt idx="13">
                  <c:v>89.145709019888955</c:v>
                </c:pt>
                <c:pt idx="14">
                  <c:v>89.119707323949015</c:v>
                </c:pt>
                <c:pt idx="15">
                  <c:v>89.093251064826788</c:v>
                </c:pt>
                <c:pt idx="16">
                  <c:v>89.066327076129298</c:v>
                </c:pt>
                <c:pt idx="17">
                  <c:v>89.038922003814093</c:v>
                </c:pt>
                <c:pt idx="18">
                  <c:v>89.011022303278111</c:v>
                </c:pt>
                <c:pt idx="19">
                  <c:v>88.982614236625395</c:v>
                </c:pt>
                <c:pt idx="20">
                  <c:v>88.953683870131286</c:v>
                </c:pt>
                <c:pt idx="21">
                  <c:v>88.924217071919983</c:v>
                </c:pt>
                <c:pt idx="22">
                  <c:v>88.894199509874696</c:v>
                </c:pt>
                <c:pt idx="23">
                  <c:v>88.863616649800321</c:v>
                </c:pt>
                <c:pt idx="24">
                  <c:v>88.832453753860506</c:v>
                </c:pt>
                <c:pt idx="25">
                  <c:v>88.800695879311377</c:v>
                </c:pt>
                <c:pt idx="26">
                  <c:v>88.768327877556288</c:v>
                </c:pt>
                <c:pt idx="27">
                  <c:v>88.735334393547873</c:v>
                </c:pt>
                <c:pt idx="28">
                  <c:v>88.701699865563882</c:v>
                </c:pt>
                <c:pt idx="29">
                  <c:v>88.667408525386122</c:v>
                </c:pt>
                <c:pt idx="30">
                  <c:v>88.632444398913165</c:v>
                </c:pt>
                <c:pt idx="31">
                  <c:v>88.596791307238419</c:v>
                </c:pt>
                <c:pt idx="32">
                  <c:v>88.560432868228375</c:v>
                </c:pt>
                <c:pt idx="33">
                  <c:v>88.523352498635731</c:v>
                </c:pt>
                <c:pt idx="34">
                  <c:v>88.485533416786041</c:v>
                </c:pt>
                <c:pt idx="35">
                  <c:v>88.446958645876421</c:v>
                </c:pt>
                <c:pt idx="36">
                  <c:v>88.407611017927849</c:v>
                </c:pt>
                <c:pt idx="37">
                  <c:v>88.367473178434039</c:v>
                </c:pt>
                <c:pt idx="38">
                  <c:v>88.326527591752253</c:v>
                </c:pt>
                <c:pt idx="39">
                  <c:v>88.284756547281873</c:v>
                </c:pt>
                <c:pt idx="40">
                  <c:v>88.242142166480278</c:v>
                </c:pt>
                <c:pt idx="41">
                  <c:v>88.198666410765313</c:v>
                </c:pt>
                <c:pt idx="42">
                  <c:v>88.154311090357211</c:v>
                </c:pt>
                <c:pt idx="43">
                  <c:v>88.109057874112338</c:v>
                </c:pt>
                <c:pt idx="44">
                  <c:v>88.062888300404367</c:v>
                </c:pt>
                <c:pt idx="45">
                  <c:v>88.015783789108454</c:v>
                </c:pt>
                <c:pt idx="46">
                  <c:v>87.967725654745522</c:v>
                </c:pt>
                <c:pt idx="47">
                  <c:v>87.91869512084449</c:v>
                </c:pt>
                <c:pt idx="48">
                  <c:v>87.868673335580809</c:v>
                </c:pt>
                <c:pt idx="49">
                  <c:v>87.817641388749351</c:v>
                </c:pt>
                <c:pt idx="50">
                  <c:v>87.765580330130305</c:v>
                </c:pt>
                <c:pt idx="51">
                  <c:v>87.712471189305191</c:v>
                </c:pt>
                <c:pt idx="52">
                  <c:v>87.658294996979365</c:v>
                </c:pt>
                <c:pt idx="53">
                  <c:v>87.603032807865262</c:v>
                </c:pt>
                <c:pt idx="54">
                  <c:v>87.546665725178684</c:v>
                </c:pt>
                <c:pt idx="55">
                  <c:v>87.489174926796551</c:v>
                </c:pt>
                <c:pt idx="56">
                  <c:v>87.430541693120986</c:v>
                </c:pt>
                <c:pt idx="57">
                  <c:v>87.370747436689484</c:v>
                </c:pt>
                <c:pt idx="58">
                  <c:v>87.309773733564867</c:v>
                </c:pt>
                <c:pt idx="59">
                  <c:v>87.247602356531587</c:v>
                </c:pt>
                <c:pt idx="60">
                  <c:v>87.184215310117281</c:v>
                </c:pt>
                <c:pt idx="61">
                  <c:v>87.11959486744712</c:v>
                </c:pt>
                <c:pt idx="62">
                  <c:v>87.053723608929943</c:v>
                </c:pt>
                <c:pt idx="63">
                  <c:v>86.986584462759737</c:v>
                </c:pt>
                <c:pt idx="64">
                  <c:v>86.918160747203672</c:v>
                </c:pt>
                <c:pt idx="65">
                  <c:v>86.848436214630937</c:v>
                </c:pt>
                <c:pt idx="66">
                  <c:v>86.777395097218459</c:v>
                </c:pt>
                <c:pt idx="67">
                  <c:v>86.705022154249761</c:v>
                </c:pt>
                <c:pt idx="68">
                  <c:v>86.631302720901346</c:v>
                </c:pt>
                <c:pt idx="69">
                  <c:v>86.556222758385573</c:v>
                </c:pt>
                <c:pt idx="70">
                  <c:v>86.479768905294222</c:v>
                </c:pt>
                <c:pt idx="71">
                  <c:v>86.401928529955882</c:v>
                </c:pt>
                <c:pt idx="72">
                  <c:v>86.322689783591343</c:v>
                </c:pt>
                <c:pt idx="73">
                  <c:v>86.242041654015992</c:v>
                </c:pt>
                <c:pt idx="74">
                  <c:v>86.159974019603411</c:v>
                </c:pt>
                <c:pt idx="75">
                  <c:v>86.076477703186612</c:v>
                </c:pt>
                <c:pt idx="76">
                  <c:v>85.991544525532987</c:v>
                </c:pt>
                <c:pt idx="77">
                  <c:v>85.905167357987679</c:v>
                </c:pt>
                <c:pt idx="78">
                  <c:v>85.817340173837238</c:v>
                </c:pt>
                <c:pt idx="79">
                  <c:v>85.728058097900146</c:v>
                </c:pt>
                <c:pt idx="80">
                  <c:v>85.637317453806304</c:v>
                </c:pt>
                <c:pt idx="81">
                  <c:v>85.545115808381524</c:v>
                </c:pt>
                <c:pt idx="82">
                  <c:v>85.451452012507545</c:v>
                </c:pt>
                <c:pt idx="83">
                  <c:v>85.356326237783748</c:v>
                </c:pt>
                <c:pt idx="84">
                  <c:v>85.259740008273496</c:v>
                </c:pt>
                <c:pt idx="85">
                  <c:v>85.161696226577249</c:v>
                </c:pt>
                <c:pt idx="86">
                  <c:v>85.062199193437678</c:v>
                </c:pt>
                <c:pt idx="87">
                  <c:v>84.96125462004882</c:v>
                </c:pt>
                <c:pt idx="88">
                  <c:v>84.858869632213825</c:v>
                </c:pt>
                <c:pt idx="89">
                  <c:v>84.755052765474915</c:v>
                </c:pt>
                <c:pt idx="90">
                  <c:v>84.649813950326234</c:v>
                </c:pt>
                <c:pt idx="91">
                  <c:v>84.543164486616718</c:v>
                </c:pt>
                <c:pt idx="92">
                  <c:v>84.435117006255425</c:v>
                </c:pt>
                <c:pt idx="93">
                  <c:v>84.325685423351743</c:v>
                </c:pt>
                <c:pt idx="94">
                  <c:v>84.214884870952517</c:v>
                </c:pt>
                <c:pt idx="95">
                  <c:v>84.102731623584162</c:v>
                </c:pt>
                <c:pt idx="96">
                  <c:v>83.989243004868527</c:v>
                </c:pt>
                <c:pt idx="97">
                  <c:v>83.874437279557569</c:v>
                </c:pt>
                <c:pt idx="98">
                  <c:v>83.758333529425897</c:v>
                </c:pt>
                <c:pt idx="99">
                  <c:v>83.640951512570851</c:v>
                </c:pt>
                <c:pt idx="100">
                  <c:v>83.522311505799252</c:v>
                </c:pt>
                <c:pt idx="101">
                  <c:v>83.402434129925169</c:v>
                </c:pt>
                <c:pt idx="102">
                  <c:v>83.28134015796681</c:v>
                </c:pt>
                <c:pt idx="103">
                  <c:v>83.159050306409938</c:v>
                </c:pt>
                <c:pt idx="104">
                  <c:v>83.035585009898682</c:v>
                </c:pt>
                <c:pt idx="105">
                  <c:v>82.910964179922743</c:v>
                </c:pt>
                <c:pt idx="106">
                  <c:v>82.785206948285662</c:v>
                </c:pt>
                <c:pt idx="107">
                  <c:v>82.65833139636635</c:v>
                </c:pt>
                <c:pt idx="108">
                  <c:v>82.530354271414367</c:v>
                </c:pt>
                <c:pt idx="109">
                  <c:v>82.401290691351008</c:v>
                </c:pt>
                <c:pt idx="110">
                  <c:v>82.271153839776233</c:v>
                </c:pt>
                <c:pt idx="111">
                  <c:v>82.139954653100688</c:v>
                </c:pt>
                <c:pt idx="112">
                  <c:v>82.007701501931578</c:v>
                </c:pt>
                <c:pt idx="113">
                  <c:v>81.874399869030455</c:v>
                </c:pt>
                <c:pt idx="114">
                  <c:v>81.740052026332322</c:v>
                </c:pt>
                <c:pt idx="115">
                  <c:v>81.604656713658088</c:v>
                </c:pt>
                <c:pt idx="116">
                  <c:v>81.468208821864408</c:v>
                </c:pt>
                <c:pt idx="117">
                  <c:v>81.330699083255425</c:v>
                </c:pt>
                <c:pt idx="118">
                  <c:v>81.192113772118233</c:v>
                </c:pt>
                <c:pt idx="119">
                  <c:v>81.052434418246321</c:v>
                </c:pt>
                <c:pt idx="120">
                  <c:v>80.911637536269964</c:v>
                </c:pt>
                <c:pt idx="121">
                  <c:v>80.769694373527244</c:v>
                </c:pt>
                <c:pt idx="122">
                  <c:v>80.626570679076579</c:v>
                </c:pt>
                <c:pt idx="123">
                  <c:v>80.482226496280646</c:v>
                </c:pt>
                <c:pt idx="124">
                  <c:v>80.336615981172827</c:v>
                </c:pt>
                <c:pt idx="125">
                  <c:v>80.189687248568873</c:v>
                </c:pt>
                <c:pt idx="126">
                  <c:v>80.041382247594584</c:v>
                </c:pt>
                <c:pt idx="127">
                  <c:v>79.891636667988578</c:v>
                </c:pt>
                <c:pt idx="128">
                  <c:v>79.740379878195398</c:v>
                </c:pt>
                <c:pt idx="129">
                  <c:v>79.587534895909926</c:v>
                </c:pt>
                <c:pt idx="130">
                  <c:v>79.433018391364627</c:v>
                </c:pt>
                <c:pt idx="131">
                  <c:v>79.276740723281264</c:v>
                </c:pt>
                <c:pt idx="132">
                  <c:v>79.118606007040597</c:v>
                </c:pt>
                <c:pt idx="133">
                  <c:v>78.958512214268325</c:v>
                </c:pt>
                <c:pt idx="134">
                  <c:v>78.79635130269584</c:v>
                </c:pt>
                <c:pt idx="135">
                  <c:v>78.632009374840749</c:v>
                </c:pt>
                <c:pt idx="136">
                  <c:v>78.465366863766789</c:v>
                </c:pt>
                <c:pt idx="137">
                  <c:v>78.296298743932709</c:v>
                </c:pt>
                <c:pt idx="138">
                  <c:v>78.124674764927747</c:v>
                </c:pt>
                <c:pt idx="139">
                  <c:v>77.950359705722022</c:v>
                </c:pt>
                <c:pt idx="140">
                  <c:v>77.773213646932618</c:v>
                </c:pt>
                <c:pt idx="141">
                  <c:v>77.59309225852455</c:v>
                </c:pt>
                <c:pt idx="142">
                  <c:v>77.409847100328719</c:v>
                </c:pt>
                <c:pt idx="143">
                  <c:v>77.223325932762748</c:v>
                </c:pt>
                <c:pt idx="144">
                  <c:v>77.033373035189541</c:v>
                </c:pt>
                <c:pt idx="145">
                  <c:v>76.839829529431682</c:v>
                </c:pt>
                <c:pt idx="146">
                  <c:v>76.642533706081679</c:v>
                </c:pt>
                <c:pt idx="147">
                  <c:v>76.441321351398173</c:v>
                </c:pt>
                <c:pt idx="148">
                  <c:v>76.236026072756417</c:v>
                </c:pt>
                <c:pt idx="149">
                  <c:v>76.026479620821945</c:v>
                </c:pt>
                <c:pt idx="150">
                  <c:v>75.812512206831698</c:v>
                </c:pt>
                <c:pt idx="151">
                  <c:v>75.59395281359707</c:v>
                </c:pt>
                <c:pt idx="152">
                  <c:v>75.370629499079655</c:v>
                </c:pt>
                <c:pt idx="153">
                  <c:v>75.142369691630307</c:v>
                </c:pt>
                <c:pt idx="154">
                  <c:v>74.909000476219859</c:v>
                </c:pt>
                <c:pt idx="155">
                  <c:v>74.670348871224448</c:v>
                </c:pt>
                <c:pt idx="156">
                  <c:v>74.426242095552595</c:v>
                </c:pt>
                <c:pt idx="157">
                  <c:v>74.176507826114587</c:v>
                </c:pt>
                <c:pt idx="158">
                  <c:v>73.920974445835142</c:v>
                </c:pt>
                <c:pt idx="159">
                  <c:v>73.65947128259279</c:v>
                </c:pt>
                <c:pt idx="160">
                  <c:v>73.391828839636247</c:v>
                </c:pt>
                <c:pt idx="161">
                  <c:v>73.117879018174023</c:v>
                </c:pt>
                <c:pt idx="162">
                  <c:v>72.837455332961724</c:v>
                </c:pt>
                <c:pt idx="163">
                  <c:v>72.550393121818828</c:v>
                </c:pt>
                <c:pt idx="164">
                  <c:v>72.256529750092355</c:v>
                </c:pt>
                <c:pt idx="165">
                  <c:v>71.955704811154206</c:v>
                </c:pt>
                <c:pt idx="166">
                  <c:v>71.647760324063725</c:v>
                </c:pt>
                <c:pt idx="167">
                  <c:v>71.332540929557226</c:v>
                </c:pt>
                <c:pt idx="168">
                  <c:v>71.009894085534128</c:v>
                </c:pt>
                <c:pt idx="169">
                  <c:v>70.679670263202951</c:v>
                </c:pt>
                <c:pt idx="170">
                  <c:v>70.341723145023238</c:v>
                </c:pt>
                <c:pt idx="171">
                  <c:v>69.995909825540693</c:v>
                </c:pt>
                <c:pt idx="172">
                  <c:v>69.642091016154666</c:v>
                </c:pt>
                <c:pt idx="173">
                  <c:v>69.280131254787449</c:v>
                </c:pt>
                <c:pt idx="174">
                  <c:v>68.909899121340445</c:v>
                </c:pt>
                <c:pt idx="175">
                  <c:v>68.531267459725427</c:v>
                </c:pt>
                <c:pt idx="176">
                  <c:v>68.14411360714945</c:v>
                </c:pt>
                <c:pt idx="177">
                  <c:v>67.74831963121315</c:v>
                </c:pt>
                <c:pt idx="178">
                  <c:v>67.343772575249503</c:v>
                </c:pt>
                <c:pt idx="179">
                  <c:v>66.930364712190155</c:v>
                </c:pt>
                <c:pt idx="180">
                  <c:v>66.507993807096042</c:v>
                </c:pt>
                <c:pt idx="181">
                  <c:v>66.076563388328864</c:v>
                </c:pt>
                <c:pt idx="182">
                  <c:v>65.635983027174007</c:v>
                </c:pt>
                <c:pt idx="183">
                  <c:v>65.18616862554957</c:v>
                </c:pt>
                <c:pt idx="184">
                  <c:v>64.727042711255379</c:v>
                </c:pt>
                <c:pt idx="185">
                  <c:v>64.25853474002821</c:v>
                </c:pt>
                <c:pt idx="186">
                  <c:v>63.78058140347882</c:v>
                </c:pt>
                <c:pt idx="187">
                  <c:v>63.293126941787733</c:v>
                </c:pt>
                <c:pt idx="188">
                  <c:v>62.796123459842491</c:v>
                </c:pt>
                <c:pt idx="189">
                  <c:v>62.289531245296629</c:v>
                </c:pt>
                <c:pt idx="190">
                  <c:v>61.773319086834576</c:v>
                </c:pt>
                <c:pt idx="191">
                  <c:v>61.24746459072945</c:v>
                </c:pt>
                <c:pt idx="192">
                  <c:v>60.711954493590753</c:v>
                </c:pt>
                <c:pt idx="193">
                  <c:v>60.166784969014131</c:v>
                </c:pt>
                <c:pt idx="194">
                  <c:v>59.611961925670741</c:v>
                </c:pt>
                <c:pt idx="195">
                  <c:v>59.047501294211344</c:v>
                </c:pt>
                <c:pt idx="196">
                  <c:v>58.473429300213553</c:v>
                </c:pt>
                <c:pt idx="197">
                  <c:v>57.889782720269267</c:v>
                </c:pt>
                <c:pt idx="198">
                  <c:v>57.296609118204415</c:v>
                </c:pt>
                <c:pt idx="199">
                  <c:v>56.693967058335787</c:v>
                </c:pt>
                <c:pt idx="200">
                  <c:v>56.081926292617609</c:v>
                </c:pt>
                <c:pt idx="201">
                  <c:v>55.46056791850215</c:v>
                </c:pt>
                <c:pt idx="202">
                  <c:v>54.829984504350236</c:v>
                </c:pt>
                <c:pt idx="203">
                  <c:v>54.190280179270545</c:v>
                </c:pt>
                <c:pt idx="204">
                  <c:v>53.541570684353772</c:v>
                </c:pt>
                <c:pt idx="205">
                  <c:v>52.88398338239152</c:v>
                </c:pt>
                <c:pt idx="206">
                  <c:v>52.217657223340098</c:v>
                </c:pt>
                <c:pt idx="207">
                  <c:v>51.542742663002599</c:v>
                </c:pt>
                <c:pt idx="208">
                  <c:v>50.859401532657415</c:v>
                </c:pt>
                <c:pt idx="209">
                  <c:v>50.167806857666903</c:v>
                </c:pt>
                <c:pt idx="210">
                  <c:v>49.468142623439576</c:v>
                </c:pt>
                <c:pt idx="211">
                  <c:v>48.760603487506671</c:v>
                </c:pt>
                <c:pt idx="212">
                  <c:v>48.045394436896856</c:v>
                </c:pt>
                <c:pt idx="213">
                  <c:v>47.322730390447987</c:v>
                </c:pt>
                <c:pt idx="214">
                  <c:v>46.592835746182317</c:v>
                </c:pt>
                <c:pt idx="215">
                  <c:v>45.855943874381978</c:v>
                </c:pt>
                <c:pt idx="216">
                  <c:v>45.112296557526918</c:v>
                </c:pt>
                <c:pt idx="217">
                  <c:v>44.362143378798407</c:v>
                </c:pt>
                <c:pt idx="218">
                  <c:v>43.605741061387789</c:v>
                </c:pt>
                <c:pt idx="219">
                  <c:v>42.843352761389639</c:v>
                </c:pt>
                <c:pt idx="220">
                  <c:v>42.075247317575929</c:v>
                </c:pt>
                <c:pt idx="221">
                  <c:v>41.301698461850549</c:v>
                </c:pt>
                <c:pt idx="222">
                  <c:v>40.522983994648911</c:v>
                </c:pt>
                <c:pt idx="223">
                  <c:v>39.739384929981554</c:v>
                </c:pt>
                <c:pt idx="224">
                  <c:v>38.951184615200447</c:v>
                </c:pt>
                <c:pt idx="225">
                  <c:v>38.158667830902232</c:v>
                </c:pt>
                <c:pt idx="226">
                  <c:v>37.362119876651576</c:v>
                </c:pt>
                <c:pt idx="227">
                  <c:v>36.561825648417994</c:v>
                </c:pt>
                <c:pt idx="228">
                  <c:v>35.758068713760366</c:v>
                </c:pt>
                <c:pt idx="229">
                  <c:v>34.951130390862772</c:v>
                </c:pt>
                <c:pt idx="230">
                  <c:v>34.141288837526702</c:v>
                </c:pt>
                <c:pt idx="231">
                  <c:v>33.328818156150362</c:v>
                </c:pt>
                <c:pt idx="232">
                  <c:v>32.513987520587904</c:v>
                </c:pt>
                <c:pt idx="233">
                  <c:v>31.697060330569656</c:v>
                </c:pt>
                <c:pt idx="234">
                  <c:v>30.878293399099221</c:v>
                </c:pt>
                <c:pt idx="235">
                  <c:v>30.057936177909397</c:v>
                </c:pt>
                <c:pt idx="236">
                  <c:v>29.236230025688087</c:v>
                </c:pt>
                <c:pt idx="237">
                  <c:v>28.41340752335546</c:v>
                </c:pt>
                <c:pt idx="238">
                  <c:v>27.589691840221576</c:v>
                </c:pt>
                <c:pt idx="239">
                  <c:v>26.765296154362204</c:v>
                </c:pt>
                <c:pt idx="240">
                  <c:v>25.940423130047037</c:v>
                </c:pt>
                <c:pt idx="241">
                  <c:v>25.115264454534696</c:v>
                </c:pt>
                <c:pt idx="242">
                  <c:v>24.290000436029175</c:v>
                </c:pt>
                <c:pt idx="243">
                  <c:v>23.464799664073098</c:v>
                </c:pt>
                <c:pt idx="244">
                  <c:v>22.639818733151088</c:v>
                </c:pt>
                <c:pt idx="245">
                  <c:v>21.815202029786576</c:v>
                </c:pt>
                <c:pt idx="246">
                  <c:v>20.9910815829559</c:v>
                </c:pt>
                <c:pt idx="247">
                  <c:v>20.167576977208626</c:v>
                </c:pt>
                <c:pt idx="248">
                  <c:v>19.344795327485656</c:v>
                </c:pt>
                <c:pt idx="249">
                  <c:v>18.522831314260742</c:v>
                </c:pt>
                <c:pt idx="250">
                  <c:v>17.701767277312427</c:v>
                </c:pt>
                <c:pt idx="251">
                  <c:v>16.881673366151119</c:v>
                </c:pt>
                <c:pt idx="252">
                  <c:v>16.062607744870547</c:v>
                </c:pt>
                <c:pt idx="253">
                  <c:v>15.244616849020559</c:v>
                </c:pt>
                <c:pt idx="254">
                  <c:v>14.427735691907429</c:v>
                </c:pt>
                <c:pt idx="255">
                  <c:v>13.611988217624571</c:v>
                </c:pt>
                <c:pt idx="256">
                  <c:v>12.797387698023329</c:v>
                </c:pt>
                <c:pt idx="257">
                  <c:v>11.983937170779427</c:v>
                </c:pt>
                <c:pt idx="258">
                  <c:v>11.171629915693018</c:v>
                </c:pt>
                <c:pt idx="259">
                  <c:v>10.360449966354565</c:v>
                </c:pt>
                <c:pt idx="260">
                  <c:v>9.5503726543476546</c:v>
                </c:pt>
                <c:pt idx="261">
                  <c:v>8.7413651831925847</c:v>
                </c:pt>
                <c:pt idx="262">
                  <c:v>7.9333872293082663</c:v>
                </c:pt>
                <c:pt idx="263">
                  <c:v>7.1263915673355314</c:v>
                </c:pt>
                <c:pt idx="264">
                  <c:v>6.3203247172505996</c:v>
                </c:pt>
                <c:pt idx="265">
                  <c:v>5.5151276107819172</c:v>
                </c:pt>
                <c:pt idx="266">
                  <c:v>4.7107362747347281</c:v>
                </c:pt>
                <c:pt idx="267">
                  <c:v>3.9070825289098536</c:v>
                </c:pt>
                <c:pt idx="268">
                  <c:v>3.1040946963890974</c:v>
                </c:pt>
                <c:pt idx="269">
                  <c:v>2.3016983240330546</c:v>
                </c:pt>
                <c:pt idx="270">
                  <c:v>1.4998169111029256</c:v>
                </c:pt>
                <c:pt idx="271">
                  <c:v>0.6983726439746647</c:v>
                </c:pt>
                <c:pt idx="272">
                  <c:v>-0.10271286504411137</c:v>
                </c:pt>
                <c:pt idx="273">
                  <c:v>-0.90351783675527031</c:v>
                </c:pt>
                <c:pt idx="274">
                  <c:v>-1.704119583912501</c:v>
                </c:pt>
                <c:pt idx="275">
                  <c:v>-2.5045937718103914</c:v>
                </c:pt>
                <c:pt idx="276">
                  <c:v>-3.3050136825768277</c:v>
                </c:pt>
                <c:pt idx="277">
                  <c:v>-4.1054494851552761</c:v>
                </c:pt>
                <c:pt idx="278">
                  <c:v>-4.9059675130047253</c:v>
                </c:pt>
                <c:pt idx="279">
                  <c:v>-5.7066295515983541</c:v>
                </c:pt>
                <c:pt idx="280">
                  <c:v>-6.5074921378689794</c:v>
                </c:pt>
                <c:pt idx="281">
                  <c:v>-7.3086058738208806</c:v>
                </c:pt>
                <c:pt idx="282">
                  <c:v>-8.1100147566114629</c:v>
                </c:pt>
                <c:pt idx="283">
                  <c:v>-8.9117555274903566</c:v>
                </c:pt>
                <c:pt idx="284">
                  <c:v>-9.7138570420724193</c:v>
                </c:pt>
                <c:pt idx="285">
                  <c:v>-10.516339664505807</c:v>
                </c:pt>
                <c:pt idx="286">
                  <c:v>-11.319214688180494</c:v>
                </c:pt>
                <c:pt idx="287">
                  <c:v>-12.122483785694101</c:v>
                </c:pt>
                <c:pt idx="288">
                  <c:v>-12.926138490856118</c:v>
                </c:pt>
                <c:pt idx="289">
                  <c:v>-13.730159715557818</c:v>
                </c:pt>
                <c:pt idx="290">
                  <c:v>-14.534517304361344</c:v>
                </c:pt>
                <c:pt idx="291">
                  <c:v>-15.339169629670209</c:v>
                </c:pt>
                <c:pt idx="292">
                  <c:v>-16.144063230318864</c:v>
                </c:pt>
                <c:pt idx="293">
                  <c:v>-16.949132496362097</c:v>
                </c:pt>
                <c:pt idx="294">
                  <c:v>-17.75429940278616</c:v>
                </c:pt>
                <c:pt idx="295">
                  <c:v>-18.559473294688615</c:v>
                </c:pt>
                <c:pt idx="296">
                  <c:v>-19.364550726392935</c:v>
                </c:pt>
                <c:pt idx="297">
                  <c:v>-20.169415356688432</c:v>
                </c:pt>
                <c:pt idx="298">
                  <c:v>-20.973937902200504</c:v>
                </c:pt>
                <c:pt idx="299">
                  <c:v>-21.777976150591854</c:v>
                </c:pt>
                <c:pt idx="300">
                  <c:v>-22.58137503497997</c:v>
                </c:pt>
                <c:pt idx="301">
                  <c:v>-23.383966770596459</c:v>
                </c:pt>
                <c:pt idx="302">
                  <c:v>-24.185571054314494</c:v>
                </c:pt>
                <c:pt idx="303">
                  <c:v>-24.985995327241824</c:v>
                </c:pt>
                <c:pt idx="304">
                  <c:v>-25.78503510011231</c:v>
                </c:pt>
                <c:pt idx="305">
                  <c:v>-26.582474340727259</c:v>
                </c:pt>
                <c:pt idx="306">
                  <c:v>-27.378085922187751</c:v>
                </c:pt>
                <c:pt idx="307">
                  <c:v>-28.171632130148112</c:v>
                </c:pt>
                <c:pt idx="308">
                  <c:v>-28.962865226791791</c:v>
                </c:pt>
                <c:pt idx="309">
                  <c:v>-29.751528068717192</c:v>
                </c:pt>
                <c:pt idx="310">
                  <c:v>-30.537354775408943</c:v>
                </c:pt>
                <c:pt idx="311">
                  <c:v>-31.320071444481783</c:v>
                </c:pt>
                <c:pt idx="312">
                  <c:v>-32.099396909422637</c:v>
                </c:pt>
                <c:pt idx="313">
                  <c:v>-32.875043535127986</c:v>
                </c:pt>
                <c:pt idx="314">
                  <c:v>-33.646718046155428</c:v>
                </c:pt>
                <c:pt idx="315">
                  <c:v>-34.414122382270335</c:v>
                </c:pt>
                <c:pt idx="316">
                  <c:v>-35.176954575596369</c:v>
                </c:pt>
                <c:pt idx="317">
                  <c:v>-35.934909643463783</c:v>
                </c:pt>
                <c:pt idx="318">
                  <c:v>-36.687680490902494</c:v>
                </c:pt>
                <c:pt idx="319">
                  <c:v>-37.434958816648447</c:v>
                </c:pt>
                <c:pt idx="320">
                  <c:v>-38.176436016525713</c:v>
                </c:pt>
                <c:pt idx="321">
                  <c:v>-38.911804078129535</c:v>
                </c:pt>
                <c:pt idx="322">
                  <c:v>-39.640756460872439</c:v>
                </c:pt>
                <c:pt idx="323">
                  <c:v>-40.362988955656419</c:v>
                </c:pt>
                <c:pt idx="324">
                  <c:v>-41.078200518701266</c:v>
                </c:pt>
                <c:pt idx="325">
                  <c:v>-41.786094074386028</c:v>
                </c:pt>
                <c:pt idx="326">
                  <c:v>-42.486377282339134</c:v>
                </c:pt>
                <c:pt idx="327">
                  <c:v>-43.178763264440846</c:v>
                </c:pt>
                <c:pt idx="328">
                  <c:v>-43.862971287865093</c:v>
                </c:pt>
                <c:pt idx="329">
                  <c:v>-44.538727400785859</c:v>
                </c:pt>
                <c:pt idx="330">
                  <c:v>-45.205765017893668</c:v>
                </c:pt>
                <c:pt idx="331">
                  <c:v>-45.863825453400693</c:v>
                </c:pt>
                <c:pt idx="332">
                  <c:v>-46.512658399754713</c:v>
                </c:pt>
                <c:pt idx="333">
                  <c:v>-47.152022350819522</c:v>
                </c:pt>
                <c:pt idx="334">
                  <c:v>-47.781684968810339</c:v>
                </c:pt>
                <c:pt idx="335">
                  <c:v>-48.401423394783848</c:v>
                </c:pt>
                <c:pt idx="336">
                  <c:v>-49.011024502970571</c:v>
                </c:pt>
                <c:pt idx="337">
                  <c:v>-49.610285099708307</c:v>
                </c:pt>
                <c:pt idx="338">
                  <c:v>-50.199012068144043</c:v>
                </c:pt>
                <c:pt idx="339">
                  <c:v>-50.777022460283945</c:v>
                </c:pt>
                <c:pt idx="340">
                  <c:v>-51.34414353830843</c:v>
                </c:pt>
                <c:pt idx="341">
                  <c:v>-51.900212767382669</c:v>
                </c:pt>
                <c:pt idx="342">
                  <c:v>-52.445077762459249</c:v>
                </c:pt>
                <c:pt idx="343">
                  <c:v>-52.978596191791723</c:v>
                </c:pt>
                <c:pt idx="344">
                  <c:v>-53.500635640056544</c:v>
                </c:pt>
                <c:pt idx="345">
                  <c:v>-54.011073434119822</c:v>
                </c:pt>
                <c:pt idx="346">
                  <c:v>-54.509796434582711</c:v>
                </c:pt>
                <c:pt idx="347">
                  <c:v>-54.996700796297887</c:v>
                </c:pt>
                <c:pt idx="348">
                  <c:v>-55.471691701074064</c:v>
                </c:pt>
                <c:pt idx="349">
                  <c:v>-55.934683065777818</c:v>
                </c:pt>
                <c:pt idx="350">
                  <c:v>-56.385597229003224</c:v>
                </c:pt>
                <c:pt idx="351">
                  <c:v>-56.824364619416428</c:v>
                </c:pt>
                <c:pt idx="352">
                  <c:v>-57.2509234087957</c:v>
                </c:pt>
                <c:pt idx="353">
                  <c:v>-57.665219152682198</c:v>
                </c:pt>
                <c:pt idx="354">
                  <c:v>-58.067204421432251</c:v>
                </c:pt>
                <c:pt idx="355">
                  <c:v>-58.456838424331096</c:v>
                </c:pt>
                <c:pt idx="356">
                  <c:v>-58.834086629278517</c:v>
                </c:pt>
                <c:pt idx="357">
                  <c:v>-59.198920380407685</c:v>
                </c:pt>
                <c:pt idx="358">
                  <c:v>-59.551316515841108</c:v>
                </c:pt>
                <c:pt idx="359">
                  <c:v>-59.891256987627798</c:v>
                </c:pt>
                <c:pt idx="360">
                  <c:v>-60.218728485748898</c:v>
                </c:pt>
                <c:pt idx="361">
                  <c:v>-60.5337220679192</c:v>
                </c:pt>
                <c:pt idx="362">
                  <c:v>-60.836232796761351</c:v>
                </c:pt>
                <c:pt idx="363">
                  <c:v>-61.126259385777786</c:v>
                </c:pt>
                <c:pt idx="364">
                  <c:v>-61.4038038554053</c:v>
                </c:pt>
                <c:pt idx="365">
                  <c:v>-61.668871200298526</c:v>
                </c:pt>
                <c:pt idx="366">
                  <c:v>-61.921469068862535</c:v>
                </c:pt>
                <c:pt idx="367">
                  <c:v>-62.161607455933336</c:v>
                </c:pt>
                <c:pt idx="368">
                  <c:v>-62.389298409393206</c:v>
                </c:pt>
                <c:pt idx="369">
                  <c:v>-62.604555751406252</c:v>
                </c:pt>
                <c:pt idx="370">
                  <c:v>-62.80739481486259</c:v>
                </c:pt>
                <c:pt idx="371">
                  <c:v>-62.997832195538365</c:v>
                </c:pt>
                <c:pt idx="372">
                  <c:v>-63.175885520396804</c:v>
                </c:pt>
                <c:pt idx="373">
                  <c:v>-63.341573232391966</c:v>
                </c:pt>
                <c:pt idx="374">
                  <c:v>-63.49491439207128</c:v>
                </c:pt>
                <c:pt idx="375">
                  <c:v>-63.635928496225063</c:v>
                </c:pt>
                <c:pt idx="376">
                  <c:v>-63.764635313780303</c:v>
                </c:pt>
                <c:pt idx="377">
                  <c:v>-63.881054739099824</c:v>
                </c:pt>
                <c:pt idx="378">
                  <c:v>-63.985206662814335</c:v>
                </c:pt>
                <c:pt idx="379">
                  <c:v>-64.077110860284591</c:v>
                </c:pt>
                <c:pt idx="380">
                  <c:v>-64.156786897772406</c:v>
                </c:pt>
                <c:pt idx="381">
                  <c:v>-64.224254056375315</c:v>
                </c:pt>
                <c:pt idx="382">
                  <c:v>-64.279531273769521</c:v>
                </c:pt>
                <c:pt idx="383">
                  <c:v>-64.322637103790925</c:v>
                </c:pt>
                <c:pt idx="384">
                  <c:v>-64.353589693876131</c:v>
                </c:pt>
                <c:pt idx="385">
                  <c:v>-64.372406780376139</c:v>
                </c:pt>
                <c:pt idx="386">
                  <c:v>-64.379105701750461</c:v>
                </c:pt>
                <c:pt idx="387">
                  <c:v>-64.373703429642575</c:v>
                </c:pt>
                <c:pt idx="388">
                  <c:v>-64.356216617830739</c:v>
                </c:pt>
                <c:pt idx="389">
                  <c:v>-64.326661669043176</c:v>
                </c:pt>
                <c:pt idx="390">
                  <c:v>-64.285054819614857</c:v>
                </c:pt>
                <c:pt idx="391">
                  <c:v>-64.231412241956122</c:v>
                </c:pt>
                <c:pt idx="392">
                  <c:v>-64.165750164787255</c:v>
                </c:pt>
                <c:pt idx="393">
                  <c:v>-64.088085011078334</c:v>
                </c:pt>
                <c:pt idx="394">
                  <c:v>-63.998433553611278</c:v>
                </c:pt>
                <c:pt idx="395">
                  <c:v>-63.896813088056831</c:v>
                </c:pt>
                <c:pt idx="396">
                  <c:v>-63.783241623429348</c:v>
                </c:pt>
                <c:pt idx="397">
                  <c:v>-63.657738089743106</c:v>
                </c:pt>
                <c:pt idx="398">
                  <c:v>-63.520322562655053</c:v>
                </c:pt>
                <c:pt idx="399">
                  <c:v>-63.371016504826031</c:v>
                </c:pt>
                <c:pt idx="400">
                  <c:v>-63.209843023677564</c:v>
                </c:pt>
              </c:numCache>
            </c:numRef>
          </c:yVal>
          <c:smooth val="1"/>
          <c:extLst>
            <c:ext xmlns:c16="http://schemas.microsoft.com/office/drawing/2014/chart" uri="{C3380CC4-5D6E-409C-BE32-E72D297353CC}">
              <c16:uniqueId val="{00000001-123F-403B-8513-C4A9FAC76D2B}"/>
            </c:ext>
          </c:extLst>
        </c:ser>
        <c:dLbls>
          <c:showLegendKey val="0"/>
          <c:showVal val="0"/>
          <c:showCatName val="0"/>
          <c:showSerName val="0"/>
          <c:showPercent val="0"/>
          <c:showBubbleSize val="0"/>
        </c:dLbls>
        <c:axId val="218865664"/>
        <c:axId val="218867200"/>
      </c:scatterChart>
      <c:valAx>
        <c:axId val="218861568"/>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 (Hz)</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400" b="0" i="0" u="none" strike="noStrike" kern="1200" baseline="0">
                <a:solidFill>
                  <a:schemeClr val="tx1"/>
                </a:solidFill>
                <a:latin typeface="+mn-lt"/>
                <a:ea typeface="+mn-ea"/>
                <a:cs typeface="+mn-cs"/>
              </a:defRPr>
            </a:pPr>
            <a:endParaRPr lang="en-US"/>
          </a:p>
        </c:txPr>
        <c:crossAx val="218863488"/>
        <c:crossesAt val="-30"/>
        <c:crossBetween val="midCat"/>
      </c:valAx>
      <c:valAx>
        <c:axId val="218863488"/>
        <c:scaling>
          <c:orientation val="minMax"/>
          <c:max val="60"/>
          <c:min val="-60"/>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1.6220068368872916E-2"/>
              <c:y val="0.38309661531757921"/>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1568"/>
        <c:crossesAt val="100"/>
        <c:crossBetween val="midCat"/>
        <c:majorUnit val="20"/>
      </c:valAx>
      <c:valAx>
        <c:axId val="218865664"/>
        <c:scaling>
          <c:logBase val="10"/>
          <c:orientation val="minMax"/>
        </c:scaling>
        <c:delete val="1"/>
        <c:axPos val="b"/>
        <c:numFmt formatCode="0" sourceLinked="1"/>
        <c:majorTickMark val="out"/>
        <c:minorTickMark val="none"/>
        <c:tickLblPos val="nextTo"/>
        <c:crossAx val="218867200"/>
        <c:crosses val="autoZero"/>
        <c:crossBetween val="midCat"/>
      </c:valAx>
      <c:valAx>
        <c:axId val="218867200"/>
        <c:scaling>
          <c:orientation val="minMax"/>
          <c:max val="18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 </a:t>
                </a:r>
                <a:r>
                  <a:rPr lang="en-US" sz="1600">
                    <a:latin typeface="Arial"/>
                    <a:cs typeface="Arial"/>
                  </a:rPr>
                  <a:t>⁰ </a:t>
                </a:r>
                <a:r>
                  <a:rPr lang="en-US" sz="1600"/>
                  <a:t>)</a:t>
                </a:r>
              </a:p>
            </c:rich>
          </c:tx>
          <c:layout>
            <c:manualLayout>
              <c:xMode val="edge"/>
              <c:yMode val="edge"/>
              <c:x val="0.92622002147603522"/>
              <c:y val="0.37124837948777956"/>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5664"/>
        <c:crosses val="max"/>
        <c:crossBetween val="midCat"/>
        <c:majorUnit val="30"/>
      </c:valAx>
    </c:plotArea>
    <c:legend>
      <c:legendPos val="r"/>
      <c:layout>
        <c:manualLayout>
          <c:xMode val="edge"/>
          <c:yMode val="edge"/>
          <c:x val="0.1371999361253568"/>
          <c:y val="0.64321594306882668"/>
          <c:w val="9.1202566354423392E-2"/>
          <c:h val="0.12304710956048322"/>
        </c:manualLayout>
      </c:layout>
      <c:overlay val="0"/>
      <c:spPr>
        <a:solidFill>
          <a:schemeClr val="bg1"/>
        </a:solidFill>
      </c:spPr>
      <c:txPr>
        <a:bodyPr rot="0" spcFirstLastPara="0" vertOverflow="ellipsis" vert="horz" wrap="square" anchor="ctr" anchorCtr="1"/>
        <a:lstStyle/>
        <a:p>
          <a:pPr>
            <a:defRPr lang="zh-CN" sz="14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Power</a:t>
            </a:r>
            <a:r>
              <a:rPr lang="en-US" baseline="0"/>
              <a:t> Stage</a:t>
            </a:r>
            <a:r>
              <a:rPr lang="en-US"/>
              <a:t>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Sheet2!$AE$4:$AE$822</c:f>
              <c:numCache>
                <c:formatCode>0.0000</c:formatCode>
                <c:ptCount val="819"/>
                <c:pt idx="0">
                  <c:v>-6.4386820314871951</c:v>
                </c:pt>
                <c:pt idx="1">
                  <c:v>-6.4393413740618195</c:v>
                </c:pt>
                <c:pt idx="2">
                  <c:v>-6.4400316811962766</c:v>
                </c:pt>
                <c:pt idx="3">
                  <c:v>-6.4407544016988822</c:v>
                </c:pt>
                <c:pt idx="4">
                  <c:v>-6.441511051650223</c:v>
                </c:pt>
                <c:pt idx="5">
                  <c:v>-6.4423032174771935</c:v>
                </c:pt>
                <c:pt idx="6">
                  <c:v>-6.4431325591627227</c:v>
                </c:pt>
                <c:pt idx="7">
                  <c:v>-6.4440008135967384</c:v>
                </c:pt>
                <c:pt idx="8">
                  <c:v>-6.4449097980740468</c:v>
                </c:pt>
                <c:pt idx="9">
                  <c:v>-6.4458614139450372</c:v>
                </c:pt>
                <c:pt idx="10">
                  <c:v>-6.4468576504252866</c:v>
                </c:pt>
                <c:pt idx="11">
                  <c:v>-6.4479005885702847</c:v>
                </c:pt>
                <c:pt idx="12">
                  <c:v>-6.4489924054217331</c:v>
                </c:pt>
                <c:pt idx="13">
                  <c:v>-6.4501353783320052</c:v>
                </c:pt>
                <c:pt idx="14">
                  <c:v>-6.451331889473586</c:v>
                </c:pt>
                <c:pt idx="15">
                  <c:v>-6.4525844305403881</c:v>
                </c:pt>
                <c:pt idx="16">
                  <c:v>-6.4538956076480964</c:v>
                </c:pt>
                <c:pt idx="17">
                  <c:v>-6.455268146440809</c:v>
                </c:pt>
                <c:pt idx="18">
                  <c:v>-6.4567048974114085</c:v>
                </c:pt>
                <c:pt idx="19">
                  <c:v>-6.4582088414432164</c:v>
                </c:pt>
                <c:pt idx="20">
                  <c:v>-6.4597830955805877</c:v>
                </c:pt>
                <c:pt idx="21">
                  <c:v>-6.4614309190363466</c:v>
                </c:pt>
                <c:pt idx="22">
                  <c:v>-6.463155719443872</c:v>
                </c:pt>
                <c:pt idx="23">
                  <c:v>-6.4649610593618636</c:v>
                </c:pt>
                <c:pt idx="24">
                  <c:v>-6.4668506630398239</c:v>
                </c:pt>
                <c:pt idx="25">
                  <c:v>-6.4688284234522957</c:v>
                </c:pt>
                <c:pt idx="26">
                  <c:v>-6.4708984096099931</c:v>
                </c:pt>
                <c:pt idx="27">
                  <c:v>-6.4730648741557681</c:v>
                </c:pt>
                <c:pt idx="28">
                  <c:v>-6.4753322612535289</c:v>
                </c:pt>
                <c:pt idx="29">
                  <c:v>-6.47770521477785</c:v>
                </c:pt>
                <c:pt idx="30">
                  <c:v>-6.4801885868120994</c:v>
                </c:pt>
                <c:pt idx="31">
                  <c:v>-6.4827874464625328</c:v>
                </c:pt>
                <c:pt idx="32">
                  <c:v>-6.485507088995706</c:v>
                </c:pt>
                <c:pt idx="33">
                  <c:v>-6.4883530453060585</c:v>
                </c:pt>
                <c:pt idx="34">
                  <c:v>-6.4913310917203031</c:v>
                </c:pt>
                <c:pt idx="35">
                  <c:v>-6.4944472601447307</c:v>
                </c:pt>
                <c:pt idx="36">
                  <c:v>-6.497707848560899</c:v>
                </c:pt>
                <c:pt idx="37">
                  <c:v>-6.5011194318747432</c:v>
                </c:pt>
                <c:pt idx="38">
                  <c:v>-6.5046888731232055</c:v>
                </c:pt>
                <c:pt idx="39">
                  <c:v>-6.5084233350418126</c:v>
                </c:pt>
                <c:pt idx="40">
                  <c:v>-6.5123302919954957</c:v>
                </c:pt>
                <c:pt idx="41">
                  <c:v>-6.5164175422740378</c:v>
                </c:pt>
                <c:pt idx="42">
                  <c:v>-6.520693220752193</c:v>
                </c:pt>
                <c:pt idx="43">
                  <c:v>-6.5251658119131459</c:v>
                </c:pt>
                <c:pt idx="44">
                  <c:v>-6.5298441632325339</c:v>
                </c:pt>
                <c:pt idx="45">
                  <c:v>-6.5347374989184521</c:v>
                </c:pt>
                <c:pt idx="46">
                  <c:v>-6.5398554340009944</c:v>
                </c:pt>
                <c:pt idx="47">
                  <c:v>-6.5452079887628241</c:v>
                </c:pt>
                <c:pt idx="48">
                  <c:v>-6.5508056034998967</c:v>
                </c:pt>
                <c:pt idx="49">
                  <c:v>-6.5566591535989982</c:v>
                </c:pt>
                <c:pt idx="50">
                  <c:v>-6.5627799649159231</c:v>
                </c:pt>
                <c:pt idx="51">
                  <c:v>-6.5691798294351003</c:v>
                </c:pt>
                <c:pt idx="52">
                  <c:v>-6.575871021188294</c:v>
                </c:pt>
                <c:pt idx="53">
                  <c:v>-6.5828663124062059</c:v>
                </c:pt>
                <c:pt idx="54">
                  <c:v>-6.5901789898731922</c:v>
                </c:pt>
                <c:pt idx="55">
                  <c:v>-6.5978228714509495</c:v>
                </c:pt>
                <c:pt idx="56">
                  <c:v>-6.6058123227326782</c:v>
                </c:pt>
                <c:pt idx="57">
                  <c:v>-6.6141622737842711</c:v>
                </c:pt>
                <c:pt idx="58">
                  <c:v>-6.6228882359240844</c:v>
                </c:pt>
                <c:pt idx="59">
                  <c:v>-6.6320063184872824</c:v>
                </c:pt>
                <c:pt idx="60">
                  <c:v>-6.641533245514915</c:v>
                </c:pt>
                <c:pt idx="61">
                  <c:v>-6.6514863723017799</c:v>
                </c:pt>
                <c:pt idx="62">
                  <c:v>-6.6618837017305497</c:v>
                </c:pt>
                <c:pt idx="63">
                  <c:v>-6.6727439003128541</c:v>
                </c:pt>
                <c:pt idx="64">
                  <c:v>-6.6840863138508784</c:v>
                </c:pt>
                <c:pt idx="65">
                  <c:v>-6.6959309826254705</c:v>
                </c:pt>
                <c:pt idx="66">
                  <c:v>-6.7082986560091449</c:v>
                </c:pt>
                <c:pt idx="67">
                  <c:v>-6.7212108063943408</c:v>
                </c:pt>
                <c:pt idx="68">
                  <c:v>-6.7346896423190534</c:v>
                </c:pt>
                <c:pt idx="69">
                  <c:v>-6.7487581206636893</c:v>
                </c:pt>
                <c:pt idx="70">
                  <c:v>-6.7634399577845006</c:v>
                </c:pt>
                <c:pt idx="71">
                  <c:v>-6.7787596394404037</c:v>
                </c:pt>
                <c:pt idx="72">
                  <c:v>-6.7947424293616407</c:v>
                </c:pt>
                <c:pt idx="73">
                  <c:v>-6.8114143763002595</c:v>
                </c:pt>
                <c:pt idx="74">
                  <c:v>-6.8288023193943888</c:v>
                </c:pt>
                <c:pt idx="75">
                  <c:v>-6.8469338916704237</c:v>
                </c:pt>
                <c:pt idx="76">
                  <c:v>-6.8658375214999561</c:v>
                </c:pt>
                <c:pt idx="77">
                  <c:v>-6.8855424318214959</c:v>
                </c:pt>
                <c:pt idx="78">
                  <c:v>-6.9060786369311522</c:v>
                </c:pt>
                <c:pt idx="79">
                  <c:v>-6.9274769366412592</c:v>
                </c:pt>
                <c:pt idx="80">
                  <c:v>-6.9497689076020217</c:v>
                </c:pt>
                <c:pt idx="81">
                  <c:v>-6.9729868915785582</c:v>
                </c:pt>
                <c:pt idx="82">
                  <c:v>-6.9971639804744328</c:v>
                </c:pt>
                <c:pt idx="83">
                  <c:v>-7.022333997893246</c:v>
                </c:pt>
                <c:pt idx="84">
                  <c:v>-7.0485314770322178</c:v>
                </c:pt>
                <c:pt idx="85">
                  <c:v>-7.0757916347060119</c:v>
                </c:pt>
                <c:pt idx="86">
                  <c:v>-7.1041503413059939</c:v>
                </c:pt>
                <c:pt idx="87">
                  <c:v>-7.1336440865091486</c:v>
                </c:pt>
                <c:pt idx="88">
                  <c:v>-7.1643099405631148</c:v>
                </c:pt>
                <c:pt idx="89">
                  <c:v>-7.196185510988494</c:v>
                </c:pt>
                <c:pt idx="90">
                  <c:v>-7.2293088945577182</c:v>
                </c:pt>
                <c:pt idx="91">
                  <c:v>-7.2637186244309353</c:v>
                </c:pt>
                <c:pt idx="92">
                  <c:v>-7.2994536123538243</c:v>
                </c:pt>
                <c:pt idx="93">
                  <c:v>-7.3365530858503201</c:v>
                </c:pt>
                <c:pt idx="94">
                  <c:v>-7.37505652037449</c:v>
                </c:pt>
                <c:pt idx="95">
                  <c:v>-7.4150035664205687</c:v>
                </c:pt>
                <c:pt idx="96">
                  <c:v>-7.4564339716283685</c:v>
                </c:pt>
                <c:pt idx="97">
                  <c:v>-7.4993874979623047</c:v>
                </c:pt>
                <c:pt idx="98">
                  <c:v>-7.5439038340866738</c:v>
                </c:pt>
                <c:pt idx="99">
                  <c:v>-7.5900225031064821</c:v>
                </c:pt>
                <c:pt idx="100">
                  <c:v>-7.6377827658923572</c:v>
                </c:pt>
                <c:pt idx="101">
                  <c:v>-7.6872235202588177</c:v>
                </c:pt>
                <c:pt idx="102">
                  <c:v>-7.7383831963175203</c:v>
                </c:pt>
                <c:pt idx="103">
                  <c:v>-7.7912996483798018</c:v>
                </c:pt>
                <c:pt idx="104">
                  <c:v>-7.8460100438357134</c:v>
                </c:pt>
                <c:pt idx="105">
                  <c:v>-7.9025507494886433</c:v>
                </c:pt>
                <c:pt idx="106">
                  <c:v>-7.9609572158751609</c:v>
                </c:pt>
                <c:pt idx="107">
                  <c:v>-8.0212638601474833</c:v>
                </c:pt>
                <c:pt idx="108">
                  <c:v>-8.0835039481406401</c:v>
                </c:pt>
                <c:pt idx="109">
                  <c:v>-8.1477094762865736</c:v>
                </c:pt>
                <c:pt idx="110">
                  <c:v>-8.2139110540727067</c:v>
                </c:pt>
                <c:pt idx="111">
                  <c:v>-8.2821377877713473</c:v>
                </c:pt>
                <c:pt idx="112">
                  <c:v>-8.3524171661886495</c:v>
                </c:pt>
                <c:pt idx="113">
                  <c:v>-8.4247749491963688</c:v>
                </c:pt>
                <c:pt idx="114">
                  <c:v>-8.499235059815879</c:v>
                </c:pt>
                <c:pt idx="115">
                  <c:v>-8.5758194806213002</c:v>
                </c:pt>
                <c:pt idx="116">
                  <c:v>-8.6545481552169239</c:v>
                </c:pt>
                <c:pt idx="117">
                  <c:v>-8.7354388955224991</c:v>
                </c:pt>
                <c:pt idx="118">
                  <c:v>-8.8185072955692814</c:v>
                </c:pt>
                <c:pt idx="119">
                  <c:v>-8.9037666524691179</c:v>
                </c:pt>
                <c:pt idx="120">
                  <c:v>-8.9912278951692599</c:v>
                </c:pt>
                <c:pt idx="121">
                  <c:v>-9.0808995215471153</c:v>
                </c:pt>
                <c:pt idx="122">
                  <c:v>-9.17278754433279</c:v>
                </c:pt>
                <c:pt idx="123">
                  <c:v>-9.2668954462731694</c:v>
                </c:pt>
                <c:pt idx="124">
                  <c:v>-9.3632241448717135</c:v>
                </c:pt>
                <c:pt idx="125">
                  <c:v>-9.461771966952309</c:v>
                </c:pt>
                <c:pt idx="126">
                  <c:v>-9.5625346332071199</c:v>
                </c:pt>
                <c:pt idx="127">
                  <c:v>-9.6655052527961143</c:v>
                </c:pt>
                <c:pt idx="128">
                  <c:v>-9.7706743279735218</c:v>
                </c:pt>
                <c:pt idx="129">
                  <c:v>-9.8780297686239784</c:v>
                </c:pt>
                <c:pt idx="130">
                  <c:v>-9.9875569165001163</c:v>
                </c:pt>
                <c:pt idx="131">
                  <c:v>-10.099238578865835</c:v>
                </c:pt>
                <c:pt idx="132">
                  <c:v>-10.21305507116629</c:v>
                </c:pt>
                <c:pt idx="133">
                  <c:v>-10.328984268267886</c:v>
                </c:pt>
                <c:pt idx="134">
                  <c:v>-10.447001663740577</c:v>
                </c:pt>
                <c:pt idx="135">
                  <c:v>-10.567080436591985</c:v>
                </c:pt>
                <c:pt idx="136">
                  <c:v>-10.689191524807315</c:v>
                </c:pt>
                <c:pt idx="137">
                  <c:v>-10.813303705004122</c:v>
                </c:pt>
                <c:pt idx="138">
                  <c:v>-10.93938367747389</c:v>
                </c:pt>
                <c:pt idx="139">
                  <c:v>-11.067396155856231</c:v>
                </c:pt>
                <c:pt idx="140">
                  <c:v>-11.197303960674294</c:v>
                </c:pt>
                <c:pt idx="141">
                  <c:v>-11.329068115952667</c:v>
                </c:pt>
                <c:pt idx="142">
                  <c:v>-11.462647948140587</c:v>
                </c:pt>
                <c:pt idx="143">
                  <c:v>-11.598001186574518</c:v>
                </c:pt>
                <c:pt idx="144">
                  <c:v>-11.735084064732057</c:v>
                </c:pt>
                <c:pt idx="145">
                  <c:v>-11.873851421556541</c:v>
                </c:pt>
                <c:pt idx="146">
                  <c:v>-12.014256802163839</c:v>
                </c:pt>
                <c:pt idx="147">
                  <c:v>-12.156252557282663</c:v>
                </c:pt>
                <c:pt idx="148">
                  <c:v>-12.299789940823119</c:v>
                </c:pt>
                <c:pt idx="149">
                  <c:v>-12.44481920501712</c:v>
                </c:pt>
                <c:pt idx="150">
                  <c:v>-12.591289692624997</c:v>
                </c:pt>
                <c:pt idx="151">
                  <c:v>-12.739149925757269</c:v>
                </c:pt>
                <c:pt idx="152">
                  <c:v>-12.888347690915356</c:v>
                </c:pt>
                <c:pt idx="153">
                  <c:v>-13.038830119911475</c:v>
                </c:pt>
                <c:pt idx="154">
                  <c:v>-13.190543766384332</c:v>
                </c:pt>
                <c:pt idx="155">
                  <c:v>-13.343434677682364</c:v>
                </c:pt>
                <c:pt idx="156">
                  <c:v>-13.49744846194146</c:v>
                </c:pt>
                <c:pt idx="157">
                  <c:v>-13.652530350236104</c:v>
                </c:pt>
                <c:pt idx="158">
                  <c:v>-13.808625253734194</c:v>
                </c:pt>
                <c:pt idx="159">
                  <c:v>-13.965677815833589</c:v>
                </c:pt>
                <c:pt idx="160">
                  <c:v>-14.123632459304414</c:v>
                </c:pt>
                <c:pt idx="161">
                  <c:v>-14.282433428503223</c:v>
                </c:pt>
                <c:pt idx="162">
                  <c:v>-14.442024826765511</c:v>
                </c:pt>
                <c:pt idx="163">
                  <c:v>-14.602350649118847</c:v>
                </c:pt>
                <c:pt idx="164">
                  <c:v>-14.76335481049308</c:v>
                </c:pt>
                <c:pt idx="165">
                  <c:v>-14.924981169633901</c:v>
                </c:pt>
                <c:pt idx="166">
                  <c:v>-15.08717354895383</c:v>
                </c:pt>
                <c:pt idx="167">
                  <c:v>-15.249875750579088</c:v>
                </c:pt>
                <c:pt idx="168">
                  <c:v>-15.41303156887261</c:v>
                </c:pt>
                <c:pt idx="169">
                  <c:v>-15.576584799732483</c:v>
                </c:pt>
                <c:pt idx="170">
                  <c:v>-15.74047924698208</c:v>
                </c:pt>
                <c:pt idx="171">
                  <c:v>-15.90465872618206</c:v>
                </c:pt>
                <c:pt idx="172">
                  <c:v>-16.069067066207023</c:v>
                </c:pt>
                <c:pt idx="173">
                  <c:v>-16.233648108939519</c:v>
                </c:pt>
                <c:pt idx="174">
                  <c:v>-16.398345707442356</c:v>
                </c:pt>
                <c:pt idx="175">
                  <c:v>-16.563103722976852</c:v>
                </c:pt>
                <c:pt idx="176">
                  <c:v>-16.727866021239286</c:v>
                </c:pt>
                <c:pt idx="177">
                  <c:v>-16.892576468191031</c:v>
                </c:pt>
                <c:pt idx="178">
                  <c:v>-17.057178925859546</c:v>
                </c:pt>
                <c:pt idx="179">
                  <c:v>-17.221617248487636</c:v>
                </c:pt>
                <c:pt idx="180">
                  <c:v>-17.385835279406564</c:v>
                </c:pt>
                <c:pt idx="181">
                  <c:v>-17.549776849006268</c:v>
                </c:pt>
                <c:pt idx="182">
                  <c:v>-17.713385774170693</c:v>
                </c:pt>
                <c:pt idx="183">
                  <c:v>-17.876605859540717</c:v>
                </c:pt>
                <c:pt idx="184">
                  <c:v>-18.039380900958516</c:v>
                </c:pt>
                <c:pt idx="185">
                  <c:v>-18.201654691437845</c:v>
                </c:pt>
                <c:pt idx="186">
                  <c:v>-18.363371029992535</c:v>
                </c:pt>
                <c:pt idx="187">
                  <c:v>-18.524473733641781</c:v>
                </c:pt>
                <c:pt idx="188">
                  <c:v>-18.684906652894028</c:v>
                </c:pt>
                <c:pt idx="189">
                  <c:v>-18.844613690993221</c:v>
                </c:pt>
                <c:pt idx="190">
                  <c:v>-19.003538827188915</c:v>
                </c:pt>
                <c:pt idx="191">
                  <c:v>-19.161626144268631</c:v>
                </c:pt>
                <c:pt idx="192">
                  <c:v>-19.318819860562982</c:v>
                </c:pt>
                <c:pt idx="193">
                  <c:v>-19.475064366604833</c:v>
                </c:pt>
                <c:pt idx="194">
                  <c:v>-19.630304266590251</c:v>
                </c:pt>
                <c:pt idx="195">
                  <c:v>-19.784484424753387</c:v>
                </c:pt>
                <c:pt idx="196">
                  <c:v>-19.937550016727762</c:v>
                </c:pt>
                <c:pt idx="197">
                  <c:v>-20.089446585924733</c:v>
                </c:pt>
                <c:pt idx="198">
                  <c:v>-20.240120104914258</c:v>
                </c:pt>
                <c:pt idx="199">
                  <c:v>-20.389517041745872</c:v>
                </c:pt>
                <c:pt idx="200">
                  <c:v>-20.537584431096722</c:v>
                </c:pt>
                <c:pt idx="201">
                  <c:v>-20.684269950081774</c:v>
                </c:pt>
                <c:pt idx="202">
                  <c:v>-20.82952199850633</c:v>
                </c:pt>
                <c:pt idx="203">
                  <c:v>-20.973289783286283</c:v>
                </c:pt>
                <c:pt idx="204">
                  <c:v>-21.115523406704582</c:v>
                </c:pt>
                <c:pt idx="205">
                  <c:v>-21.256173958116808</c:v>
                </c:pt>
                <c:pt idx="206">
                  <c:v>-21.395193608662641</c:v>
                </c:pt>
                <c:pt idx="207">
                  <c:v>-21.532535708486201</c:v>
                </c:pt>
                <c:pt idx="208">
                  <c:v>-21.668154885916238</c:v>
                </c:pt>
                <c:pt idx="209">
                  <c:v>-21.802007148008194</c:v>
                </c:pt>
                <c:pt idx="210">
                  <c:v>-21.934049981805778</c:v>
                </c:pt>
                <c:pt idx="211">
                  <c:v>-22.064242455639405</c:v>
                </c:pt>
                <c:pt idx="212">
                  <c:v>-22.192545319745104</c:v>
                </c:pt>
                <c:pt idx="213">
                  <c:v>-22.31892110545984</c:v>
                </c:pt>
                <c:pt idx="214">
                  <c:v>-22.443334222229364</c:v>
                </c:pt>
                <c:pt idx="215">
                  <c:v>-22.565751051652477</c:v>
                </c:pt>
                <c:pt idx="216">
                  <c:v>-22.686140037782863</c:v>
                </c:pt>
                <c:pt idx="217">
                  <c:v>-22.804471772914987</c:v>
                </c:pt>
                <c:pt idx="218">
                  <c:v>-22.920719078096791</c:v>
                </c:pt>
                <c:pt idx="219">
                  <c:v>-23.034857077636381</c:v>
                </c:pt>
                <c:pt idx="220">
                  <c:v>-23.146863266905367</c:v>
                </c:pt>
                <c:pt idx="221">
                  <c:v>-23.256717572785355</c:v>
                </c:pt>
                <c:pt idx="222">
                  <c:v>-23.364402406157975</c:v>
                </c:pt>
                <c:pt idx="223">
                  <c:v>-23.469902705900356</c:v>
                </c:pt>
                <c:pt idx="224">
                  <c:v>-23.573205973918288</c:v>
                </c:pt>
                <c:pt idx="225">
                  <c:v>-23.67430230082525</c:v>
                </c:pt>
                <c:pt idx="226">
                  <c:v>-23.773184381958824</c:v>
                </c:pt>
                <c:pt idx="227">
                  <c:v>-23.869847523512227</c:v>
                </c:pt>
                <c:pt idx="228">
                  <c:v>-23.964289638649635</c:v>
                </c:pt>
                <c:pt idx="229">
                  <c:v>-24.056511233566244</c:v>
                </c:pt>
                <c:pt idx="230">
                  <c:v>-24.146515383546543</c:v>
                </c:pt>
                <c:pt idx="231">
                  <c:v>-24.234307699166489</c:v>
                </c:pt>
                <c:pt idx="232">
                  <c:v>-24.319896282874716</c:v>
                </c:pt>
                <c:pt idx="233">
                  <c:v>-24.40329167627382</c:v>
                </c:pt>
                <c:pt idx="234">
                  <c:v>-24.484506798503617</c:v>
                </c:pt>
                <c:pt idx="235">
                  <c:v>-24.563556876203251</c:v>
                </c:pt>
                <c:pt idx="236">
                  <c:v>-24.640459365596502</c:v>
                </c:pt>
                <c:pt idx="237">
                  <c:v>-24.715233867304551</c:v>
                </c:pt>
                <c:pt idx="238">
                  <c:v>-24.787902034541322</c:v>
                </c:pt>
                <c:pt idx="239">
                  <c:v>-24.858487475388561</c:v>
                </c:pt>
                <c:pt idx="240">
                  <c:v>-24.927015649880079</c:v>
                </c:pt>
                <c:pt idx="241">
                  <c:v>-24.993513762647513</c:v>
                </c:pt>
                <c:pt idx="242">
                  <c:v>-25.058010651893092</c:v>
                </c:pt>
                <c:pt idx="243">
                  <c:v>-25.120536675459139</c:v>
                </c:pt>
                <c:pt idx="244">
                  <c:v>-25.181123594758667</c:v>
                </c:pt>
                <c:pt idx="245">
                  <c:v>-25.239804457318677</c:v>
                </c:pt>
                <c:pt idx="246">
                  <c:v>-25.296613478666099</c:v>
                </c:pt>
                <c:pt idx="247">
                  <c:v>-25.351585924258686</c:v>
                </c:pt>
                <c:pt idx="248">
                  <c:v>-25.404757992128729</c:v>
                </c:pt>
                <c:pt idx="249">
                  <c:v>-25.456166696868078</c:v>
                </c:pt>
                <c:pt idx="250">
                  <c:v>-25.505849755538609</c:v>
                </c:pt>
                <c:pt idx="251">
                  <c:v>-25.553845476045147</c:v>
                </c:pt>
                <c:pt idx="252">
                  <c:v>-25.600192648458151</c:v>
                </c:pt>
                <c:pt idx="253">
                  <c:v>-25.64493043972039</c:v>
                </c:pt>
                <c:pt idx="254">
                  <c:v>-25.688098292120465</c:v>
                </c:pt>
                <c:pt idx="255">
                  <c:v>-25.729735825862594</c:v>
                </c:pt>
                <c:pt idx="256">
                  <c:v>-25.769882746009419</c:v>
                </c:pt>
                <c:pt idx="257">
                  <c:v>-25.808578754024271</c:v>
                </c:pt>
                <c:pt idx="258">
                  <c:v>-25.845863464088957</c:v>
                </c:pt>
                <c:pt idx="259">
                  <c:v>-25.881776324326697</c:v>
                </c:pt>
                <c:pt idx="260">
                  <c:v>-25.916356543014892</c:v>
                </c:pt>
                <c:pt idx="261">
                  <c:v>-25.949643019830603</c:v>
                </c:pt>
                <c:pt idx="262">
                  <c:v>-25.981674282133209</c:v>
                </c:pt>
                <c:pt idx="263">
                  <c:v>-26.012488426253352</c:v>
                </c:pt>
                <c:pt idx="264">
                  <c:v>-26.042123063725381</c:v>
                </c:pt>
                <c:pt idx="265">
                  <c:v>-26.070615272371985</c:v>
                </c:pt>
                <c:pt idx="266">
                  <c:v>-26.098001552124735</c:v>
                </c:pt>
                <c:pt idx="267">
                  <c:v>-26.124317785442372</c:v>
                </c:pt>
                <c:pt idx="268">
                  <c:v>-26.149599202170407</c:v>
                </c:pt>
                <c:pt idx="269">
                  <c:v>-26.173880348670028</c:v>
                </c:pt>
                <c:pt idx="270">
                  <c:v>-26.197195061031902</c:v>
                </c:pt>
                <c:pt idx="271">
                  <c:v>-26.219576442180866</c:v>
                </c:pt>
                <c:pt idx="272">
                  <c:v>-26.241056842670197</c:v>
                </c:pt>
                <c:pt idx="273">
                  <c:v>-26.261667844959518</c:v>
                </c:pt>
                <c:pt idx="274">
                  <c:v>-26.281440250967599</c:v>
                </c:pt>
                <c:pt idx="275">
                  <c:v>-26.300404072690689</c:v>
                </c:pt>
                <c:pt idx="276">
                  <c:v>-26.318588525677853</c:v>
                </c:pt>
                <c:pt idx="277">
                  <c:v>-26.336022025157373</c:v>
                </c:pt>
                <c:pt idx="278">
                  <c:v>-26.352732184611998</c:v>
                </c:pt>
                <c:pt idx="279">
                  <c:v>-26.368745816605678</c:v>
                </c:pt>
                <c:pt idx="280">
                  <c:v>-26.384088935670281</c:v>
                </c:pt>
                <c:pt idx="281">
                  <c:v>-26.39878676306741</c:v>
                </c:pt>
                <c:pt idx="282">
                  <c:v>-26.412863733247612</c:v>
                </c:pt>
                <c:pt idx="283">
                  <c:v>-26.426343501836893</c:v>
                </c:pt>
                <c:pt idx="284">
                  <c:v>-26.439248954988642</c:v>
                </c:pt>
                <c:pt idx="285">
                  <c:v>-26.451602219947386</c:v>
                </c:pt>
                <c:pt idx="286">
                  <c:v>-26.463424676678795</c:v>
                </c:pt>
                <c:pt idx="287">
                  <c:v>-26.474736970429475</c:v>
                </c:pt>
                <c:pt idx="288">
                  <c:v>-26.485559025088001</c:v>
                </c:pt>
                <c:pt idx="289">
                  <c:v>-26.495910057227039</c:v>
                </c:pt>
                <c:pt idx="290">
                  <c:v>-26.505808590714995</c:v>
                </c:pt>
                <c:pt idx="291">
                  <c:v>-26.515272471792979</c:v>
                </c:pt>
                <c:pt idx="292">
                  <c:v>-26.524318884521136</c:v>
                </c:pt>
                <c:pt idx="293">
                  <c:v>-26.532964366505364</c:v>
                </c:pt>
                <c:pt idx="294">
                  <c:v>-26.54122482482332</c:v>
                </c:pt>
                <c:pt idx="295">
                  <c:v>-26.549115552074312</c:v>
                </c:pt>
                <c:pt idx="296">
                  <c:v>-26.556651242485533</c:v>
                </c:pt>
                <c:pt idx="297">
                  <c:v>-26.563846008012</c:v>
                </c:pt>
                <c:pt idx="298">
                  <c:v>-26.570713394374369</c:v>
                </c:pt>
                <c:pt idx="299">
                  <c:v>-26.577266396983493</c:v>
                </c:pt>
                <c:pt idx="300">
                  <c:v>-26.583517476706344</c:v>
                </c:pt>
                <c:pt idx="301">
                  <c:v>-26.589478575432253</c:v>
                </c:pt>
                <c:pt idx="302">
                  <c:v>-26.595161131403184</c:v>
                </c:pt>
                <c:pt idx="303">
                  <c:v>-26.600576094275745</c:v>
                </c:pt>
                <c:pt idx="304">
                  <c:v>-26.605733939886495</c:v>
                </c:pt>
                <c:pt idx="305">
                  <c:v>-26.610644684695728</c:v>
                </c:pt>
                <c:pt idx="306">
                  <c:v>-26.615317899888016</c:v>
                </c:pt>
                <c:pt idx="307">
                  <c:v>-26.619762725111052</c:v>
                </c:pt>
                <c:pt idx="308">
                  <c:v>-26.623987881836587</c:v>
                </c:pt>
                <c:pt idx="309">
                  <c:v>-26.628001686330244</c:v>
                </c:pt>
                <c:pt idx="310">
                  <c:v>-26.631812062218973</c:v>
                </c:pt>
                <c:pt idx="311">
                  <c:v>-26.635426552646756</c:v>
                </c:pt>
                <c:pt idx="312">
                  <c:v>-26.63885233201167</c:v>
                </c:pt>
                <c:pt idx="313">
                  <c:v>-26.642096217277931</c:v>
                </c:pt>
                <c:pt idx="314">
                  <c:v>-26.645164678859306</c:v>
                </c:pt>
                <c:pt idx="315">
                  <c:v>-26.648063851070415</c:v>
                </c:pt>
                <c:pt idx="316">
                  <c:v>-26.65079954214443</c:v>
                </c:pt>
                <c:pt idx="317">
                  <c:v>-26.653377243815896</c:v>
                </c:pt>
                <c:pt idx="318">
                  <c:v>-26.655802140469113</c:v>
                </c:pt>
                <c:pt idx="319">
                  <c:v>-26.65807911785242</c:v>
                </c:pt>
                <c:pt idx="320">
                  <c:v>-26.660212771359799</c:v>
                </c:pt>
                <c:pt idx="321">
                  <c:v>-26.662207413881806</c:v>
                </c:pt>
                <c:pt idx="322">
                  <c:v>-26.664067083227803</c:v>
                </c:pt>
                <c:pt idx="323">
                  <c:v>-26.665795549122269</c:v>
                </c:pt>
                <c:pt idx="324">
                  <c:v>-26.667396319777886</c:v>
                </c:pt>
                <c:pt idx="325">
                  <c:v>-26.668872648048509</c:v>
                </c:pt>
                <c:pt idx="326">
                  <c:v>-26.670227537164912</c:v>
                </c:pt>
                <c:pt idx="327">
                  <c:v>-26.671463746056777</c:v>
                </c:pt>
                <c:pt idx="328">
                  <c:v>-26.672583794263669</c:v>
                </c:pt>
                <c:pt idx="329">
                  <c:v>-26.673589966438424</c:v>
                </c:pt>
                <c:pt idx="330">
                  <c:v>-26.674484316445682</c:v>
                </c:pt>
                <c:pt idx="331">
                  <c:v>-26.675268671058443</c:v>
                </c:pt>
                <c:pt idx="332">
                  <c:v>-26.67594463325554</c:v>
                </c:pt>
                <c:pt idx="333">
                  <c:v>-26.676513585121945</c:v>
                </c:pt>
                <c:pt idx="334">
                  <c:v>-26.676976690354721</c:v>
                </c:pt>
                <c:pt idx="335">
                  <c:v>-26.67733489637612</c:v>
                </c:pt>
                <c:pt idx="336">
                  <c:v>-26.677588936055727</c:v>
                </c:pt>
                <c:pt idx="337">
                  <c:v>-26.67773932904289</c:v>
                </c:pt>
                <c:pt idx="338">
                  <c:v>-26.677786382710668</c:v>
                </c:pt>
                <c:pt idx="339">
                  <c:v>-26.67773019271182</c:v>
                </c:pt>
                <c:pt idx="340">
                  <c:v>-26.677570643147519</c:v>
                </c:pt>
                <c:pt idx="341">
                  <c:v>-26.677307406348469</c:v>
                </c:pt>
                <c:pt idx="342">
                  <c:v>-26.676939942268802</c:v>
                </c:pt>
                <c:pt idx="343">
                  <c:v>-26.676467497491451</c:v>
                </c:pt>
                <c:pt idx="344">
                  <c:v>-26.67588910384471</c:v>
                </c:pt>
                <c:pt idx="345">
                  <c:v>-26.675203576628292</c:v>
                </c:pt>
                <c:pt idx="346">
                  <c:v>-26.674409512447713</c:v>
                </c:pt>
                <c:pt idx="347">
                  <c:v>-26.673505286654738</c:v>
                </c:pt>
                <c:pt idx="348">
                  <c:v>-26.672489050392361</c:v>
                </c:pt>
                <c:pt idx="349">
                  <c:v>-26.671358727241159</c:v>
                </c:pt>
                <c:pt idx="350">
                  <c:v>-26.670112009465122</c:v>
                </c:pt>
                <c:pt idx="351">
                  <c:v>-26.668746353853592</c:v>
                </c:pt>
                <c:pt idx="352">
                  <c:v>-26.667258977156568</c:v>
                </c:pt>
                <c:pt idx="353">
                  <c:v>-26.665646851110054</c:v>
                </c:pt>
                <c:pt idx="354">
                  <c:v>-26.66390669704813</c:v>
                </c:pt>
                <c:pt idx="355">
                  <c:v>-26.662034980098571</c:v>
                </c:pt>
                <c:pt idx="356">
                  <c:v>-26.660027902958337</c:v>
                </c:pt>
                <c:pt idx="357">
                  <c:v>-26.657881399245767</c:v>
                </c:pt>
                <c:pt idx="358">
                  <c:v>-26.655591126426231</c:v>
                </c:pt>
                <c:pt idx="359">
                  <c:v>-26.653152458307989</c:v>
                </c:pt>
                <c:pt idx="360">
                  <c:v>-26.650560477105351</c:v>
                </c:pt>
                <c:pt idx="361">
                  <c:v>-26.647809965066916</c:v>
                </c:pt>
                <c:pt idx="362">
                  <c:v>-26.6448953956662</c:v>
                </c:pt>
                <c:pt idx="363">
                  <c:v>-26.641810924353255</c:v>
                </c:pt>
                <c:pt idx="364">
                  <c:v>-26.638550378866231</c:v>
                </c:pt>
                <c:pt idx="365">
                  <c:v>-26.635107249102305</c:v>
                </c:pt>
                <c:pt idx="366">
                  <c:v>-26.631474676548422</c:v>
                </c:pt>
                <c:pt idx="367">
                  <c:v>-26.627645443273369</c:v>
                </c:pt>
                <c:pt idx="368">
                  <c:v>-26.623611960483554</c:v>
                </c:pt>
                <c:pt idx="369">
                  <c:v>-26.619366256646192</c:v>
                </c:pt>
                <c:pt idx="370">
                  <c:v>-26.614899965185096</c:v>
                </c:pt>
                <c:pt idx="371">
                  <c:v>-26.610204311755901</c:v>
                </c:pt>
                <c:pt idx="372">
                  <c:v>-26.605270101109031</c:v>
                </c:pt>
                <c:pt idx="373">
                  <c:v>-26.60008770355104</c:v>
                </c:pt>
                <c:pt idx="374">
                  <c:v>-26.594647041017144</c:v>
                </c:pt>
                <c:pt idx="375">
                  <c:v>-26.588937572769758</c:v>
                </c:pt>
                <c:pt idx="376">
                  <c:v>-26.582948280741277</c:v>
                </c:pt>
                <c:pt idx="377">
                  <c:v>-26.576667654541339</c:v>
                </c:pt>
                <c:pt idx="378">
                  <c:v>-26.570083676153075</c:v>
                </c:pt>
                <c:pt idx="379">
                  <c:v>-26.563183804345098</c:v>
                </c:pt>
                <c:pt idx="380">
                  <c:v>-26.555954958831052</c:v>
                </c:pt>
                <c:pt idx="381">
                  <c:v>-26.548383504211522</c:v>
                </c:pt>
                <c:pt idx="382">
                  <c:v>-26.540455233738236</c:v>
                </c:pt>
                <c:pt idx="383">
                  <c:v>-26.532155352944802</c:v>
                </c:pt>
                <c:pt idx="384">
                  <c:v>-26.523468463193549</c:v>
                </c:pt>
                <c:pt idx="385">
                  <c:v>-26.514378545193221</c:v>
                </c:pt>
                <c:pt idx="386">
                  <c:v>-26.50486894254815</c:v>
                </c:pt>
                <c:pt idx="387">
                  <c:v>-26.494922345405655</c:v>
                </c:pt>
                <c:pt idx="388">
                  <c:v>-26.484520774274703</c:v>
                </c:pt>
                <c:pt idx="389">
                  <c:v>-26.473645564095687</c:v>
                </c:pt>
                <c:pt idx="390">
                  <c:v>-26.462277348648342</c:v>
                </c:pt>
                <c:pt idx="391">
                  <c:v>-26.450396045391987</c:v>
                </c:pt>
                <c:pt idx="392">
                  <c:v>-26.437980840840186</c:v>
                </c:pt>
                <c:pt idx="393">
                  <c:v>-26.425010176579693</c:v>
                </c:pt>
                <c:pt idx="394">
                  <c:v>-26.411461736051486</c:v>
                </c:pt>
                <c:pt idx="395">
                  <c:v>-26.397312432220424</c:v>
                </c:pt>
                <c:pt idx="396">
                  <c:v>-26.382538396267755</c:v>
                </c:pt>
                <c:pt idx="397">
                  <c:v>-26.367114967449986</c:v>
                </c:pt>
                <c:pt idx="398">
                  <c:v>-26.351016684275052</c:v>
                </c:pt>
                <c:pt idx="399">
                  <c:v>-26.334217277155627</c:v>
                </c:pt>
                <c:pt idx="400">
                  <c:v>-26.316689662707358</c:v>
                </c:pt>
                <c:pt idx="401">
                  <c:v>-26.298405939866981</c:v>
                </c:pt>
                <c:pt idx="402">
                  <c:v>-26.279337388013335</c:v>
                </c:pt>
                <c:pt idx="403">
                  <c:v>-26.259454467279962</c:v>
                </c:pt>
                <c:pt idx="404">
                  <c:v>-26.238726821254669</c:v>
                </c:pt>
                <c:pt idx="405">
                  <c:v>-26.217123282265696</c:v>
                </c:pt>
                <c:pt idx="406">
                  <c:v>-26.194611879458424</c:v>
                </c:pt>
                <c:pt idx="407">
                  <c:v>-26.171159849868864</c:v>
                </c:pt>
                <c:pt idx="408">
                  <c:v>-26.146733652701371</c:v>
                </c:pt>
                <c:pt idx="409">
                  <c:v>-26.121298987017276</c:v>
                </c:pt>
                <c:pt idx="410">
                  <c:v>-26.094820813038659</c:v>
                </c:pt>
                <c:pt idx="411">
                  <c:v>-26.067263377267036</c:v>
                </c:pt>
                <c:pt idx="412">
                  <c:v>-26.038590241609469</c:v>
                </c:pt>
                <c:pt idx="413">
                  <c:v>-26.008764316695395</c:v>
                </c:pt>
                <c:pt idx="414">
                  <c:v>-25.977747899555041</c:v>
                </c:pt>
                <c:pt idx="415">
                  <c:v>-25.945502715815316</c:v>
                </c:pt>
                <c:pt idx="416">
                  <c:v>-25.911989966550749</c:v>
                </c:pt>
                <c:pt idx="417">
                  <c:v>-25.877170379905632</c:v>
                </c:pt>
                <c:pt idx="418">
                  <c:v>-25.84100426757869</c:v>
                </c:pt>
                <c:pt idx="419">
                  <c:v>-25.803451586233415</c:v>
                </c:pt>
                <c:pt idx="420">
                  <c:v>-25.76447200386562</c:v>
                </c:pt>
                <c:pt idx="421">
                  <c:v>-25.724024971124596</c:v>
                </c:pt>
                <c:pt idx="422">
                  <c:v>-25.682069797546337</c:v>
                </c:pt>
                <c:pt idx="423">
                  <c:v>-25.638565732614854</c:v>
                </c:pt>
                <c:pt idx="424">
                  <c:v>-25.593472051524383</c:v>
                </c:pt>
                <c:pt idx="425">
                  <c:v>-25.546748145467383</c:v>
                </c:pt>
                <c:pt idx="426">
                  <c:v>-25.49835361622393</c:v>
                </c:pt>
                <c:pt idx="427">
                  <c:v>-25.448248374777393</c:v>
                </c:pt>
                <c:pt idx="428">
                  <c:v>-25.396392743628773</c:v>
                </c:pt>
                <c:pt idx="429">
                  <c:v>-25.342747562428467</c:v>
                </c:pt>
                <c:pt idx="430">
                  <c:v>-25.287274296492473</c:v>
                </c:pt>
                <c:pt idx="431">
                  <c:v>-25.229935147716557</c:v>
                </c:pt>
                <c:pt idx="432">
                  <c:v>-25.17069316735256</c:v>
                </c:pt>
                <c:pt idx="433">
                  <c:v>-25.109512370062241</c:v>
                </c:pt>
                <c:pt idx="434">
                  <c:v>-25.046357848619696</c:v>
                </c:pt>
                <c:pt idx="435">
                  <c:v>-24.98119588859344</c:v>
                </c:pt>
                <c:pt idx="436">
                  <c:v>-24.913994082303567</c:v>
                </c:pt>
                <c:pt idx="437">
                  <c:v>-24.844721441320544</c:v>
                </c:pt>
                <c:pt idx="438">
                  <c:v>-24.773348506750651</c:v>
                </c:pt>
                <c:pt idx="439">
                  <c:v>-24.699847456537576</c:v>
                </c:pt>
                <c:pt idx="440">
                  <c:v>-24.624192209004647</c:v>
                </c:pt>
                <c:pt idx="441">
                  <c:v>-24.54635852186399</c:v>
                </c:pt>
                <c:pt idx="442">
                  <c:v>-24.466324085931529</c:v>
                </c:pt>
                <c:pt idx="443">
                  <c:v>-24.384068612807951</c:v>
                </c:pt>
                <c:pt idx="444">
                  <c:v>-24.299573915817007</c:v>
                </c:pt>
                <c:pt idx="445">
                  <c:v>-24.212823983532822</c:v>
                </c:pt>
                <c:pt idx="446">
                  <c:v>-24.12380504527852</c:v>
                </c:pt>
                <c:pt idx="447">
                  <c:v>-24.032505628035878</c:v>
                </c:pt>
                <c:pt idx="448">
                  <c:v>-23.938916604273516</c:v>
                </c:pt>
                <c:pt idx="449">
                  <c:v>-23.843031230274295</c:v>
                </c:pt>
                <c:pt idx="450">
                  <c:v>-23.744845174623194</c:v>
                </c:pt>
                <c:pt idx="451">
                  <c:v>-23.644356536601769</c:v>
                </c:pt>
                <c:pt idx="452">
                  <c:v>-23.541565854325285</c:v>
                </c:pt>
                <c:pt idx="453">
                  <c:v>-23.436476102548959</c:v>
                </c:pt>
                <c:pt idx="454">
                  <c:v>-23.329092680164315</c:v>
                </c:pt>
                <c:pt idx="455">
                  <c:v>-23.219423387497251</c:v>
                </c:pt>
                <c:pt idx="456">
                  <c:v>-23.1074783936118</c:v>
                </c:pt>
                <c:pt idx="457">
                  <c:v>-22.993270193910178</c:v>
                </c:pt>
                <c:pt idx="458">
                  <c:v>-22.876813558403331</c:v>
                </c:pt>
                <c:pt idx="459">
                  <c:v>-22.758125471103998</c:v>
                </c:pt>
                <c:pt idx="460">
                  <c:v>-22.637225061064829</c:v>
                </c:pt>
                <c:pt idx="461">
                  <c:v>-22.514133525647512</c:v>
                </c:pt>
                <c:pt idx="462">
                  <c:v>-22.388874046663965</c:v>
                </c:pt>
                <c:pt idx="463">
                  <c:v>-22.261471700076299</c:v>
                </c:pt>
                <c:pt idx="464">
                  <c:v>-22.131953359978979</c:v>
                </c:pt>
                <c:pt idx="465">
                  <c:v>-22.000347597613391</c:v>
                </c:pt>
                <c:pt idx="466">
                  <c:v>-21.866684576183346</c:v>
                </c:pt>
                <c:pt idx="467">
                  <c:v>-21.730995942245421</c:v>
                </c:pt>
                <c:pt idx="468">
                  <c:v>-21.593314714451243</c:v>
                </c:pt>
                <c:pt idx="469">
                  <c:v>-21.453675170404555</c:v>
                </c:pt>
                <c:pt idx="470">
                  <c:v>-21.312112732381042</c:v>
                </c:pt>
                <c:pt idx="471">
                  <c:v>-21.168663852632434</c:v>
                </c:pt>
                <c:pt idx="472">
                  <c:v>-21.023365898964975</c:v>
                </c:pt>
                <c:pt idx="473">
                  <c:v>-20.876257041245026</c:v>
                </c:pt>
                <c:pt idx="474">
                  <c:v>-20.727376139442192</c:v>
                </c:pt>
                <c:pt idx="475">
                  <c:v>-20.576762633773964</c:v>
                </c:pt>
                <c:pt idx="476">
                  <c:v>-20.424456437467434</c:v>
                </c:pt>
                <c:pt idx="477">
                  <c:v>-20.270497832601116</c:v>
                </c:pt>
                <c:pt idx="478">
                  <c:v>-20.114927369438902</c:v>
                </c:pt>
                <c:pt idx="479">
                  <c:v>-19.957785769613508</c:v>
                </c:pt>
                <c:pt idx="480">
                  <c:v>-19.799113833465199</c:v>
                </c:pt>
                <c:pt idx="481">
                  <c:v>-19.638952351788951</c:v>
                </c:pt>
                <c:pt idx="482">
                  <c:v>-19.477342022193156</c:v>
                </c:pt>
                <c:pt idx="483">
                  <c:v>-19.314323370224471</c:v>
                </c:pt>
                <c:pt idx="484">
                  <c:v>-19.149936675367179</c:v>
                </c:pt>
                <c:pt idx="485">
                  <c:v>-18.984221901983076</c:v>
                </c:pt>
                <c:pt idx="486">
                  <c:v>-18.817218635216271</c:v>
                </c:pt>
                <c:pt idx="487">
                  <c:v>-18.648966021852054</c:v>
                </c:pt>
                <c:pt idx="488">
                  <c:v>-18.479502716084092</c:v>
                </c:pt>
                <c:pt idx="489">
                  <c:v>-18.308866830114781</c:v>
                </c:pt>
                <c:pt idx="490">
                  <c:v>-18.137095889486609</c:v>
                </c:pt>
                <c:pt idx="491">
                  <c:v>-17.964226793019222</c:v>
                </c:pt>
                <c:pt idx="492">
                  <c:v>-17.790295777206445</c:v>
                </c:pt>
                <c:pt idx="493">
                  <c:v>-17.615338384911354</c:v>
                </c:pt>
                <c:pt idx="494">
                  <c:v>-17.439389438182889</c:v>
                </c:pt>
                <c:pt idx="495">
                  <c:v>-17.26248301500685</c:v>
                </c:pt>
                <c:pt idx="496">
                  <c:v>-17.084652429796172</c:v>
                </c:pt>
                <c:pt idx="497">
                  <c:v>-16.905930217418394</c:v>
                </c:pt>
                <c:pt idx="498">
                  <c:v>-16.726348120555716</c:v>
                </c:pt>
                <c:pt idx="499">
                  <c:v>-16.545937080190697</c:v>
                </c:pt>
                <c:pt idx="500">
                  <c:v>-16.364727229010917</c:v>
                </c:pt>
                <c:pt idx="501">
                  <c:v>-16.182747887528073</c:v>
                </c:pt>
                <c:pt idx="502">
                  <c:v>-16.000027562709278</c:v>
                </c:pt>
                <c:pt idx="503">
                  <c:v>-15.81659394892381</c:v>
                </c:pt>
                <c:pt idx="504">
                  <c:v>-15.632473931012745</c:v>
                </c:pt>
                <c:pt idx="505">
                  <c:v>-15.447693589296469</c:v>
                </c:pt>
                <c:pt idx="506">
                  <c:v>-15.262278206340198</c:v>
                </c:pt>
                <c:pt idx="507">
                  <c:v>-15.076252275307318</c:v>
                </c:pt>
                <c:pt idx="508">
                  <c:v>-14.889639509735829</c:v>
                </c:pt>
                <c:pt idx="509">
                  <c:v>-14.702462854584311</c:v>
                </c:pt>
                <c:pt idx="510">
                  <c:v>-14.514744498397231</c:v>
                </c:pt>
                <c:pt idx="511">
                  <c:v>-14.326505886455013</c:v>
                </c:pt>
                <c:pt idx="512">
                  <c:v>-14.137767734775725</c:v>
                </c:pt>
                <c:pt idx="513">
                  <c:v>-13.948550044848023</c:v>
                </c:pt>
                <c:pt idx="514">
                  <c:v>-13.758872118981191</c:v>
                </c:pt>
                <c:pt idx="515">
                  <c:v>-13.568752576167228</c:v>
                </c:pt>
                <c:pt idx="516">
                  <c:v>-13.378209368357417</c:v>
                </c:pt>
                <c:pt idx="517">
                  <c:v>-13.187259797062993</c:v>
                </c:pt>
                <c:pt idx="518">
                  <c:v>-12.995920530197321</c:v>
                </c:pt>
                <c:pt idx="519">
                  <c:v>-12.804207619084167</c:v>
                </c:pt>
                <c:pt idx="520">
                  <c:v>-12.612136515562492</c:v>
                </c:pt>
                <c:pt idx="521">
                  <c:v>-12.419722089125505</c:v>
                </c:pt>
                <c:pt idx="522">
                  <c:v>-12.226978644036908</c:v>
                </c:pt>
                <c:pt idx="523">
                  <c:v>-12.033919936373366</c:v>
                </c:pt>
                <c:pt idx="524">
                  <c:v>-11.840559190947539</c:v>
                </c:pt>
                <c:pt idx="525">
                  <c:v>-11.646909118070916</c:v>
                </c:pt>
                <c:pt idx="526">
                  <c:v>-11.452981930119915</c:v>
                </c:pt>
                <c:pt idx="527">
                  <c:v>-11.258789357874123</c:v>
                </c:pt>
                <c:pt idx="528">
                  <c:v>-11.064342666598298</c:v>
                </c:pt>
                <c:pt idx="529">
                  <c:v>-10.869652671844628</c:v>
                </c:pt>
                <c:pt idx="530">
                  <c:v>-10.674729754953987</c:v>
                </c:pt>
                <c:pt idx="531">
                  <c:v>-10.479583878239328</c:v>
                </c:pt>
                <c:pt idx="532">
                  <c:v>-10.284224599836485</c:v>
                </c:pt>
                <c:pt idx="533">
                  <c:v>-10.088661088210344</c:v>
                </c:pt>
                <c:pt idx="534">
                  <c:v>-9.8929021363069971</c:v>
                </c:pt>
                <c:pt idx="535">
                  <c:v>-9.6969561753447131</c:v>
                </c:pt>
                <c:pt idx="536">
                  <c:v>-9.5008312882382526</c:v>
                </c:pt>
                <c:pt idx="537">
                  <c:v>-9.3045352226533602</c:v>
                </c:pt>
                <c:pt idx="538">
                  <c:v>-9.1080754036892664</c:v>
                </c:pt>
                <c:pt idx="539">
                  <c:v>-8.9114589461889295</c:v>
                </c:pt>
                <c:pt idx="540">
                  <c:v>-8.7146926666780686</c:v>
                </c:pt>
                <c:pt idx="541">
                  <c:v>-8.5177830949348312</c:v>
                </c:pt>
                <c:pt idx="542">
                  <c:v>-8.3207364851932297</c:v>
                </c:pt>
                <c:pt idx="543">
                  <c:v>-8.1235588269846204</c:v>
                </c:pt>
                <c:pt idx="544">
                  <c:v>-7.926255855621303</c:v>
                </c:pt>
                <c:pt idx="545">
                  <c:v>-7.7288330623286754</c:v>
                </c:pt>
                <c:pt idx="546">
                  <c:v>-7.5312957040310593</c:v>
                </c:pt>
                <c:pt idx="547">
                  <c:v>-7.3336488127981454</c:v>
                </c:pt>
                <c:pt idx="548">
                  <c:v>-7.1358972049591607</c:v>
                </c:pt>
                <c:pt idx="549">
                  <c:v>-6.9380454898917954</c:v>
                </c:pt>
                <c:pt idx="550">
                  <c:v>-6.7400980784935243</c:v>
                </c:pt>
                <c:pt idx="551">
                  <c:v>-6.5420591913429433</c:v>
                </c:pt>
                <c:pt idx="552">
                  <c:v>-6.3439328665604968</c:v>
                </c:pt>
                <c:pt idx="553">
                  <c:v>-6.1457229673734233</c:v>
                </c:pt>
                <c:pt idx="554">
                  <c:v>-5.9474331893971382</c:v>
                </c:pt>
                <c:pt idx="555">
                  <c:v>-5.7490670676386699</c:v>
                </c:pt>
                <c:pt idx="556">
                  <c:v>-5.5506279832307825</c:v>
                </c:pt>
                <c:pt idx="557">
                  <c:v>-5.3521191699059223</c:v>
                </c:pt>
                <c:pt idx="558">
                  <c:v>-5.1535437202169661</c:v>
                </c:pt>
                <c:pt idx="559">
                  <c:v>-4.9549045915137242</c:v>
                </c:pt>
                <c:pt idx="560">
                  <c:v>-4.756204611682989</c:v>
                </c:pt>
                <c:pt idx="561">
                  <c:v>-4.5574464846594864</c:v>
                </c:pt>
                <c:pt idx="562">
                  <c:v>-4.3586327957166304</c:v>
                </c:pt>
                <c:pt idx="563">
                  <c:v>-4.1597660165433261</c:v>
                </c:pt>
                <c:pt idx="564">
                  <c:v>-3.9608485101155004</c:v>
                </c:pt>
                <c:pt idx="565">
                  <c:v>-3.761882535368855</c:v>
                </c:pt>
                <c:pt idx="566">
                  <c:v>-3.5628702516806392</c:v>
                </c:pt>
                <c:pt idx="567">
                  <c:v>-3.3638137231666647</c:v>
                </c:pt>
                <c:pt idx="568">
                  <c:v>-3.1647149228012523</c:v>
                </c:pt>
                <c:pt idx="569">
                  <c:v>-2.9655757363659419</c:v>
                </c:pt>
                <c:pt idx="570">
                  <c:v>-2.766397966234063</c:v>
                </c:pt>
                <c:pt idx="571">
                  <c:v>-2.5671833349967308</c:v>
                </c:pt>
                <c:pt idx="572">
                  <c:v>-2.3679334889370871</c:v>
                </c:pt>
                <c:pt idx="573">
                  <c:v>-2.1686500013581345</c:v>
                </c:pt>
                <c:pt idx="574">
                  <c:v>-1.9693343757700603</c:v>
                </c:pt>
                <c:pt idx="575">
                  <c:v>-1.7699880489426789</c:v>
                </c:pt>
                <c:pt idx="576">
                  <c:v>-1.5706123938279504</c:v>
                </c:pt>
                <c:pt idx="577">
                  <c:v>-1.371208722358439</c:v>
                </c:pt>
                <c:pt idx="578">
                  <c:v>-1.1717782881258465</c:v>
                </c:pt>
                <c:pt idx="579">
                  <c:v>-0.97232228894518613</c:v>
                </c:pt>
                <c:pt idx="580">
                  <c:v>-0.77284186930870646</c:v>
                </c:pt>
                <c:pt idx="581">
                  <c:v>-0.57333812273454754</c:v>
                </c:pt>
                <c:pt idx="582">
                  <c:v>-0.3738120940138927</c:v>
                </c:pt>
                <c:pt idx="583">
                  <c:v>-0.17426478136112422</c:v>
                </c:pt>
                <c:pt idx="584">
                  <c:v>2.5302861528722076E-2</c:v>
                </c:pt>
                <c:pt idx="585">
                  <c:v>0.22488992351216908</c:v>
                </c:pt>
                <c:pt idx="586">
                  <c:v>0.42449553411459462</c:v>
                </c:pt>
                <c:pt idx="587">
                  <c:v>0.62411886172965936</c:v>
                </c:pt>
                <c:pt idx="588">
                  <c:v>0.82375911189697959</c:v>
                </c:pt>
                <c:pt idx="589">
                  <c:v>1.023415525655146</c:v>
                </c:pt>
                <c:pt idx="590">
                  <c:v>1.2230873779664329</c:v>
                </c:pt>
                <c:pt idx="591">
                  <c:v>1.4227739762107205</c:v>
                </c:pt>
                <c:pt idx="592">
                  <c:v>1.6224746587452472</c:v>
                </c:pt>
                <c:pt idx="593">
                  <c:v>1.822188793527495</c:v>
                </c:pt>
                <c:pt idx="594">
                  <c:v>2.0219157767987568</c:v>
                </c:pt>
                <c:pt idx="595">
                  <c:v>2.2216550318254704</c:v>
                </c:pt>
                <c:pt idx="596">
                  <c:v>2.421406007695257</c:v>
                </c:pt>
                <c:pt idx="597">
                  <c:v>2.621168178167828</c:v>
                </c:pt>
                <c:pt idx="598">
                  <c:v>2.8209410405744926</c:v>
                </c:pt>
                <c:pt idx="599">
                  <c:v>3.0207241147675781</c:v>
                </c:pt>
                <c:pt idx="600">
                  <c:v>3.2205169421156867</c:v>
                </c:pt>
                <c:pt idx="601">
                  <c:v>3.4203190845436922</c:v>
                </c:pt>
                <c:pt idx="602">
                  <c:v>3.6201301236148637</c:v>
                </c:pt>
                <c:pt idx="603">
                  <c:v>3.8199496596540001</c:v>
                </c:pt>
                <c:pt idx="604">
                  <c:v>4.0197773109092907</c:v>
                </c:pt>
                <c:pt idx="605">
                  <c:v>4.2196127127512426</c:v>
                </c:pt>
                <c:pt idx="606">
                  <c:v>4.4194555169073269</c:v>
                </c:pt>
                <c:pt idx="607">
                  <c:v>4.619305390730549</c:v>
                </c:pt>
                <c:pt idx="608">
                  <c:v>4.8191620165004707</c:v>
                </c:pt>
                <c:pt idx="609">
                  <c:v>5.0190250907553775</c:v>
                </c:pt>
                <c:pt idx="610">
                  <c:v>5.2188943236541547</c:v>
                </c:pt>
                <c:pt idx="611">
                  <c:v>5.4187694383665246</c:v>
                </c:pt>
                <c:pt idx="612">
                  <c:v>5.6186501704904828</c:v>
                </c:pt>
                <c:pt idx="613">
                  <c:v>5.8185362674956238</c:v>
                </c:pt>
                <c:pt idx="614">
                  <c:v>6.0184274881914419</c:v>
                </c:pt>
                <c:pt idx="615">
                  <c:v>6.2183236022190798</c:v>
                </c:pt>
                <c:pt idx="616">
                  <c:v>6.4182243895659923</c:v>
                </c:pt>
                <c:pt idx="617">
                  <c:v>6.618129640102218</c:v>
                </c:pt>
                <c:pt idx="618">
                  <c:v>6.8180391531371782</c:v>
                </c:pt>
                <c:pt idx="619">
                  <c:v>7.0179527369965626</c:v>
                </c:pt>
                <c:pt idx="620">
                  <c:v>7.2178702086178461</c:v>
                </c:pt>
                <c:pt idx="621">
                  <c:v>7.4177913931641228</c:v>
                </c:pt>
                <c:pt idx="622">
                  <c:v>7.6177161236550006</c:v>
                </c:pt>
                <c:pt idx="623">
                  <c:v>7.8176442406141078</c:v>
                </c:pt>
                <c:pt idx="624">
                  <c:v>8.0175755917323883</c:v>
                </c:pt>
                <c:pt idx="625">
                  <c:v>8.2175100315463681</c:v>
                </c:pt>
                <c:pt idx="626">
                  <c:v>8.4174474211310013</c:v>
                </c:pt>
                <c:pt idx="627">
                  <c:v>8.6173876278059112</c:v>
                </c:pt>
                <c:pt idx="628">
                  <c:v>8.8173305248552936</c:v>
                </c:pt>
                <c:pt idx="629">
                  <c:v>9.0172759912599929</c:v>
                </c:pt>
                <c:pt idx="630">
                  <c:v>9.2172239114416215</c:v>
                </c:pt>
                <c:pt idx="631">
                  <c:v>9.4171741750181894</c:v>
                </c:pt>
                <c:pt idx="632">
                  <c:v>9.6171266765708268</c:v>
                </c:pt>
                <c:pt idx="633">
                  <c:v>9.8170813154208929</c:v>
                </c:pt>
                <c:pt idx="634">
                  <c:v>10.017037995416729</c:v>
                </c:pt>
                <c:pt idx="635">
                  <c:v>10.216996624730612</c:v>
                </c:pt>
                <c:pt idx="636">
                  <c:v>10.416957115664189</c:v>
                </c:pt>
                <c:pt idx="637">
                  <c:v>10.616919384463372</c:v>
                </c:pt>
                <c:pt idx="638">
                  <c:v>10.816883351140156</c:v>
                </c:pt>
                <c:pt idx="639">
                  <c:v>11.016848939304353</c:v>
                </c:pt>
                <c:pt idx="640">
                  <c:v>11.216816076002139</c:v>
                </c:pt>
                <c:pt idx="641">
                  <c:v>11.41678469155989</c:v>
                </c:pt>
                <c:pt idx="642">
                  <c:v>11.616754719438511</c:v>
                </c:pt>
                <c:pt idx="643">
                  <c:v>11.816726096091735</c:v>
                </c:pt>
                <c:pt idx="644">
                  <c:v>12.016698760831673</c:v>
                </c:pt>
                <c:pt idx="645">
                  <c:v>12.21667265570035</c:v>
                </c:pt>
                <c:pt idx="646">
                  <c:v>12.416647725347055</c:v>
                </c:pt>
                <c:pt idx="647">
                  <c:v>12.616623916910847</c:v>
                </c:pt>
                <c:pt idx="648">
                  <c:v>12.816601179908986</c:v>
                </c:pt>
                <c:pt idx="649">
                  <c:v>13.01657946612967</c:v>
                </c:pt>
                <c:pt idx="650">
                  <c:v>13.216558729530078</c:v>
                </c:pt>
                <c:pt idx="651">
                  <c:v>13.416538926138756</c:v>
                </c:pt>
                <c:pt idx="652">
                  <c:v>13.616520013962564</c:v>
                </c:pt>
                <c:pt idx="653">
                  <c:v>13.81650195289766</c:v>
                </c:pt>
                <c:pt idx="654">
                  <c:v>14.016484704644519</c:v>
                </c:pt>
                <c:pt idx="655">
                  <c:v>14.216468232626632</c:v>
                </c:pt>
                <c:pt idx="656">
                  <c:v>14.416452501913383</c:v>
                </c:pt>
                <c:pt idx="657">
                  <c:v>14.616437479145659</c:v>
                </c:pt>
                <c:pt idx="658">
                  <c:v>14.816423132465388</c:v>
                </c:pt>
                <c:pt idx="659">
                  <c:v>15.016409431447826</c:v>
                </c:pt>
                <c:pt idx="660">
                  <c:v>15.216396347037303</c:v>
                </c:pt>
                <c:pt idx="661">
                  <c:v>15.416383851485435</c:v>
                </c:pt>
                <c:pt idx="662">
                  <c:v>15.616371918292465</c:v>
                </c:pt>
                <c:pt idx="663">
                  <c:v>15.816360522151122</c:v>
                </c:pt>
                <c:pt idx="664">
                  <c:v>16.016349638892656</c:v>
                </c:pt>
                <c:pt idx="665">
                  <c:v>16.216339245436075</c:v>
                </c:pt>
                <c:pt idx="666">
                  <c:v>16.416329319738885</c:v>
                </c:pt>
                <c:pt idx="667">
                  <c:v>16.61631984075045</c:v>
                </c:pt>
                <c:pt idx="668">
                  <c:v>16.816310788367488</c:v>
                </c:pt>
                <c:pt idx="669">
                  <c:v>17.01630214339125</c:v>
                </c:pt>
                <c:pt idx="670">
                  <c:v>17.216293887486955</c:v>
                </c:pt>
                <c:pt idx="671">
                  <c:v>17.416286003144961</c:v>
                </c:pt>
                <c:pt idx="672">
                  <c:v>17.616278473643419</c:v>
                </c:pt>
                <c:pt idx="673">
                  <c:v>17.816271283013094</c:v>
                </c:pt>
                <c:pt idx="674">
                  <c:v>18.016264416003338</c:v>
                </c:pt>
                <c:pt idx="675">
                  <c:v>18.216257858049765</c:v>
                </c:pt>
                <c:pt idx="676">
                  <c:v>18.416251595243487</c:v>
                </c:pt>
                <c:pt idx="677">
                  <c:v>18.616245614301526</c:v>
                </c:pt>
                <c:pt idx="678">
                  <c:v>18.816239902538584</c:v>
                </c:pt>
                <c:pt idx="679">
                  <c:v>19.016234447840311</c:v>
                </c:pt>
                <c:pt idx="680">
                  <c:v>19.216229238637503</c:v>
                </c:pt>
                <c:pt idx="681">
                  <c:v>19.416224263881823</c:v>
                </c:pt>
                <c:pt idx="682">
                  <c:v>19.616219513021534</c:v>
                </c:pt>
                <c:pt idx="683">
                  <c:v>19.816214975980287</c:v>
                </c:pt>
                <c:pt idx="684">
                  <c:v>20.016210643135153</c:v>
                </c:pt>
                <c:pt idx="685">
                  <c:v>20.216206505296142</c:v>
                </c:pt>
                <c:pt idx="686">
                  <c:v>20.416202553686851</c:v>
                </c:pt>
                <c:pt idx="687">
                  <c:v>20.616198779925909</c:v>
                </c:pt>
                <c:pt idx="688">
                  <c:v>20.816195176009131</c:v>
                </c:pt>
                <c:pt idx="689">
                  <c:v>21.016191734292548</c:v>
                </c:pt>
                <c:pt idx="690">
                  <c:v>21.216188447476213</c:v>
                </c:pt>
                <c:pt idx="691">
                  <c:v>21.416185308588624</c:v>
                </c:pt>
                <c:pt idx="692">
                  <c:v>21.616182310972114</c:v>
                </c:pt>
                <c:pt idx="693">
                  <c:v>21.81617944826867</c:v>
                </c:pt>
                <c:pt idx="694">
                  <c:v>22.016176714406349</c:v>
                </c:pt>
                <c:pt idx="695">
                  <c:v>22.216174103586468</c:v>
                </c:pt>
                <c:pt idx="696">
                  <c:v>22.416171610271412</c:v>
                </c:pt>
                <c:pt idx="697">
                  <c:v>22.616169229172648</c:v>
                </c:pt>
                <c:pt idx="698">
                  <c:v>22.816166955239751</c:v>
                </c:pt>
                <c:pt idx="699">
                  <c:v>23.016164783649621</c:v>
                </c:pt>
                <c:pt idx="700">
                  <c:v>23.216162709796123</c:v>
                </c:pt>
                <c:pt idx="701">
                  <c:v>23.416160729280477</c:v>
                </c:pt>
                <c:pt idx="702">
                  <c:v>23.616158837901892</c:v>
                </c:pt>
                <c:pt idx="703">
                  <c:v>23.816157031648565</c:v>
                </c:pt>
                <c:pt idx="704">
                  <c:v>24.016155306689335</c:v>
                </c:pt>
                <c:pt idx="705">
                  <c:v>24.21615365936546</c:v>
                </c:pt>
                <c:pt idx="706">
                  <c:v>24.416152086182748</c:v>
                </c:pt>
                <c:pt idx="707">
                  <c:v>24.616150583804426</c:v>
                </c:pt>
                <c:pt idx="708">
                  <c:v>24.816149149043724</c:v>
                </c:pt>
                <c:pt idx="709">
                  <c:v>25.016147778857487</c:v>
                </c:pt>
                <c:pt idx="710">
                  <c:v>25.216146470339353</c:v>
                </c:pt>
                <c:pt idx="711">
                  <c:v>25.416145220713901</c:v>
                </c:pt>
                <c:pt idx="712">
                  <c:v>25.616144027330492</c:v>
                </c:pt>
                <c:pt idx="713">
                  <c:v>25.816142887657918</c:v>
                </c:pt>
                <c:pt idx="714">
                  <c:v>26.016141799278785</c:v>
                </c:pt>
                <c:pt idx="715">
                  <c:v>26.216140759884517</c:v>
                </c:pt>
                <c:pt idx="716">
                  <c:v>26.416139767270458</c:v>
                </c:pt>
                <c:pt idx="717">
                  <c:v>26.616138819331184</c:v>
                </c:pt>
                <c:pt idx="718">
                  <c:v>26.816137914056</c:v>
                </c:pt>
                <c:pt idx="719">
                  <c:v>27.016137049524744</c:v>
                </c:pt>
                <c:pt idx="720">
                  <c:v>27.216136223903618</c:v>
                </c:pt>
                <c:pt idx="721">
                  <c:v>27.416135435441426</c:v>
                </c:pt>
                <c:pt idx="722">
                  <c:v>27.616134682465777</c:v>
                </c:pt>
                <c:pt idx="723">
                  <c:v>27.816133963379471</c:v>
                </c:pt>
                <c:pt idx="724">
                  <c:v>28.016133276657456</c:v>
                </c:pt>
                <c:pt idx="725">
                  <c:v>28.216132620842771</c:v>
                </c:pt>
                <c:pt idx="726">
                  <c:v>28.416131994544514</c:v>
                </c:pt>
                <c:pt idx="727">
                  <c:v>28.616131396434177</c:v>
                </c:pt>
                <c:pt idx="728">
                  <c:v>28.816130825243221</c:v>
                </c:pt>
                <c:pt idx="729">
                  <c:v>29.016130279760006</c:v>
                </c:pt>
                <c:pt idx="730">
                  <c:v>29.216129758827471</c:v>
                </c:pt>
                <c:pt idx="731">
                  <c:v>29.416129261340764</c:v>
                </c:pt>
                <c:pt idx="732">
                  <c:v>29.616128786244566</c:v>
                </c:pt>
                <c:pt idx="733">
                  <c:v>29.816128332531193</c:v>
                </c:pt>
                <c:pt idx="734">
                  <c:v>30.016127899238242</c:v>
                </c:pt>
                <c:pt idx="735">
                  <c:v>30.216127485446641</c:v>
                </c:pt>
                <c:pt idx="736">
                  <c:v>30.416127090278685</c:v>
                </c:pt>
                <c:pt idx="737">
                  <c:v>30.616126712896168</c:v>
                </c:pt>
                <c:pt idx="738">
                  <c:v>30.81612635249865</c:v>
                </c:pt>
                <c:pt idx="739">
                  <c:v>31.016126008321663</c:v>
                </c:pt>
                <c:pt idx="740">
                  <c:v>31.216125679635127</c:v>
                </c:pt>
                <c:pt idx="741">
                  <c:v>31.416125365741934</c:v>
                </c:pt>
                <c:pt idx="742">
                  <c:v>31.616125065976291</c:v>
                </c:pt>
                <c:pt idx="743">
                  <c:v>31.81612477970225</c:v>
                </c:pt>
                <c:pt idx="744">
                  <c:v>32.016124506312664</c:v>
                </c:pt>
                <c:pt idx="745">
                  <c:v>32.216124245227583</c:v>
                </c:pt>
                <c:pt idx="746">
                  <c:v>32.416123995893287</c:v>
                </c:pt>
                <c:pt idx="747">
                  <c:v>32.616123757780855</c:v>
                </c:pt>
                <c:pt idx="748">
                  <c:v>32.816123530385241</c:v>
                </c:pt>
                <c:pt idx="749">
                  <c:v>33.016123313224099</c:v>
                </c:pt>
                <c:pt idx="750">
                  <c:v>33.216123105836857</c:v>
                </c:pt>
                <c:pt idx="751">
                  <c:v>33.416122907783532</c:v>
                </c:pt>
                <c:pt idx="752">
                  <c:v>33.616122718644043</c:v>
                </c:pt>
                <c:pt idx="753">
                  <c:v>33.816122538017218</c:v>
                </c:pt>
                <c:pt idx="754">
                  <c:v>34.016122365519955</c:v>
                </c:pt>
                <c:pt idx="755">
                  <c:v>34.216122200786351</c:v>
                </c:pt>
                <c:pt idx="756">
                  <c:v>34.416122043466956</c:v>
                </c:pt>
                <c:pt idx="757">
                  <c:v>34.616121893228126</c:v>
                </c:pt>
                <c:pt idx="758">
                  <c:v>34.816121749751133</c:v>
                </c:pt>
                <c:pt idx="759">
                  <c:v>35.016121612731659</c:v>
                </c:pt>
                <c:pt idx="760">
                  <c:v>35.216121481879071</c:v>
                </c:pt>
                <c:pt idx="761">
                  <c:v>35.416121356915845</c:v>
                </c:pt>
                <c:pt idx="762">
                  <c:v>35.616121237576841</c:v>
                </c:pt>
                <c:pt idx="763">
                  <c:v>35.816121123609008</c:v>
                </c:pt>
                <c:pt idx="764">
                  <c:v>36.016121014770526</c:v>
                </c:pt>
                <c:pt idx="765">
                  <c:v>36.216120910830632</c:v>
                </c:pt>
                <c:pt idx="766">
                  <c:v>36.416120811568781</c:v>
                </c:pt>
                <c:pt idx="767">
                  <c:v>36.616120716774461</c:v>
                </c:pt>
                <c:pt idx="768">
                  <c:v>36.81612062624675</c:v>
                </c:pt>
                <c:pt idx="769">
                  <c:v>37.01612053979332</c:v>
                </c:pt>
                <c:pt idx="770">
                  <c:v>37.216120457230943</c:v>
                </c:pt>
                <c:pt idx="771">
                  <c:v>37.41612037838442</c:v>
                </c:pt>
                <c:pt idx="772">
                  <c:v>37.616120303086589</c:v>
                </c:pt>
                <c:pt idx="773">
                  <c:v>37.81612023117772</c:v>
                </c:pt>
                <c:pt idx="774">
                  <c:v>38.016120162505274</c:v>
                </c:pt>
                <c:pt idx="775">
                  <c:v>38.216120096923618</c:v>
                </c:pt>
                <c:pt idx="776">
                  <c:v>38.416120034293598</c:v>
                </c:pt>
                <c:pt idx="777">
                  <c:v>38.616119974482402</c:v>
                </c:pt>
                <c:pt idx="778">
                  <c:v>38.816119917363196</c:v>
                </c:pt>
                <c:pt idx="779">
                  <c:v>39.016119862814733</c:v>
                </c:pt>
                <c:pt idx="780">
                  <c:v>39.216119810721381</c:v>
                </c:pt>
                <c:pt idx="781">
                  <c:v>39.416119760972592</c:v>
                </c:pt>
                <c:pt idx="782">
                  <c:v>39.616119713462851</c:v>
                </c:pt>
                <c:pt idx="783">
                  <c:v>39.816119668091389</c:v>
                </c:pt>
                <c:pt idx="784">
                  <c:v>40.016119624762013</c:v>
                </c:pt>
                <c:pt idx="785">
                  <c:v>40.216119583382778</c:v>
                </c:pt>
                <c:pt idx="786">
                  <c:v>40.416119543865946</c:v>
                </c:pt>
                <c:pt idx="787">
                  <c:v>40.616119506127617</c:v>
                </c:pt>
                <c:pt idx="788">
                  <c:v>40.816119470087799</c:v>
                </c:pt>
                <c:pt idx="789">
                  <c:v>41.016119435670063</c:v>
                </c:pt>
                <c:pt idx="790">
                  <c:v>41.216119402801354</c:v>
                </c:pt>
                <c:pt idx="791">
                  <c:v>41.416119371411995</c:v>
                </c:pt>
                <c:pt idx="792">
                  <c:v>41.616119341435393</c:v>
                </c:pt>
                <c:pt idx="793">
                  <c:v>41.816119312807899</c:v>
                </c:pt>
                <c:pt idx="794">
                  <c:v>42.016119285468932</c:v>
                </c:pt>
                <c:pt idx="795">
                  <c:v>42.216119259360426</c:v>
                </c:pt>
                <c:pt idx="796">
                  <c:v>42.416119234426972</c:v>
                </c:pt>
                <c:pt idx="797">
                  <c:v>42.616119210615693</c:v>
                </c:pt>
                <c:pt idx="798">
                  <c:v>42.816119187876126</c:v>
                </c:pt>
                <c:pt idx="799">
                  <c:v>43.016119166159967</c:v>
                </c:pt>
                <c:pt idx="800">
                  <c:v>43.216119145421203</c:v>
                </c:pt>
                <c:pt idx="801">
                  <c:v>43.416119125615865</c:v>
                </c:pt>
                <c:pt idx="802">
                  <c:v>43.616119106701916</c:v>
                </c:pt>
                <c:pt idx="803">
                  <c:v>43.816119088639255</c:v>
                </c:pt>
                <c:pt idx="804">
                  <c:v>44.016119071389511</c:v>
                </c:pt>
                <c:pt idx="805">
                  <c:v>44.216119054916092</c:v>
                </c:pt>
                <c:pt idx="806">
                  <c:v>44.416119039184139</c:v>
                </c:pt>
                <c:pt idx="807">
                  <c:v>44.616119024160241</c:v>
                </c:pt>
                <c:pt idx="808">
                  <c:v>44.816119009812539</c:v>
                </c:pt>
                <c:pt idx="809">
                  <c:v>45.016118996110791</c:v>
                </c:pt>
                <c:pt idx="810">
                  <c:v>45.216118983025311</c:v>
                </c:pt>
                <c:pt idx="811">
                  <c:v>45.416118970529013</c:v>
                </c:pt>
                <c:pt idx="812">
                  <c:v>45.61611895859528</c:v>
                </c:pt>
                <c:pt idx="813">
                  <c:v>45.816118947198476</c:v>
                </c:pt>
                <c:pt idx="814">
                  <c:v>46.016118936314612</c:v>
                </c:pt>
                <c:pt idx="815">
                  <c:v>46.216118925920654</c:v>
                </c:pt>
                <c:pt idx="816">
                  <c:v>46.41611891599446</c:v>
                </c:pt>
                <c:pt idx="817">
                  <c:v>46.616118906515027</c:v>
                </c:pt>
                <c:pt idx="818">
                  <c:v>46.816118897462246</c:v>
                </c:pt>
              </c:numCache>
            </c:numRef>
          </c:yVal>
          <c:smooth val="1"/>
          <c:extLst>
            <c:ext xmlns:c16="http://schemas.microsoft.com/office/drawing/2014/chart" uri="{C3380CC4-5D6E-409C-BE32-E72D297353CC}">
              <c16:uniqueId val="{00000000-5E1F-4009-B507-9B18EB01D5AF}"/>
            </c:ext>
          </c:extLst>
        </c:ser>
        <c:ser>
          <c:idx val="5"/>
          <c:order val="5"/>
          <c:tx>
            <c:v>DC_gain_power</c:v>
          </c:tx>
          <c:spPr>
            <a:ln>
              <a:prstDash val="sysDot"/>
            </a:ln>
          </c:spPr>
          <c:marker>
            <c:symbol val="none"/>
          </c:marker>
          <c:xVal>
            <c:numRef>
              <c:f>Sheet2!$F$21:$G$21</c:f>
              <c:numCache>
                <c:formatCode>General</c:formatCode>
                <c:ptCount val="2"/>
                <c:pt idx="0">
                  <c:v>100</c:v>
                </c:pt>
                <c:pt idx="1">
                  <c:v>1000000</c:v>
                </c:pt>
              </c:numCache>
            </c:numRef>
          </c:xVal>
          <c:yVal>
            <c:numRef>
              <c:f>Sheet2!$D$21:$E$21</c:f>
              <c:numCache>
                <c:formatCode>General</c:formatCode>
                <c:ptCount val="2"/>
                <c:pt idx="0">
                  <c:v>-6.4246676350453633</c:v>
                </c:pt>
                <c:pt idx="1">
                  <c:v>-6.4246676350453633</c:v>
                </c:pt>
              </c:numCache>
            </c:numRef>
          </c:yVal>
          <c:smooth val="1"/>
          <c:extLst>
            <c:ext xmlns:c16="http://schemas.microsoft.com/office/drawing/2014/chart" uri="{C3380CC4-5D6E-409C-BE32-E72D297353CC}">
              <c16:uniqueId val="{00000001-5E1F-4009-B507-9B18EB01D5AF}"/>
            </c:ext>
          </c:extLst>
        </c:ser>
        <c:dLbls>
          <c:showLegendKey val="0"/>
          <c:showVal val="0"/>
          <c:showCatName val="0"/>
          <c:showSerName val="0"/>
          <c:showPercent val="0"/>
          <c:showBubbleSize val="0"/>
        </c:dLbls>
        <c:axId val="527749120"/>
        <c:axId val="52775104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Sheet2!$AF$4:$AF$822</c:f>
              <c:numCache>
                <c:formatCode>0.0000</c:formatCode>
                <c:ptCount val="819"/>
                <c:pt idx="0">
                  <c:v>-3.5834533640924584</c:v>
                </c:pt>
                <c:pt idx="1">
                  <c:v>-3.6667515951868288</c:v>
                </c:pt>
                <c:pt idx="2">
                  <c:v>-3.7519778874040113</c:v>
                </c:pt>
                <c:pt idx="3">
                  <c:v>-3.8391762824346665</c:v>
                </c:pt>
                <c:pt idx="4">
                  <c:v>-3.9283917862184468</c:v>
                </c:pt>
                <c:pt idx="5">
                  <c:v>-4.0196703870594259</c:v>
                </c:pt>
                <c:pt idx="6">
                  <c:v>-4.1130590738602235</c:v>
                </c:pt>
                <c:pt idx="7">
                  <c:v>-4.2086058544567884</c:v>
                </c:pt>
                <c:pt idx="8">
                  <c:v>-4.3063597740340311</c:v>
                </c:pt>
                <c:pt idx="9">
                  <c:v>-4.4063709336005337</c:v>
                </c:pt>
                <c:pt idx="10">
                  <c:v>-4.5086905084985371</c:v>
                </c:pt>
                <c:pt idx="11">
                  <c:v>-4.613370766923155</c:v>
                </c:pt>
                <c:pt idx="12">
                  <c:v>-4.7204650884225074</c:v>
                </c:pt>
                <c:pt idx="13">
                  <c:v>-4.8300279823477696</c:v>
                </c:pt>
                <c:pt idx="14">
                  <c:v>-4.9421151062196662</c:v>
                </c:pt>
                <c:pt idx="15">
                  <c:v>-5.0567832839748466</c:v>
                </c:pt>
                <c:pt idx="16">
                  <c:v>-5.1740905240527608</c:v>
                </c:pt>
                <c:pt idx="17">
                  <c:v>-5.294096037280168</c:v>
                </c:pt>
                <c:pt idx="18">
                  <c:v>-5.4168602545071316</c:v>
                </c:pt>
                <c:pt idx="19">
                  <c:v>-5.5424448439445637</c:v>
                </c:pt>
                <c:pt idx="20">
                  <c:v>-5.670912728149573</c:v>
                </c:pt>
                <c:pt idx="21">
                  <c:v>-5.8023281006005769</c:v>
                </c:pt>
                <c:pt idx="22">
                  <c:v>-5.9367564417999192</c:v>
                </c:pt>
                <c:pt idx="23">
                  <c:v>-6.0742645348368987</c:v>
                </c:pt>
                <c:pt idx="24">
                  <c:v>-6.2149204803393383</c:v>
                </c:pt>
                <c:pt idx="25">
                  <c:v>-6.3587937107364745</c:v>
                </c:pt>
                <c:pt idx="26">
                  <c:v>-6.5059550037505041</c:v>
                </c:pt>
                <c:pt idx="27">
                  <c:v>-6.6564764950283397</c:v>
                </c:pt>
                <c:pt idx="28">
                  <c:v>-6.8104316898189001</c:v>
                </c:pt>
                <c:pt idx="29">
                  <c:v>-6.9678954735948917</c:v>
                </c:pt>
                <c:pt idx="30">
                  <c:v>-7.1289441215112257</c:v>
                </c:pt>
                <c:pt idx="31">
                  <c:v>-7.2936553065850944</c:v>
                </c:pt>
                <c:pt idx="32">
                  <c:v>-7.4621081064752666</c:v>
                </c:pt>
                <c:pt idx="33">
                  <c:v>-7.6343830087303113</c:v>
                </c:pt>
                <c:pt idx="34">
                  <c:v>-7.810561914367363</c:v>
                </c:pt>
                <c:pt idx="35">
                  <c:v>-7.9907281396344496</c:v>
                </c:pt>
                <c:pt idx="36">
                  <c:v>-8.1749664158005846</c:v>
                </c:pt>
                <c:pt idx="37">
                  <c:v>-8.3633628868085257</c:v>
                </c:pt>
                <c:pt idx="38">
                  <c:v>-8.5560051046156307</c:v>
                </c:pt>
                <c:pt idx="39">
                  <c:v>-8.7529820220383758</c:v>
                </c:pt>
                <c:pt idx="40">
                  <c:v>-8.9543839829056768</c:v>
                </c:pt>
                <c:pt idx="41">
                  <c:v>-9.1603027093160225</c:v>
                </c:pt>
                <c:pt idx="42">
                  <c:v>-9.3708312857823</c:v>
                </c:pt>
                <c:pt idx="43">
                  <c:v>-9.5860641400375268</c:v>
                </c:pt>
                <c:pt idx="44">
                  <c:v>-9.8060970202632092</c:v>
                </c:pt>
                <c:pt idx="45">
                  <c:v>-10.031026968490968</c:v>
                </c:pt>
                <c:pt idx="46">
                  <c:v>-10.260952289916444</c:v>
                </c:pt>
                <c:pt idx="47">
                  <c:v>-10.495972517853183</c:v>
                </c:pt>
                <c:pt idx="48">
                  <c:v>-10.736188374042602</c:v>
                </c:pt>
                <c:pt idx="49">
                  <c:v>-10.981701724025033</c:v>
                </c:pt>
                <c:pt idx="50">
                  <c:v>-11.232615527265539</c:v>
                </c:pt>
                <c:pt idx="51">
                  <c:v>-11.489033781717746</c:v>
                </c:pt>
                <c:pt idx="52">
                  <c:v>-11.751061462498326</c:v>
                </c:pt>
                <c:pt idx="53">
                  <c:v>-12.018804454335305</c:v>
                </c:pt>
                <c:pt idx="54">
                  <c:v>-12.292369477444419</c:v>
                </c:pt>
                <c:pt idx="55">
                  <c:v>-12.571864006479593</c:v>
                </c:pt>
                <c:pt idx="56">
                  <c:v>-12.857396182196954</c:v>
                </c:pt>
                <c:pt idx="57">
                  <c:v>-13.149074715465943</c:v>
                </c:pt>
                <c:pt idx="58">
                  <c:v>-13.447008783257509</c:v>
                </c:pt>
                <c:pt idx="59">
                  <c:v>-13.751307916236749</c:v>
                </c:pt>
                <c:pt idx="60">
                  <c:v>-14.06208187758758</c:v>
                </c:pt>
                <c:pt idx="61">
                  <c:v>-14.379440532699167</c:v>
                </c:pt>
                <c:pt idx="62">
                  <c:v>-14.703493709349008</c:v>
                </c:pt>
                <c:pt idx="63">
                  <c:v>-15.034351048025288</c:v>
                </c:pt>
                <c:pt idx="64">
                  <c:v>-15.372121842042921</c:v>
                </c:pt>
                <c:pt idx="65">
                  <c:v>-15.716914867122549</c:v>
                </c:pt>
                <c:pt idx="66">
                  <c:v>-16.068838200121508</c:v>
                </c:pt>
                <c:pt idx="67">
                  <c:v>-16.427999026629337</c:v>
                </c:pt>
                <c:pt idx="68">
                  <c:v>-16.79450343716967</c:v>
                </c:pt>
                <c:pt idx="69">
                  <c:v>-17.168456211784505</c:v>
                </c:pt>
                <c:pt idx="70">
                  <c:v>-17.549960592817424</c:v>
                </c:pt>
                <c:pt idx="71">
                  <c:v>-17.939118045758434</c:v>
                </c:pt>
                <c:pt idx="72">
                  <c:v>-18.33602800806678</c:v>
                </c:pt>
                <c:pt idx="73">
                  <c:v>-18.740787625948347</c:v>
                </c:pt>
                <c:pt idx="74">
                  <c:v>-19.153491479132128</c:v>
                </c:pt>
                <c:pt idx="75">
                  <c:v>-19.574231293766125</c:v>
                </c:pt>
                <c:pt idx="76">
                  <c:v>-20.00309564363679</c:v>
                </c:pt>
                <c:pt idx="77">
                  <c:v>-20.440169640008776</c:v>
                </c:pt>
                <c:pt idx="78">
                  <c:v>-20.885534610482019</c:v>
                </c:pt>
                <c:pt idx="79">
                  <c:v>-21.339267767373414</c:v>
                </c:pt>
                <c:pt idx="80">
                  <c:v>-21.8014418662476</c:v>
                </c:pt>
                <c:pt idx="81">
                  <c:v>-22.272124855348395</c:v>
                </c:pt>
                <c:pt idx="82">
                  <c:v>-22.751379516816783</c:v>
                </c:pt>
                <c:pt idx="83">
                  <c:v>-23.239263100723559</c:v>
                </c:pt>
                <c:pt idx="84">
                  <c:v>-23.735826953094179</c:v>
                </c:pt>
                <c:pt idx="85">
                  <c:v>-24.241116139258676</c:v>
                </c:pt>
                <c:pt idx="86">
                  <c:v>-24.755169064020254</c:v>
                </c:pt>
                <c:pt idx="87">
                  <c:v>-25.278017090300974</c:v>
                </c:pt>
                <c:pt idx="88">
                  <c:v>-25.809684158089372</c:v>
                </c:pt>
                <c:pt idx="89">
                  <c:v>-26.350186405683363</c:v>
                </c:pt>
                <c:pt idx="90">
                  <c:v>-26.899531795387418</c:v>
                </c:pt>
                <c:pt idx="91">
                  <c:v>-27.457719745986886</c:v>
                </c:pt>
                <c:pt idx="92">
                  <c:v>-28.024740774478413</c:v>
                </c:pt>
                <c:pt idx="93">
                  <c:v>-28.600576149684422</c:v>
                </c:pt>
                <c:pt idx="94">
                  <c:v>-29.185197560516169</c:v>
                </c:pt>
                <c:pt idx="95">
                  <c:v>-29.778566801772357</c:v>
                </c:pt>
                <c:pt idx="96">
                  <c:v>-30.380635480464434</c:v>
                </c:pt>
                <c:pt idx="97">
                  <c:v>-30.991344745743469</c:v>
                </c:pt>
                <c:pt idx="98">
                  <c:v>-31.610625045561882</c:v>
                </c:pt>
                <c:pt idx="99">
                  <c:v>-32.238395913235344</c:v>
                </c:pt>
                <c:pt idx="100">
                  <c:v>-32.874565787069095</c:v>
                </c:pt>
                <c:pt idx="101">
                  <c:v>-33.51903186618074</c:v>
                </c:pt>
                <c:pt idx="102">
                  <c:v>-34.171680005579418</c:v>
                </c:pt>
                <c:pt idx="103">
                  <c:v>-34.832384653453168</c:v>
                </c:pt>
                <c:pt idx="104">
                  <c:v>-35.501008833464041</c:v>
                </c:pt>
                <c:pt idx="105">
                  <c:v>-36.177404174657802</c:v>
                </c:pt>
                <c:pt idx="106">
                  <c:v>-36.86141099135871</c:v>
                </c:pt>
                <c:pt idx="107">
                  <c:v>-37.552858415137962</c:v>
                </c:pt>
                <c:pt idx="108">
                  <c:v>-38.2515645806237</c:v>
                </c:pt>
                <c:pt idx="109">
                  <c:v>-38.957336866553554</c:v>
                </c:pt>
                <c:pt idx="110">
                  <c:v>-39.66997219306996</c:v>
                </c:pt>
                <c:pt idx="111">
                  <c:v>-40.389257375817905</c:v>
                </c:pt>
                <c:pt idx="112">
                  <c:v>-41.114969536935938</c:v>
                </c:pt>
                <c:pt idx="113">
                  <c:v>-41.84687657253447</c:v>
                </c:pt>
                <c:pt idx="114">
                  <c:v>-42.584737675739881</c:v>
                </c:pt>
                <c:pt idx="115">
                  <c:v>-43.328303913851194</c:v>
                </c:pt>
                <c:pt idx="116">
                  <c:v>-44.077318857622714</c:v>
                </c:pt>
                <c:pt idx="117">
                  <c:v>-44.831519260147971</c:v>
                </c:pt>
                <c:pt idx="118">
                  <c:v>-45.590635782299273</c:v>
                </c:pt>
                <c:pt idx="119">
                  <c:v>-46.354393761167508</c:v>
                </c:pt>
                <c:pt idx="120">
                  <c:v>-47.122514017469207</c:v>
                </c:pt>
                <c:pt idx="121">
                  <c:v>-47.894713697441382</c:v>
                </c:pt>
                <c:pt idx="122">
                  <c:v>-48.670707144343858</c:v>
                </c:pt>
                <c:pt idx="123">
                  <c:v>-49.450206794333617</c:v>
                </c:pt>
                <c:pt idx="124">
                  <c:v>-50.23292409118293</c:v>
                </c:pt>
                <c:pt idx="125">
                  <c:v>-51.018570414074134</c:v>
                </c:pt>
                <c:pt idx="126">
                  <c:v>-51.806858012539102</c:v>
                </c:pt>
                <c:pt idx="127">
                  <c:v>-52.597500942508965</c:v>
                </c:pt>
                <c:pt idx="128">
                  <c:v>-53.39021599741195</c:v>
                </c:pt>
                <c:pt idx="129">
                  <c:v>-54.184723628300574</c:v>
                </c:pt>
                <c:pt idx="130">
                  <c:v>-54.98074884710087</c:v>
                </c:pt>
                <c:pt idx="131">
                  <c:v>-55.778022107258636</c:v>
                </c:pt>
                <c:pt idx="132">
                  <c:v>-56.57628015630263</c:v>
                </c:pt>
                <c:pt idx="133">
                  <c:v>-57.37526685515094</c:v>
                </c:pt>
                <c:pt idx="134">
                  <c:v>-58.174733959344174</c:v>
                </c:pt>
                <c:pt idx="135">
                  <c:v>-58.974441857798482</c:v>
                </c:pt>
                <c:pt idx="136">
                  <c:v>-59.774160265114212</c:v>
                </c:pt>
                <c:pt idx="137">
                  <c:v>-60.573668863957792</c:v>
                </c:pt>
                <c:pt idx="138">
                  <c:v>-61.372757894532654</c:v>
                </c:pt>
                <c:pt idx="139">
                  <c:v>-62.171228688673878</c:v>
                </c:pt>
                <c:pt idx="140">
                  <c:v>-62.968894146623583</c:v>
                </c:pt>
                <c:pt idx="141">
                  <c:v>-63.765579155066881</c:v>
                </c:pt>
                <c:pt idx="142">
                  <c:v>-64.561120945519548</c:v>
                </c:pt>
                <c:pt idx="143">
                  <c:v>-65.355369392658261</c:v>
                </c:pt>
                <c:pt idx="144">
                  <c:v>-66.148187252654722</c:v>
                </c:pt>
                <c:pt idx="145">
                  <c:v>-66.939450342025168</c:v>
                </c:pt>
                <c:pt idx="146">
                  <c:v>-67.729047657916269</c:v>
                </c:pt>
                <c:pt idx="147">
                  <c:v>-68.516881441127182</c:v>
                </c:pt>
                <c:pt idx="148">
                  <c:v>-69.302867183503182</c:v>
                </c:pt>
                <c:pt idx="149">
                  <c:v>-70.086933581631172</c:v>
                </c:pt>
                <c:pt idx="150">
                  <c:v>-70.869022439018721</c:v>
                </c:pt>
                <c:pt idx="151">
                  <c:v>-71.649088519148663</c:v>
                </c:pt>
                <c:pt idx="152">
                  <c:v>-72.427099351964657</c:v>
                </c:pt>
                <c:pt idx="153">
                  <c:v>-73.203034996468801</c:v>
                </c:pt>
                <c:pt idx="154">
                  <c:v>-73.976887762197308</c:v>
                </c:pt>
                <c:pt idx="155">
                  <c:v>-74.748661892384249</c:v>
                </c:pt>
                <c:pt idx="156">
                  <c:v>-75.518373211638675</c:v>
                </c:pt>
                <c:pt idx="157">
                  <c:v>-76.286048740937304</c:v>
                </c:pt>
                <c:pt idx="158">
                  <c:v>-77.051726282688364</c:v>
                </c:pt>
                <c:pt idx="159">
                  <c:v>-77.815453978547211</c:v>
                </c:pt>
                <c:pt idx="160">
                  <c:v>-78.577289842570693</c:v>
                </c:pt>
                <c:pt idx="161">
                  <c:v>-79.33730127218189</c:v>
                </c:pt>
                <c:pt idx="162">
                  <c:v>-80.095564539292511</c:v>
                </c:pt>
                <c:pt idx="163">
                  <c:v>-80.852164263788268</c:v>
                </c:pt>
                <c:pt idx="164">
                  <c:v>-81.607192871440589</c:v>
                </c:pt>
                <c:pt idx="165">
                  <c:v>-82.360750038154151</c:v>
                </c:pt>
                <c:pt idx="166">
                  <c:v>-83.112942122310685</c:v>
                </c:pt>
                <c:pt idx="167">
                  <c:v>-83.86388158681747</c:v>
                </c:pt>
                <c:pt idx="168">
                  <c:v>-84.613686412323858</c:v>
                </c:pt>
                <c:pt idx="169">
                  <c:v>-85.362479502926817</c:v>
                </c:pt>
                <c:pt idx="170">
                  <c:v>-86.110388085557346</c:v>
                </c:pt>
                <c:pt idx="171">
                  <c:v>-86.857543104114242</c:v>
                </c:pt>
                <c:pt idx="172">
                  <c:v>-87.604078609304381</c:v>
                </c:pt>
                <c:pt idx="173">
                  <c:v>-88.350131145049502</c:v>
                </c:pt>
                <c:pt idx="174">
                  <c:v>-89.095839132237188</c:v>
                </c:pt>
                <c:pt idx="175">
                  <c:v>-89.841342250525784</c:v>
                </c:pt>
                <c:pt idx="176">
                  <c:v>-90.586780818861683</c:v>
                </c:pt>
                <c:pt idx="177">
                  <c:v>-91.332295175330671</c:v>
                </c:pt>
                <c:pt idx="178">
                  <c:v>-92.078025056948363</c:v>
                </c:pt>
                <c:pt idx="179">
                  <c:v>-92.82410897999236</c:v>
                </c:pt>
                <c:pt idx="180">
                  <c:v>-93.570683621494098</c:v>
                </c:pt>
                <c:pt idx="181">
                  <c:v>-94.317883202543271</c:v>
                </c:pt>
                <c:pt idx="182">
                  <c:v>-95.065838874103633</c:v>
                </c:pt>
                <c:pt idx="183">
                  <c:v>-95.814678106108076</c:v>
                </c:pt>
                <c:pt idx="184">
                  <c:v>-96.564524080678538</c:v>
                </c:pt>
                <c:pt idx="185">
                  <c:v>-97.315495090413506</c:v>
                </c:pt>
                <c:pt idx="186">
                  <c:v>-98.067703942792633</c:v>
                </c:pt>
                <c:pt idx="187">
                  <c:v>-98.821257371870175</c:v>
                </c:pt>
                <c:pt idx="188">
                  <c:v>-99.576255458557142</c:v>
                </c:pt>
                <c:pt idx="189">
                  <c:v>-100.3327910609339</c:v>
                </c:pt>
                <c:pt idx="190">
                  <c:v>-101.09094925617801</c:v>
                </c:pt>
                <c:pt idx="191">
                  <c:v>-101.85080679584436</c:v>
                </c:pt>
                <c:pt idx="192">
                  <c:v>-102.61243157638461</c:v>
                </c:pt>
                <c:pt idx="193">
                  <c:v>-103.37588212694412</c:v>
                </c:pt>
                <c:pt idx="194">
                  <c:v>-104.14120711662183</c:v>
                </c:pt>
                <c:pt idx="195">
                  <c:v>-104.90844488351777</c:v>
                </c:pt>
                <c:pt idx="196">
                  <c:v>-105.67762298802126</c:v>
                </c:pt>
                <c:pt idx="197">
                  <c:v>-106.44875779291084</c:v>
                </c:pt>
                <c:pt idx="198">
                  <c:v>-107.22185407293166</c:v>
                </c:pt>
                <c:pt idx="199">
                  <c:v>-107.99690465659711</c:v>
                </c:pt>
                <c:pt idx="200">
                  <c:v>-108.7738901030101</c:v>
                </c:pt>
                <c:pt idx="201">
                  <c:v>-109.55277841652774</c:v>
                </c:pt>
                <c:pt idx="202">
                  <c:v>-110.33352480208345</c:v>
                </c:pt>
                <c:pt idx="203">
                  <c:v>-111.11607146394178</c:v>
                </c:pt>
                <c:pt idx="204">
                  <c:v>-111.90034745058102</c:v>
                </c:pt>
                <c:pt idx="205">
                  <c:v>-112.68626854828189</c:v>
                </c:pt>
                <c:pt idx="206">
                  <c:v>-113.47373722584099</c:v>
                </c:pt>
                <c:pt idx="207">
                  <c:v>-114.26264263262496</c:v>
                </c:pt>
                <c:pt idx="208">
                  <c:v>-115.05286065193779</c:v>
                </c:pt>
                <c:pt idx="209">
                  <c:v>-115.84425401138286</c:v>
                </c:pt>
                <c:pt idx="210">
                  <c:v>-116.63667245157389</c:v>
                </c:pt>
                <c:pt idx="211">
                  <c:v>-117.42995295417619</c:v>
                </c:pt>
                <c:pt idx="212">
                  <c:v>-118.22392002985316</c:v>
                </c:pt>
                <c:pt idx="213">
                  <c:v>-119.0183860662512</c:v>
                </c:pt>
                <c:pt idx="214">
                  <c:v>-119.81315173568622</c:v>
                </c:pt>
                <c:pt idx="215">
                  <c:v>-120.60800646170054</c:v>
                </c:pt>
                <c:pt idx="216">
                  <c:v>-121.40272894314892</c:v>
                </c:pt>
                <c:pt idx="217">
                  <c:v>-122.19708773394993</c:v>
                </c:pt>
                <c:pt idx="218">
                  <c:v>-122.99084187611761</c:v>
                </c:pt>
                <c:pt idx="219">
                  <c:v>-123.78374158316663</c:v>
                </c:pt>
                <c:pt idx="220">
                  <c:v>-124.57552897048333</c:v>
                </c:pt>
                <c:pt idx="221">
                  <c:v>-125.36593882876994</c:v>
                </c:pt>
                <c:pt idx="222">
                  <c:v>-126.15469943621964</c:v>
                </c:pt>
                <c:pt idx="223">
                  <c:v>-126.94153340466492</c:v>
                </c:pt>
                <c:pt idx="224">
                  <c:v>-127.72615855457747</c:v>
                </c:pt>
                <c:pt idx="225">
                  <c:v>-128.50828881347991</c:v>
                </c:pt>
                <c:pt idx="226">
                  <c:v>-129.287635132079</c:v>
                </c:pt>
                <c:pt idx="227">
                  <c:v>-130.06390641223464</c:v>
                </c:pt>
                <c:pt idx="228">
                  <c:v>-130.83681044075746</c:v>
                </c:pt>
                <c:pt idx="229">
                  <c:v>-131.60605482297456</c:v>
                </c:pt>
                <c:pt idx="230">
                  <c:v>-132.37134791001867</c:v>
                </c:pt>
                <c:pt idx="231">
                  <c:v>-133.13239971388731</c:v>
                </c:pt>
                <c:pt idx="232">
                  <c:v>-133.88892280447448</c:v>
                </c:pt>
                <c:pt idx="233">
                  <c:v>-134.64063318300455</c:v>
                </c:pt>
                <c:pt idx="234">
                  <c:v>-135.38725112658233</c:v>
                </c:pt>
                <c:pt idx="235">
                  <c:v>-136.12850199892159</c:v>
                </c:pt>
                <c:pt idx="236">
                  <c:v>-136.86411702270473</c:v>
                </c:pt>
                <c:pt idx="237">
                  <c:v>-137.59383400947013</c:v>
                </c:pt>
                <c:pt idx="238">
                  <c:v>-138.31739804339412</c:v>
                </c:pt>
                <c:pt idx="239">
                  <c:v>-139.03456211584168</c:v>
                </c:pt>
                <c:pt idx="240">
                  <c:v>-139.74508770807844</c:v>
                </c:pt>
                <c:pt idx="241">
                  <c:v>-140.44874532007367</c:v>
                </c:pt>
                <c:pt idx="242">
                  <c:v>-141.14531494385722</c:v>
                </c:pt>
                <c:pt idx="243">
                  <c:v>-141.83458648042748</c:v>
                </c:pt>
                <c:pt idx="244">
                  <c:v>-142.5163600997239</c:v>
                </c:pt>
                <c:pt idx="245">
                  <c:v>-143.19044654367951</c:v>
                </c:pt>
                <c:pt idx="246">
                  <c:v>-143.85666737284143</c:v>
                </c:pt>
                <c:pt idx="247">
                  <c:v>-144.51485515749192</c:v>
                </c:pt>
                <c:pt idx="248">
                  <c:v>-145.16485361461091</c:v>
                </c:pt>
                <c:pt idx="249">
                  <c:v>-145.80651769239282</c:v>
                </c:pt>
                <c:pt idx="250">
                  <c:v>-146.43971360435785</c:v>
                </c:pt>
                <c:pt idx="251">
                  <c:v>-147.06431881538313</c:v>
                </c:pt>
                <c:pt idx="252">
                  <c:v>-147.68022198223449</c:v>
                </c:pt>
                <c:pt idx="253">
                  <c:v>-148.28732285135717</c:v>
                </c:pt>
                <c:pt idx="254">
                  <c:v>-148.8855321168646</c:v>
                </c:pt>
                <c:pt idx="255">
                  <c:v>-149.4747712417655</c:v>
                </c:pt>
                <c:pt idx="256">
                  <c:v>-150.05497224555083</c:v>
                </c:pt>
                <c:pt idx="257">
                  <c:v>-150.626077461302</c:v>
                </c:pt>
                <c:pt idx="258">
                  <c:v>-151.1880392654829</c:v>
                </c:pt>
                <c:pt idx="259">
                  <c:v>-151.74081978355758</c:v>
                </c:pt>
                <c:pt idx="260">
                  <c:v>-152.28439057451277</c:v>
                </c:pt>
                <c:pt idx="261">
                  <c:v>-152.81873229729288</c:v>
                </c:pt>
                <c:pt idx="262">
                  <c:v>-153.34383436204681</c:v>
                </c:pt>
                <c:pt idx="263">
                  <c:v>-153.8596945689695</c:v>
                </c:pt>
                <c:pt idx="264">
                  <c:v>-154.36631873738637</c:v>
                </c:pt>
                <c:pt idx="265">
                  <c:v>-154.86372032758078</c:v>
                </c:pt>
                <c:pt idx="266">
                  <c:v>-155.35192005770887</c:v>
                </c:pt>
                <c:pt idx="267">
                  <c:v>-155.8309455179849</c:v>
                </c:pt>
                <c:pt idx="268">
                  <c:v>-156.30083078415313</c:v>
                </c:pt>
                <c:pt idx="269">
                  <c:v>-156.76161603209485</c:v>
                </c:pt>
                <c:pt idx="270">
                  <c:v>-157.21334715525197</c:v>
                </c:pt>
                <c:pt idx="271">
                  <c:v>-157.65607538638372</c:v>
                </c:pt>
                <c:pt idx="272">
                  <c:v>-158.08985692501057</c:v>
                </c:pt>
                <c:pt idx="273">
                  <c:v>-158.51475257174494</c:v>
                </c:pt>
                <c:pt idx="274">
                  <c:v>-158.93082737055585</c:v>
                </c:pt>
                <c:pt idx="275">
                  <c:v>-159.3381502598728</c:v>
                </c:pt>
                <c:pt idx="276">
                  <c:v>-159.73679373329779</c:v>
                </c:pt>
                <c:pt idx="277">
                  <c:v>-160.12683351056617</c:v>
                </c:pt>
                <c:pt idx="278">
                  <c:v>-160.50834821927896</c:v>
                </c:pt>
                <c:pt idx="279">
                  <c:v>-160.88141908781637</c:v>
                </c:pt>
                <c:pt idx="280">
                  <c:v>-161.24612964974298</c:v>
                </c:pt>
                <c:pt idx="281">
                  <c:v>-161.60256545991777</c:v>
                </c:pt>
                <c:pt idx="282">
                  <c:v>-161.95081382244058</c:v>
                </c:pt>
                <c:pt idx="283">
                  <c:v>-162.29096353048686</c:v>
                </c:pt>
                <c:pt idx="284">
                  <c:v>-162.62310461801525</c:v>
                </c:pt>
                <c:pt idx="285">
                  <c:v>-162.94732812326944</c:v>
                </c:pt>
                <c:pt idx="286">
                  <c:v>-163.26372586394297</c:v>
                </c:pt>
                <c:pt idx="287">
                  <c:v>-163.57239022382652</c:v>
                </c:pt>
                <c:pt idx="288">
                  <c:v>-163.87341395071761</c:v>
                </c:pt>
                <c:pt idx="289">
                  <c:v>-164.16688996533588</c:v>
                </c:pt>
                <c:pt idx="290">
                  <c:v>-164.45291118095827</c:v>
                </c:pt>
                <c:pt idx="291">
                  <c:v>-164.73157033346391</c:v>
                </c:pt>
                <c:pt idx="292">
                  <c:v>-165.00295982145789</c:v>
                </c:pt>
                <c:pt idx="293">
                  <c:v>-165.26717155612556</c:v>
                </c:pt>
                <c:pt idx="294">
                  <c:v>-165.52429682046585</c:v>
                </c:pt>
                <c:pt idx="295">
                  <c:v>-165.7744261375243</c:v>
                </c:pt>
                <c:pt idx="296">
                  <c:v>-166.01764914726883</c:v>
                </c:pt>
                <c:pt idx="297">
                  <c:v>-166.25405449172055</c:v>
                </c:pt>
                <c:pt idx="298">
                  <c:v>-166.48372970797206</c:v>
                </c:pt>
                <c:pt idx="299">
                  <c:v>-166.70676112871729</c:v>
                </c:pt>
                <c:pt idx="300">
                  <c:v>-166.92323378992444</c:v>
                </c:pt>
                <c:pt idx="301">
                  <c:v>-167.1332313452881</c:v>
                </c:pt>
                <c:pt idx="302">
                  <c:v>-167.33683598710334</c:v>
                </c:pt>
                <c:pt idx="303">
                  <c:v>-167.53412837321343</c:v>
                </c:pt>
                <c:pt idx="304">
                  <c:v>-167.72518755969</c:v>
                </c:pt>
                <c:pt idx="305">
                  <c:v>-167.91009093891691</c:v>
                </c:pt>
                <c:pt idx="306">
                  <c:v>-168.08891418275638</c:v>
                </c:pt>
                <c:pt idx="307">
                  <c:v>-168.26173119048946</c:v>
                </c:pt>
                <c:pt idx="308">
                  <c:v>-168.42861404123269</c:v>
                </c:pt>
                <c:pt idx="309">
                  <c:v>-168.5896329505444</c:v>
                </c:pt>
                <c:pt idx="310">
                  <c:v>-168.74485623094711</c:v>
                </c:pt>
                <c:pt idx="311">
                  <c:v>-168.89435025610203</c:v>
                </c:pt>
                <c:pt idx="312">
                  <c:v>-169.03817942838597</c:v>
                </c:pt>
                <c:pt idx="313">
                  <c:v>-169.17640614963</c:v>
                </c:pt>
                <c:pt idx="314">
                  <c:v>-169.3090907947938</c:v>
                </c:pt>
                <c:pt idx="315">
                  <c:v>-169.43629168835832</c:v>
                </c:pt>
                <c:pt idx="316">
                  <c:v>-169.55806508323229</c:v>
                </c:pt>
                <c:pt idx="317">
                  <c:v>-169.67446514197894</c:v>
                </c:pt>
                <c:pt idx="318">
                  <c:v>-169.78554392017966</c:v>
                </c:pt>
                <c:pt idx="319">
                  <c:v>-169.89135135176198</c:v>
                </c:pt>
                <c:pt idx="320">
                  <c:v>-169.9919352361303</c:v>
                </c:pt>
                <c:pt idx="321">
                  <c:v>-170.08734122694611</c:v>
                </c:pt>
                <c:pt idx="322">
                  <c:v>-170.17761282241605</c:v>
                </c:pt>
                <c:pt idx="323">
                  <c:v>-170.26279135695424</c:v>
                </c:pt>
                <c:pt idx="324">
                  <c:v>-170.34291599409511</c:v>
                </c:pt>
                <c:pt idx="325">
                  <c:v>-170.41802372054113</c:v>
                </c:pt>
                <c:pt idx="326">
                  <c:v>-170.48814934123905</c:v>
                </c:pt>
                <c:pt idx="327">
                  <c:v>-170.55332547538657</c:v>
                </c:pt>
                <c:pt idx="328">
                  <c:v>-170.61358255327875</c:v>
                </c:pt>
                <c:pt idx="329">
                  <c:v>-170.66894881391153</c:v>
                </c:pt>
                <c:pt idx="330">
                  <c:v>-170.71945030326788</c:v>
                </c:pt>
                <c:pt idx="331">
                  <c:v>-170.76511087321873</c:v>
                </c:pt>
                <c:pt idx="332">
                  <c:v>-170.80595218097804</c:v>
                </c:pt>
                <c:pt idx="333">
                  <c:v>-170.84199368905863</c:v>
                </c:pt>
                <c:pt idx="334">
                  <c:v>-170.87325266568257</c:v>
                </c:pt>
                <c:pt idx="335">
                  <c:v>-170.89974418560519</c:v>
                </c:pt>
                <c:pt idx="336">
                  <c:v>-170.92148113131992</c:v>
                </c:pt>
                <c:pt idx="337">
                  <c:v>-170.9384741946167</c:v>
                </c:pt>
                <c:pt idx="338">
                  <c:v>-170.95073187847322</c:v>
                </c:pt>
                <c:pt idx="339">
                  <c:v>-170.95826049926421</c:v>
                </c:pt>
                <c:pt idx="340">
                  <c:v>-170.96106418928142</c:v>
                </c:pt>
                <c:pt idx="341">
                  <c:v>-170.95914489956078</c:v>
                </c:pt>
                <c:pt idx="342">
                  <c:v>-170.95250240302263</c:v>
                </c:pt>
                <c:pt idx="343">
                  <c:v>-170.94113429793333</c:v>
                </c:pt>
                <c:pt idx="344">
                  <c:v>-170.92503601170682</c:v>
                </c:pt>
                <c:pt idx="345">
                  <c:v>-170.90420080506692</c:v>
                </c:pt>
                <c:pt idx="346">
                  <c:v>-170.87861977660089</c:v>
                </c:pt>
                <c:pt idx="347">
                  <c:v>-170.84828186773922</c:v>
                </c:pt>
                <c:pt idx="348">
                  <c:v>-170.81317386820336</c:v>
                </c:pt>
                <c:pt idx="349">
                  <c:v>-170.77328042197084</c:v>
                </c:pt>
                <c:pt idx="350">
                  <c:v>-170.72858403381252</c:v>
                </c:pt>
                <c:pt idx="351">
                  <c:v>-170.67906507646481</c:v>
                </c:pt>
                <c:pt idx="352">
                  <c:v>-170.62470179850624</c:v>
                </c:pt>
                <c:pt idx="353">
                  <c:v>-170.56547033301555</c:v>
                </c:pt>
                <c:pt idx="354">
                  <c:v>-170.50134470709517</c:v>
                </c:pt>
                <c:pt idx="355">
                  <c:v>-170.43229685235335</c:v>
                </c:pt>
                <c:pt idx="356">
                  <c:v>-170.35829661644379</c:v>
                </c:pt>
                <c:pt idx="357">
                  <c:v>-170.2793117757727</c:v>
                </c:pt>
                <c:pt idx="358">
                  <c:v>-170.1953080494892</c:v>
                </c:pt>
                <c:pt idx="359">
                  <c:v>-170.10624911488577</c:v>
                </c:pt>
                <c:pt idx="360">
                  <c:v>-170.01209662434334</c:v>
                </c:pt>
                <c:pt idx="361">
                  <c:v>-169.91281022396498</c:v>
                </c:pt>
                <c:pt idx="362">
                  <c:v>-169.80834757405341</c:v>
                </c:pt>
                <c:pt idx="363">
                  <c:v>-169.69866437159493</c:v>
                </c:pt>
                <c:pt idx="364">
                  <c:v>-169.58371437492491</c:v>
                </c:pt>
                <c:pt idx="365">
                  <c:v>-169.46344943075965</c:v>
                </c:pt>
                <c:pt idx="366">
                  <c:v>-169.33781950378929</c:v>
                </c:pt>
                <c:pt idx="367">
                  <c:v>-169.20677270903988</c:v>
                </c:pt>
                <c:pt idx="368">
                  <c:v>-169.07025534722064</c:v>
                </c:pt>
                <c:pt idx="369">
                  <c:v>-168.92821194328786</c:v>
                </c:pt>
                <c:pt idx="370">
                  <c:v>-168.7805852884641</c:v>
                </c:pt>
                <c:pt idx="371">
                  <c:v>-168.62731648596798</c:v>
                </c:pt>
                <c:pt idx="372">
                  <c:v>-168.46834500071628</c:v>
                </c:pt>
                <c:pt idx="373">
                  <c:v>-168.30360871327727</c:v>
                </c:pt>
                <c:pt idx="374">
                  <c:v>-168.1330439783612</c:v>
                </c:pt>
                <c:pt idx="375">
                  <c:v>-167.95658568814898</c:v>
                </c:pt>
                <c:pt idx="376">
                  <c:v>-167.77416734076931</c:v>
                </c:pt>
                <c:pt idx="377">
                  <c:v>-167.58572111424593</c:v>
                </c:pt>
                <c:pt idx="378">
                  <c:v>-167.39117794624792</c:v>
                </c:pt>
                <c:pt idx="379">
                  <c:v>-167.19046761998572</c:v>
                </c:pt>
                <c:pt idx="380">
                  <c:v>-166.98351885660142</c:v>
                </c:pt>
                <c:pt idx="381">
                  <c:v>-166.77025941441664</c:v>
                </c:pt>
                <c:pt idx="382">
                  <c:v>-166.5506161954014</c:v>
                </c:pt>
                <c:pt idx="383">
                  <c:v>-166.32451535923741</c:v>
                </c:pt>
                <c:pt idx="384">
                  <c:v>-166.09188244535076</c:v>
                </c:pt>
                <c:pt idx="385">
                  <c:v>-165.85264250329342</c:v>
                </c:pt>
                <c:pt idx="386">
                  <c:v>-165.60672023185057</c:v>
                </c:pt>
                <c:pt idx="387">
                  <c:v>-165.3540401272509</c:v>
                </c:pt>
                <c:pt idx="388">
                  <c:v>-165.09452664084967</c:v>
                </c:pt>
                <c:pt idx="389">
                  <c:v>-164.82810434664827</c:v>
                </c:pt>
                <c:pt idx="390">
                  <c:v>-164.55469811900107</c:v>
                </c:pt>
                <c:pt idx="391">
                  <c:v>-164.27423332084535</c:v>
                </c:pt>
                <c:pt idx="392">
                  <c:v>-163.98663600277095</c:v>
                </c:pt>
                <c:pt idx="393">
                  <c:v>-163.691833113222</c:v>
                </c:pt>
                <c:pt idx="394">
                  <c:v>-163.38975272009353</c:v>
                </c:pt>
                <c:pt idx="395">
                  <c:v>-163.08032424395122</c:v>
                </c:pt>
                <c:pt idx="396">
                  <c:v>-162.76347870306319</c:v>
                </c:pt>
                <c:pt idx="397">
                  <c:v>-162.43914897038343</c:v>
                </c:pt>
                <c:pt idx="398">
                  <c:v>-162.10727004257564</c:v>
                </c:pt>
                <c:pt idx="399">
                  <c:v>-161.76777932110335</c:v>
                </c:pt>
                <c:pt idx="400">
                  <c:v>-161.42061690534507</c:v>
                </c:pt>
                <c:pt idx="401">
                  <c:v>-161.06572589761663</c:v>
                </c:pt>
                <c:pt idx="402">
                  <c:v>-160.70305271989838</c:v>
                </c:pt>
                <c:pt idx="403">
                  <c:v>-160.33254744197308</c:v>
                </c:pt>
                <c:pt idx="404">
                  <c:v>-159.95416412057662</c:v>
                </c:pt>
                <c:pt idx="405">
                  <c:v>-159.56786114905759</c:v>
                </c:pt>
                <c:pt idx="406">
                  <c:v>-159.17360161691911</c:v>
                </c:pt>
                <c:pt idx="407">
                  <c:v>-158.77135367849235</c:v>
                </c:pt>
                <c:pt idx="408">
                  <c:v>-158.3610909298543</c:v>
                </c:pt>
                <c:pt idx="409">
                  <c:v>-157.9427927929606</c:v>
                </c:pt>
                <c:pt idx="410">
                  <c:v>-157.51644490581387</c:v>
                </c:pt>
                <c:pt idx="411">
                  <c:v>-157.08203951733179</c:v>
                </c:pt>
                <c:pt idx="412">
                  <c:v>-156.63957588541942</c:v>
                </c:pt>
                <c:pt idx="413">
                  <c:v>-156.18906067658267</c:v>
                </c:pt>
                <c:pt idx="414">
                  <c:v>-155.73050836525499</c:v>
                </c:pt>
                <c:pt idx="415">
                  <c:v>-155.26394163083953</c:v>
                </c:pt>
                <c:pt idx="416">
                  <c:v>-154.78939175030251</c:v>
                </c:pt>
                <c:pt idx="417">
                  <c:v>-154.30689898399083</c:v>
                </c:pt>
                <c:pt idx="418">
                  <c:v>-153.81651295218921</c:v>
                </c:pt>
                <c:pt idx="419">
                  <c:v>-153.3182929997831</c:v>
                </c:pt>
                <c:pt idx="420">
                  <c:v>-152.8123085462579</c:v>
                </c:pt>
                <c:pt idx="421">
                  <c:v>-152.29863941814057</c:v>
                </c:pt>
                <c:pt idx="422">
                  <c:v>-151.77737616089024</c:v>
                </c:pt>
                <c:pt idx="423">
                  <c:v>-151.24862032714998</c:v>
                </c:pt>
                <c:pt idx="424">
                  <c:v>-150.71248473822956</c:v>
                </c:pt>
                <c:pt idx="425">
                  <c:v>-150.16909371564276</c:v>
                </c:pt>
                <c:pt idx="426">
                  <c:v>-149.61858327953132</c:v>
                </c:pt>
                <c:pt idx="427">
                  <c:v>-149.06110131083901</c:v>
                </c:pt>
                <c:pt idx="428">
                  <c:v>-148.49680767417004</c:v>
                </c:pt>
                <c:pt idx="429">
                  <c:v>-147.92587429837724</c:v>
                </c:pt>
                <c:pt idx="430">
                  <c:v>-147.34848521207451</c:v>
                </c:pt>
                <c:pt idx="431">
                  <c:v>-146.76483653146369</c:v>
                </c:pt>
                <c:pt idx="432">
                  <c:v>-146.17513639810176</c:v>
                </c:pt>
                <c:pt idx="433">
                  <c:v>-145.57960486451447</c:v>
                </c:pt>
                <c:pt idx="434">
                  <c:v>-144.97847372588592</c:v>
                </c:pt>
                <c:pt idx="435">
                  <c:v>-144.37198629641787</c:v>
                </c:pt>
                <c:pt idx="436">
                  <c:v>-143.76039712935412</c:v>
                </c:pt>
                <c:pt idx="437">
                  <c:v>-143.14397168010328</c:v>
                </c:pt>
                <c:pt idx="438">
                  <c:v>-142.52298591236382</c:v>
                </c:pt>
                <c:pt idx="439">
                  <c:v>-141.89772584764734</c:v>
                </c:pt>
                <c:pt idx="440">
                  <c:v>-141.26848705911232</c:v>
                </c:pt>
                <c:pt idx="441">
                  <c:v>-140.63557411114766</c:v>
                </c:pt>
                <c:pt idx="442">
                  <c:v>-139.99929994667815</c:v>
                </c:pt>
                <c:pt idx="443">
                  <c:v>-139.35998522469794</c:v>
                </c:pt>
                <c:pt idx="444">
                  <c:v>-138.71795761105378</c:v>
                </c:pt>
                <c:pt idx="445">
                  <c:v>-138.07355102600869</c:v>
                </c:pt>
                <c:pt idx="446">
                  <c:v>-137.42710485258607</c:v>
                </c:pt>
                <c:pt idx="447">
                  <c:v>-136.77896311013745</c:v>
                </c:pt>
                <c:pt idx="448">
                  <c:v>-136.12947359797289</c:v>
                </c:pt>
                <c:pt idx="449">
                  <c:v>-135.47898701423787</c:v>
                </c:pt>
                <c:pt idx="450">
                  <c:v>-134.82785605551283</c:v>
                </c:pt>
                <c:pt idx="451">
                  <c:v>-134.17643450283688</c:v>
                </c:pt>
                <c:pt idx="452">
                  <c:v>-133.52507630001941</c:v>
                </c:pt>
                <c:pt idx="453">
                  <c:v>-132.87413463019416</c:v>
                </c:pt>
                <c:pt idx="454">
                  <c:v>-132.2239609965925</c:v>
                </c:pt>
                <c:pt idx="455">
                  <c:v>-131.57490431345872</c:v>
                </c:pt>
                <c:pt idx="456">
                  <c:v>-130.92731001291068</c:v>
                </c:pt>
                <c:pt idx="457">
                  <c:v>-130.28151917335808</c:v>
                </c:pt>
                <c:pt idx="458">
                  <c:v>-129.63786767483438</c:v>
                </c:pt>
                <c:pt idx="459">
                  <c:v>-128.99668538628728</c:v>
                </c:pt>
                <c:pt idx="460">
                  <c:v>-128.35829538949869</c:v>
                </c:pt>
                <c:pt idx="461">
                  <c:v>-127.72301324389383</c:v>
                </c:pt>
                <c:pt idx="462">
                  <c:v>-127.09114629603954</c:v>
                </c:pt>
                <c:pt idx="463">
                  <c:v>-126.4629930371467</c:v>
                </c:pt>
                <c:pt idx="464">
                  <c:v>-125.83884251137783</c:v>
                </c:pt>
                <c:pt idx="465">
                  <c:v>-125.2189737772363</c:v>
                </c:pt>
                <c:pt idx="466">
                  <c:v>-124.60365542378251</c:v>
                </c:pt>
                <c:pt idx="467">
                  <c:v>-123.99314514287826</c:v>
                </c:pt>
                <c:pt idx="468">
                  <c:v>-123.38768935816115</c:v>
                </c:pt>
                <c:pt idx="469">
                  <c:v>-122.7875229109175</c:v>
                </c:pt>
                <c:pt idx="470">
                  <c:v>-122.19286880255726</c:v>
                </c:pt>
                <c:pt idx="471">
                  <c:v>-121.60393799292893</c:v>
                </c:pt>
                <c:pt idx="472">
                  <c:v>-121.02092925329228</c:v>
                </c:pt>
                <c:pt idx="473">
                  <c:v>-120.44402907237931</c:v>
                </c:pt>
                <c:pt idx="474">
                  <c:v>-119.87341161362906</c:v>
                </c:pt>
                <c:pt idx="475">
                  <c:v>-119.3092387213739</c:v>
                </c:pt>
                <c:pt idx="476">
                  <c:v>-118.75165997349667</c:v>
                </c:pt>
                <c:pt idx="477">
                  <c:v>-118.20081277785684</c:v>
                </c:pt>
                <c:pt idx="478">
                  <c:v>-117.65682250961108</c:v>
                </c:pt>
                <c:pt idx="479">
                  <c:v>-117.11980268641832</c:v>
                </c:pt>
                <c:pt idx="480">
                  <c:v>-116.58985517842829</c:v>
                </c:pt>
                <c:pt idx="481">
                  <c:v>-116.06707044989531</c:v>
                </c:pt>
                <c:pt idx="482">
                  <c:v>-115.5515278292436</c:v>
                </c:pt>
                <c:pt idx="483">
                  <c:v>-115.04329580442041</c:v>
                </c:pt>
                <c:pt idx="484">
                  <c:v>-114.54243234041905</c:v>
                </c:pt>
                <c:pt idx="485">
                  <c:v>-114.04898521592285</c:v>
                </c:pt>
                <c:pt idx="486">
                  <c:v>-113.56299237611272</c:v>
                </c:pt>
                <c:pt idx="487">
                  <c:v>-113.08448229879625</c:v>
                </c:pt>
                <c:pt idx="488">
                  <c:v>-112.61347437114165</c:v>
                </c:pt>
                <c:pt idx="489">
                  <c:v>-112.1499792744456</c:v>
                </c:pt>
                <c:pt idx="490">
                  <c:v>-111.69399937451395</c:v>
                </c:pt>
                <c:pt idx="491">
                  <c:v>-111.24552911539628</c:v>
                </c:pt>
                <c:pt idx="492">
                  <c:v>-110.8045554143789</c:v>
                </c:pt>
                <c:pt idx="493">
                  <c:v>-110.37105805631006</c:v>
                </c:pt>
                <c:pt idx="494">
                  <c:v>-109.94501008549705</c:v>
                </c:pt>
                <c:pt idx="495">
                  <c:v>-109.52637819358361</c:v>
                </c:pt>
                <c:pt idx="496">
                  <c:v>-109.11512310197874</c:v>
                </c:pt>
                <c:pt idx="497">
                  <c:v>-108.71119993756602</c:v>
                </c:pt>
                <c:pt idx="498">
                  <c:v>-108.31455860057751</c:v>
                </c:pt>
                <c:pt idx="499">
                  <c:v>-107.92514412366283</c:v>
                </c:pt>
                <c:pt idx="500">
                  <c:v>-107.54289702132188</c:v>
                </c:pt>
                <c:pt idx="501">
                  <c:v>-107.16775362900466</c:v>
                </c:pt>
                <c:pt idx="502">
                  <c:v>-106.79964643130037</c:v>
                </c:pt>
                <c:pt idx="503">
                  <c:v>-106.43850437875766</c:v>
                </c:pt>
                <c:pt idx="504">
                  <c:v>-106.0842531929799</c:v>
                </c:pt>
                <c:pt idx="505">
                  <c:v>-105.73681565974042</c:v>
                </c:pt>
                <c:pt idx="506">
                  <c:v>-105.39611190994846</c:v>
                </c:pt>
                <c:pt idx="507">
                  <c:v>-105.0620596883806</c:v>
                </c:pt>
                <c:pt idx="508">
                  <c:v>-104.7345746101619</c:v>
                </c:pt>
                <c:pt idx="509">
                  <c:v>-104.41357040505073</c:v>
                </c:pt>
                <c:pt idx="510">
                  <c:v>-104.09895914962955</c:v>
                </c:pt>
                <c:pt idx="511">
                  <c:v>-103.79065148756902</c:v>
                </c:pt>
                <c:pt idx="512">
                  <c:v>-103.48855683816181</c:v>
                </c:pt>
                <c:pt idx="513">
                  <c:v>-103.19258359337104</c:v>
                </c:pt>
                <c:pt idx="514">
                  <c:v>-102.9026393036648</c:v>
                </c:pt>
                <c:pt idx="515">
                  <c:v>-102.61863085293787</c:v>
                </c:pt>
                <c:pt idx="516">
                  <c:v>-102.34046462284319</c:v>
                </c:pt>
                <c:pt idx="517">
                  <c:v>-102.06804664687262</c:v>
                </c:pt>
                <c:pt idx="518">
                  <c:v>-101.80128275454078</c:v>
                </c:pt>
                <c:pt idx="519">
                  <c:v>-101.54007870603658</c:v>
                </c:pt>
                <c:pt idx="520">
                  <c:v>-101.28434031771161</c:v>
                </c:pt>
                <c:pt idx="521">
                  <c:v>-101.03397357878166</c:v>
                </c:pt>
                <c:pt idx="522">
                  <c:v>-100.78888475961534</c:v>
                </c:pt>
                <c:pt idx="523">
                  <c:v>-100.54898051198599</c:v>
                </c:pt>
                <c:pt idx="524">
                  <c:v>-100.3141679616578</c:v>
                </c:pt>
                <c:pt idx="525">
                  <c:v>-100.08435479367439</c:v>
                </c:pt>
                <c:pt idx="526">
                  <c:v>-99.859449330709396</c:v>
                </c:pt>
                <c:pt idx="527">
                  <c:v>-99.639360604834778</c:v>
                </c:pt>
                <c:pt idx="528">
                  <c:v>-99.423998423049966</c:v>
                </c:pt>
                <c:pt idx="529">
                  <c:v>-99.213273426909993</c:v>
                </c:pt>
                <c:pt idx="530">
                  <c:v>-99.007097146576498</c:v>
                </c:pt>
                <c:pt idx="531">
                  <c:v>-98.805382049609079</c:v>
                </c:pt>
                <c:pt idx="532">
                  <c:v>-98.608041584800333</c:v>
                </c:pt>
                <c:pt idx="533">
                  <c:v>-98.41499022134839</c:v>
                </c:pt>
                <c:pt idx="534">
                  <c:v>-98.22614348364894</c:v>
                </c:pt>
                <c:pt idx="535">
                  <c:v>-98.041417981977119</c:v>
                </c:pt>
                <c:pt idx="536">
                  <c:v>-97.860731439318286</c:v>
                </c:pt>
                <c:pt idx="537">
                  <c:v>-97.684002714595479</c:v>
                </c:pt>
                <c:pt idx="538">
                  <c:v>-97.511151822529357</c:v>
                </c:pt>
                <c:pt idx="539">
                  <c:v>-97.342099950355816</c:v>
                </c:pt>
                <c:pt idx="540">
                  <c:v>-97.1767694716156</c:v>
                </c:pt>
                <c:pt idx="541">
                  <c:v>-97.015083957219275</c:v>
                </c:pt>
                <c:pt idx="542">
                  <c:v>-96.856968183979959</c:v>
                </c:pt>
                <c:pt idx="543">
                  <c:v>-96.702348140797838</c:v>
                </c:pt>
                <c:pt idx="544">
                  <c:v>-96.551151032668315</c:v>
                </c:pt>
                <c:pt idx="545">
                  <c:v>-96.403305282678261</c:v>
                </c:pt>
                <c:pt idx="546">
                  <c:v>-96.258740532144415</c:v>
                </c:pt>
                <c:pt idx="547">
                  <c:v>-96.117387639039592</c:v>
                </c:pt>
                <c:pt idx="548">
                  <c:v>-95.979178674844547</c:v>
                </c:pt>
                <c:pt idx="549">
                  <c:v>-95.844046919953684</c:v>
                </c:pt>
                <c:pt idx="550">
                  <c:v>-95.711926857757405</c:v>
                </c:pt>
                <c:pt idx="551">
                  <c:v>-95.582754167513713</c:v>
                </c:pt>
                <c:pt idx="552">
                  <c:v>-95.456465716117833</c:v>
                </c:pt>
                <c:pt idx="553">
                  <c:v>-95.332999548868571</c:v>
                </c:pt>
                <c:pt idx="554">
                  <c:v>-95.212294879326578</c:v>
                </c:pt>
                <c:pt idx="555">
                  <c:v>-95.094292078352566</c:v>
                </c:pt>
                <c:pt idx="556">
                  <c:v>-94.97893266240682</c:v>
                </c:pt>
                <c:pt idx="557">
                  <c:v>-94.866159281187734</c:v>
                </c:pt>
                <c:pt idx="558">
                  <c:v>-94.755915704680618</c:v>
                </c:pt>
                <c:pt idx="559">
                  <c:v>-94.648146809683837</c:v>
                </c:pt>
                <c:pt idx="560">
                  <c:v>-94.54279856587425</c:v>
                </c:pt>
                <c:pt idx="561">
                  <c:v>-94.43981802147033</c:v>
                </c:pt>
                <c:pt idx="562">
                  <c:v>-94.339153288546129</c:v>
                </c:pt>
                <c:pt idx="563">
                  <c:v>-94.240753528047051</c:v>
                </c:pt>
                <c:pt idx="564">
                  <c:v>-94.144568934552353</c:v>
                </c:pt>
                <c:pt idx="565">
                  <c:v>-94.050550720828937</c:v>
                </c:pt>
                <c:pt idx="566">
                  <c:v>-93.958651102214858</c:v>
                </c:pt>
                <c:pt idx="567">
                  <c:v>-93.868823280870032</c:v>
                </c:pt>
                <c:pt idx="568">
                  <c:v>-93.781021429927861</c:v>
                </c:pt>
                <c:pt idx="569">
                  <c:v>-93.695200677578967</c:v>
                </c:pt>
                <c:pt idx="570">
                  <c:v>-93.611317091115524</c:v>
                </c:pt>
                <c:pt idx="571">
                  <c:v>-93.529327660963659</c:v>
                </c:pt>
                <c:pt idx="572">
                  <c:v>-93.449190284726683</c:v>
                </c:pt>
                <c:pt idx="573">
                  <c:v>-93.37086375126276</c:v>
                </c:pt>
                <c:pt idx="574">
                  <c:v>-93.294307724816662</c:v>
                </c:pt>
                <c:pt idx="575">
                  <c:v>-93.219482729223984</c:v>
                </c:pt>
                <c:pt idx="576">
                  <c:v>-93.146350132205455</c:v>
                </c:pt>
                <c:pt idx="577">
                  <c:v>-93.074872129765922</c:v>
                </c:pt>
                <c:pt idx="578">
                  <c:v>-93.005011730712454</c:v>
                </c:pt>
                <c:pt idx="579">
                  <c:v>-92.936732741303743</c:v>
                </c:pt>
                <c:pt idx="580">
                  <c:v>-92.869999750042538</c:v>
                </c:pt>
                <c:pt idx="581">
                  <c:v>-92.80477811262061</c:v>
                </c:pt>
                <c:pt idx="582">
                  <c:v>-92.741033937026046</c:v>
                </c:pt>
                <c:pt idx="583">
                  <c:v>-92.678734068820603</c:v>
                </c:pt>
                <c:pt idx="584">
                  <c:v>-92.617846076593864</c:v>
                </c:pt>
                <c:pt idx="585">
                  <c:v>-92.558338237601262</c:v>
                </c:pt>
                <c:pt idx="586">
                  <c:v>-92.50017952359066</c:v>
                </c:pt>
                <c:pt idx="587">
                  <c:v>-92.443339586822802</c:v>
                </c:pt>
                <c:pt idx="588">
                  <c:v>-92.38778874628909</c:v>
                </c:pt>
                <c:pt idx="589">
                  <c:v>-92.333497974130651</c:v>
                </c:pt>
                <c:pt idx="590">
                  <c:v>-92.280438882260981</c:v>
                </c:pt>
                <c:pt idx="591">
                  <c:v>-92.228583709194965</c:v>
                </c:pt>
                <c:pt idx="592">
                  <c:v>-92.177905307085496</c:v>
                </c:pt>
                <c:pt idx="593">
                  <c:v>-92.128377128969134</c:v>
                </c:pt>
                <c:pt idx="594">
                  <c:v>-92.079973216222413</c:v>
                </c:pt>
                <c:pt idx="595">
                  <c:v>-92.032668186227781</c:v>
                </c:pt>
                <c:pt idx="596">
                  <c:v>-91.986437220251133</c:v>
                </c:pt>
                <c:pt idx="597">
                  <c:v>-91.941256051529095</c:v>
                </c:pt>
                <c:pt idx="598">
                  <c:v>-91.897100953566735</c:v>
                </c:pt>
                <c:pt idx="599">
                  <c:v>-91.853948728644397</c:v>
                </c:pt>
                <c:pt idx="600">
                  <c:v>-91.81177669653303</c:v>
                </c:pt>
                <c:pt idx="601">
                  <c:v>-91.770562683415946</c:v>
                </c:pt>
                <c:pt idx="602">
                  <c:v>-91.730285011017159</c:v>
                </c:pt>
                <c:pt idx="603">
                  <c:v>-91.690922485932745</c:v>
                </c:pt>
                <c:pt idx="604">
                  <c:v>-91.652454389165243</c:v>
                </c:pt>
                <c:pt idx="605">
                  <c:v>-91.614860465857831</c:v>
                </c:pt>
                <c:pt idx="606">
                  <c:v>-91.578120915227089</c:v>
                </c:pt>
                <c:pt idx="607">
                  <c:v>-91.54221638069167</c:v>
                </c:pt>
                <c:pt idx="608">
                  <c:v>-91.507127940195161</c:v>
                </c:pt>
                <c:pt idx="609">
                  <c:v>-91.472837096719729</c:v>
                </c:pt>
                <c:pt idx="610">
                  <c:v>-91.439325768989647</c:v>
                </c:pt>
                <c:pt idx="611">
                  <c:v>-91.406576282360305</c:v>
                </c:pt>
                <c:pt idx="612">
                  <c:v>-91.374571359892229</c:v>
                </c:pt>
                <c:pt idx="613">
                  <c:v>-91.343294113605509</c:v>
                </c:pt>
                <c:pt idx="614">
                  <c:v>-91.312728035913167</c:v>
                </c:pt>
                <c:pt idx="615">
                  <c:v>-91.282856991230517</c:v>
                </c:pt>
                <c:pt idx="616">
                  <c:v>-91.253665207757535</c:v>
                </c:pt>
                <c:pt idx="617">
                  <c:v>-91.225137269431769</c:v>
                </c:pt>
                <c:pt idx="618">
                  <c:v>-91.197258108048672</c:v>
                </c:pt>
                <c:pt idx="619">
                  <c:v>-91.170012995546969</c:v>
                </c:pt>
                <c:pt idx="620">
                  <c:v>-91.143387536456018</c:v>
                </c:pt>
                <c:pt idx="621">
                  <c:v>-91.117367660502552</c:v>
                </c:pt>
                <c:pt idx="622">
                  <c:v>-91.09193961537369</c:v>
                </c:pt>
                <c:pt idx="623">
                  <c:v>-91.067089959633833</c:v>
                </c:pt>
                <c:pt idx="624">
                  <c:v>-91.04280555579237</c:v>
                </c:pt>
                <c:pt idx="625">
                  <c:v>-91.019073563519839</c:v>
                </c:pt>
                <c:pt idx="626">
                  <c:v>-90.995881433009089</c:v>
                </c:pt>
                <c:pt idx="627">
                  <c:v>-90.973216898479762</c:v>
                </c:pt>
                <c:pt idx="628">
                  <c:v>-90.951067971822312</c:v>
                </c:pt>
                <c:pt idx="629">
                  <c:v>-90.929422936379638</c:v>
                </c:pt>
                <c:pt idx="630">
                  <c:v>-90.90827034086351</c:v>
                </c:pt>
                <c:pt idx="631">
                  <c:v>-90.887598993403003</c:v>
                </c:pt>
                <c:pt idx="632">
                  <c:v>-90.867397955722495</c:v>
                </c:pt>
                <c:pt idx="633">
                  <c:v>-90.847656537446724</c:v>
                </c:pt>
                <c:pt idx="634">
                  <c:v>-90.828364290530132</c:v>
                </c:pt>
                <c:pt idx="635">
                  <c:v>-90.809511003808595</c:v>
                </c:pt>
                <c:pt idx="636">
                  <c:v>-90.791086697670039</c:v>
                </c:pt>
                <c:pt idx="637">
                  <c:v>-90.773081618842724</c:v>
                </c:pt>
                <c:pt idx="638">
                  <c:v>-90.755486235298008</c:v>
                </c:pt>
                <c:pt idx="639">
                  <c:v>-90.738291231265578</c:v>
                </c:pt>
                <c:pt idx="640">
                  <c:v>-90.721487502358329</c:v>
                </c:pt>
                <c:pt idx="641">
                  <c:v>-90.705066150805749</c:v>
                </c:pt>
                <c:pt idx="642">
                  <c:v>-90.689018480792143</c:v>
                </c:pt>
                <c:pt idx="643">
                  <c:v>-90.673335993898689</c:v>
                </c:pt>
                <c:pt idx="644">
                  <c:v>-90.658010384646175</c:v>
                </c:pt>
                <c:pt idx="645">
                  <c:v>-90.64303353613731</c:v>
                </c:pt>
                <c:pt idx="646">
                  <c:v>-90.628397515795498</c:v>
                </c:pt>
                <c:pt idx="647">
                  <c:v>-90.614094571198876</c:v>
                </c:pt>
                <c:pt idx="648">
                  <c:v>-90.600117126006793</c:v>
                </c:pt>
                <c:pt idx="649">
                  <c:v>-90.586457775977664</c:v>
                </c:pt>
                <c:pt idx="650">
                  <c:v>-90.573109285075461</c:v>
                </c:pt>
                <c:pt idx="651">
                  <c:v>-90.56006458166307</c:v>
                </c:pt>
                <c:pt idx="652">
                  <c:v>-90.547316754781249</c:v>
                </c:pt>
                <c:pt idx="653">
                  <c:v>-90.53485905051059</c:v>
                </c:pt>
                <c:pt idx="654">
                  <c:v>-90.522684868415055</c:v>
                </c:pt>
                <c:pt idx="655">
                  <c:v>-90.510787758065177</c:v>
                </c:pt>
                <c:pt idx="656">
                  <c:v>-90.499161415639506</c:v>
                </c:pt>
                <c:pt idx="657">
                  <c:v>-90.487799680602066</c:v>
                </c:pt>
                <c:pt idx="658">
                  <c:v>-90.476696532454611</c:v>
                </c:pt>
                <c:pt idx="659">
                  <c:v>-90.465846087562042</c:v>
                </c:pt>
                <c:pt idx="660">
                  <c:v>-90.45524259604862</c:v>
                </c:pt>
                <c:pt idx="661">
                  <c:v>-90.444880438765082</c:v>
                </c:pt>
                <c:pt idx="662">
                  <c:v>-90.434754124322836</c:v>
                </c:pt>
                <c:pt idx="663">
                  <c:v>-90.424858286195857</c:v>
                </c:pt>
                <c:pt idx="664">
                  <c:v>-90.41518767988758</c:v>
                </c:pt>
                <c:pt idx="665">
                  <c:v>-90.40573718016158</c:v>
                </c:pt>
                <c:pt idx="666">
                  <c:v>-90.396501778334965</c:v>
                </c:pt>
                <c:pt idx="667">
                  <c:v>-90.387476579632562</c:v>
                </c:pt>
                <c:pt idx="668">
                  <c:v>-90.378656800601036</c:v>
                </c:pt>
                <c:pt idx="669">
                  <c:v>-90.370037766581532</c:v>
                </c:pt>
                <c:pt idx="670">
                  <c:v>-90.361614909238867</c:v>
                </c:pt>
                <c:pt idx="671">
                  <c:v>-90.353383764147395</c:v>
                </c:pt>
                <c:pt idx="672">
                  <c:v>-90.345339968430537</c:v>
                </c:pt>
                <c:pt idx="673">
                  <c:v>-90.337479258454479</c:v>
                </c:pt>
                <c:pt idx="674">
                  <c:v>-90.329797467573584</c:v>
                </c:pt>
                <c:pt idx="675">
                  <c:v>-90.322290523926881</c:v>
                </c:pt>
                <c:pt idx="676">
                  <c:v>-90.31495444828461</c:v>
                </c:pt>
                <c:pt idx="677">
                  <c:v>-90.307785351943323</c:v>
                </c:pt>
                <c:pt idx="678">
                  <c:v>-90.300779434668684</c:v>
                </c:pt>
                <c:pt idx="679">
                  <c:v>-90.29393298268505</c:v>
                </c:pt>
                <c:pt idx="680">
                  <c:v>-90.287242366710316</c:v>
                </c:pt>
                <c:pt idx="681">
                  <c:v>-90.280704040035388</c:v>
                </c:pt>
                <c:pt idx="682">
                  <c:v>-90.274314536647466</c:v>
                </c:pt>
                <c:pt idx="683">
                  <c:v>-90.268070469395369</c:v>
                </c:pt>
                <c:pt idx="684">
                  <c:v>-90.261968528196888</c:v>
                </c:pt>
                <c:pt idx="685">
                  <c:v>-90.256005478286525</c:v>
                </c:pt>
                <c:pt idx="686">
                  <c:v>-90.250178158503061</c:v>
                </c:pt>
                <c:pt idx="687">
                  <c:v>-90.244483479616108</c:v>
                </c:pt>
                <c:pt idx="688">
                  <c:v>-90.238918422690389</c:v>
                </c:pt>
                <c:pt idx="689">
                  <c:v>-90.233480037487226</c:v>
                </c:pt>
                <c:pt idx="690">
                  <c:v>-90.228165440902501</c:v>
                </c:pt>
                <c:pt idx="691">
                  <c:v>-90.222971815439692</c:v>
                </c:pt>
                <c:pt idx="692">
                  <c:v>-90.217896407717888</c:v>
                </c:pt>
                <c:pt idx="693">
                  <c:v>-90.212936527013568</c:v>
                </c:pt>
                <c:pt idx="694">
                  <c:v>-90.208089543835584</c:v>
                </c:pt>
                <c:pt idx="695">
                  <c:v>-90.203352888532095</c:v>
                </c:pt>
                <c:pt idx="696">
                  <c:v>-90.198724049929851</c:v>
                </c:pt>
                <c:pt idx="697">
                  <c:v>-90.194200574003787</c:v>
                </c:pt>
                <c:pt idx="698">
                  <c:v>-90.189780062577086</c:v>
                </c:pt>
                <c:pt idx="699">
                  <c:v>-90.185460172050625</c:v>
                </c:pt>
                <c:pt idx="700">
                  <c:v>-90.18123861216165</c:v>
                </c:pt>
                <c:pt idx="701">
                  <c:v>-90.177113144770061</c:v>
                </c:pt>
                <c:pt idx="702">
                  <c:v>-90.173081582672978</c:v>
                </c:pt>
                <c:pt idx="703">
                  <c:v>-90.169141788445543</c:v>
                </c:pt>
                <c:pt idx="704">
                  <c:v>-90.165291673308744</c:v>
                </c:pt>
                <c:pt idx="705">
                  <c:v>-90.1615291960223</c:v>
                </c:pt>
                <c:pt idx="706">
                  <c:v>-90.157852361803293</c:v>
                </c:pt>
                <c:pt idx="707">
                  <c:v>-90.154259221269101</c:v>
                </c:pt>
                <c:pt idx="708">
                  <c:v>-90.150747869404285</c:v>
                </c:pt>
                <c:pt idx="709">
                  <c:v>-90.147316444551123</c:v>
                </c:pt>
                <c:pt idx="710">
                  <c:v>-90.143963127423234</c:v>
                </c:pt>
                <c:pt idx="711">
                  <c:v>-90.140686140141071</c:v>
                </c:pt>
                <c:pt idx="712">
                  <c:v>-90.137483745290112</c:v>
                </c:pt>
                <c:pt idx="713">
                  <c:v>-90.134354244999756</c:v>
                </c:pt>
                <c:pt idx="714">
                  <c:v>-90.131295980043703</c:v>
                </c:pt>
                <c:pt idx="715">
                  <c:v>-90.128307328960503</c:v>
                </c:pt>
                <c:pt idx="716">
                  <c:v>-90.125386707194053</c:v>
                </c:pt>
                <c:pt idx="717">
                  <c:v>-90.122532566253923</c:v>
                </c:pt>
                <c:pt idx="718">
                  <c:v>-90.119743392894662</c:v>
                </c:pt>
                <c:pt idx="719">
                  <c:v>-90.117017708313469</c:v>
                </c:pt>
                <c:pt idx="720">
                  <c:v>-90.114354067366676</c:v>
                </c:pt>
                <c:pt idx="721">
                  <c:v>-90.111751057803502</c:v>
                </c:pt>
                <c:pt idx="722">
                  <c:v>-90.109207299517635</c:v>
                </c:pt>
                <c:pt idx="723">
                  <c:v>-90.106721443815701</c:v>
                </c:pt>
                <c:pt idx="724">
                  <c:v>-90.104292172702188</c:v>
                </c:pt>
                <c:pt idx="725">
                  <c:v>-90.101918198181153</c:v>
                </c:pt>
                <c:pt idx="726">
                  <c:v>-90.099598261573021</c:v>
                </c:pt>
                <c:pt idx="727">
                  <c:v>-90.0973311328477</c:v>
                </c:pt>
                <c:pt idx="728">
                  <c:v>-90.095115609972567</c:v>
                </c:pt>
                <c:pt idx="729">
                  <c:v>-90.092950518275032</c:v>
                </c:pt>
                <c:pt idx="730">
                  <c:v>-90.090834709820044</c:v>
                </c:pt>
                <c:pt idx="731">
                  <c:v>-90.088767062801509</c:v>
                </c:pt>
                <c:pt idx="732">
                  <c:v>-90.086746480947568</c:v>
                </c:pt>
                <c:pt idx="733">
                  <c:v>-90.084771892939386</c:v>
                </c:pt>
                <c:pt idx="734">
                  <c:v>-90.08284225184353</c:v>
                </c:pt>
                <c:pt idx="735">
                  <c:v>-90.080956534556535</c:v>
                </c:pt>
                <c:pt idx="736">
                  <c:v>-90.079113741262773</c:v>
                </c:pt>
                <c:pt idx="737">
                  <c:v>-90.077312894904438</c:v>
                </c:pt>
                <c:pt idx="738">
                  <c:v>-90.075553040663422</c:v>
                </c:pt>
                <c:pt idx="739">
                  <c:v>-90.073833245455319</c:v>
                </c:pt>
                <c:pt idx="740">
                  <c:v>-90.07215259743451</c:v>
                </c:pt>
                <c:pt idx="741">
                  <c:v>-90.070510205511013</c:v>
                </c:pt>
                <c:pt idx="742">
                  <c:v>-90.068905198877871</c:v>
                </c:pt>
                <c:pt idx="743">
                  <c:v>-90.067336726549627</c:v>
                </c:pt>
                <c:pt idx="744">
                  <c:v>-90.065803956911012</c:v>
                </c:pt>
                <c:pt idx="745">
                  <c:v>-90.064306077276299</c:v>
                </c:pt>
                <c:pt idx="746">
                  <c:v>-90.062842293458218</c:v>
                </c:pt>
                <c:pt idx="747">
                  <c:v>-90.061411829346952</c:v>
                </c:pt>
                <c:pt idx="748">
                  <c:v>-90.06001392649884</c:v>
                </c:pt>
                <c:pt idx="749">
                  <c:v>-90.058647843733993</c:v>
                </c:pt>
                <c:pt idx="750">
                  <c:v>-90.057312856743607</c:v>
                </c:pt>
                <c:pt idx="751">
                  <c:v>-90.056008257705898</c:v>
                </c:pt>
                <c:pt idx="752">
                  <c:v>-90.054733354910596</c:v>
                </c:pt>
                <c:pt idx="753">
                  <c:v>-90.053487472392632</c:v>
                </c:pt>
                <c:pt idx="754">
                  <c:v>-90.052269949573272</c:v>
                </c:pt>
                <c:pt idx="755">
                  <c:v>-90.051080140910372</c:v>
                </c:pt>
                <c:pt idx="756">
                  <c:v>-90.049917415555782</c:v>
                </c:pt>
                <c:pt idx="757">
                  <c:v>-90.048781157021068</c:v>
                </c:pt>
                <c:pt idx="758">
                  <c:v>-90.047670762850515</c:v>
                </c:pt>
                <c:pt idx="759">
                  <c:v>-90.046585644301885</c:v>
                </c:pt>
                <c:pt idx="760">
                  <c:v>-90.045525226034087</c:v>
                </c:pt>
                <c:pt idx="761">
                  <c:v>-90.044488945802286</c:v>
                </c:pt>
                <c:pt idx="762">
                  <c:v>-90.043476254159813</c:v>
                </c:pt>
                <c:pt idx="763">
                  <c:v>-90.042486614166663</c:v>
                </c:pt>
                <c:pt idx="764">
                  <c:v>-90.041519501105057</c:v>
                </c:pt>
                <c:pt idx="765">
                  <c:v>-90.040574402201102</c:v>
                </c:pt>
                <c:pt idx="766">
                  <c:v>-90.039650816352903</c:v>
                </c:pt>
                <c:pt idx="767">
                  <c:v>-90.038748253865052</c:v>
                </c:pt>
                <c:pt idx="768">
                  <c:v>-90.037866236188719</c:v>
                </c:pt>
                <c:pt idx="769">
                  <c:v>-90.037004295668183</c:v>
                </c:pt>
                <c:pt idx="770">
                  <c:v>-90.036161975292785</c:v>
                </c:pt>
                <c:pt idx="771">
                  <c:v>-90.035338828454613</c:v>
                </c:pt>
                <c:pt idx="772">
                  <c:v>-90.034534418711644</c:v>
                </c:pt>
                <c:pt idx="773">
                  <c:v>-90.033748319556494</c:v>
                </c:pt>
                <c:pt idx="774">
                  <c:v>-90.032980114190266</c:v>
                </c:pt>
                <c:pt idx="775">
                  <c:v>-90.032229395301343</c:v>
                </c:pt>
                <c:pt idx="776">
                  <c:v>-90.031495764849694</c:v>
                </c:pt>
                <c:pt idx="777">
                  <c:v>-90.030778833855805</c:v>
                </c:pt>
                <c:pt idx="778">
                  <c:v>-90.030078222194177</c:v>
                </c:pt>
                <c:pt idx="779">
                  <c:v>-90.029393558392186</c:v>
                </c:pt>
                <c:pt idx="780">
                  <c:v>-90.028724479432725</c:v>
                </c:pt>
                <c:pt idx="781">
                  <c:v>-90.028070630562112</c:v>
                </c:pt>
                <c:pt idx="782">
                  <c:v>-90.027431665101645</c:v>
                </c:pt>
                <c:pt idx="783">
                  <c:v>-90.026807244264035</c:v>
                </c:pt>
                <c:pt idx="784">
                  <c:v>-90.026197036973755</c:v>
                </c:pt>
                <c:pt idx="785">
                  <c:v>-90.02560071969134</c:v>
                </c:pt>
                <c:pt idx="786">
                  <c:v>-90.025017976241983</c:v>
                </c:pt>
                <c:pt idx="787">
                  <c:v>-90.02444849764791</c:v>
                </c:pt>
                <c:pt idx="788">
                  <c:v>-90.023891981964482</c:v>
                </c:pt>
                <c:pt idx="789">
                  <c:v>-90.02334813412017</c:v>
                </c:pt>
                <c:pt idx="790">
                  <c:v>-90.022816665760004</c:v>
                </c:pt>
                <c:pt idx="791">
                  <c:v>-90.022297295092855</c:v>
                </c:pt>
                <c:pt idx="792">
                  <c:v>-90.021789746741831</c:v>
                </c:pt>
                <c:pt idx="793">
                  <c:v>-90.021293751598392</c:v>
                </c:pt>
                <c:pt idx="794">
                  <c:v>-90.020809046679659</c:v>
                </c:pt>
                <c:pt idx="795">
                  <c:v>-90.020335374988974</c:v>
                </c:pt>
                <c:pt idx="796">
                  <c:v>-90.019872485379594</c:v>
                </c:pt>
                <c:pt idx="797">
                  <c:v>-90.019420132421544</c:v>
                </c:pt>
                <c:pt idx="798">
                  <c:v>-90.018978076271551</c:v>
                </c:pt>
                <c:pt idx="799">
                  <c:v>-90.018546082545825</c:v>
                </c:pt>
                <c:pt idx="800">
                  <c:v>-90.018123922195713</c:v>
                </c:pt>
                <c:pt idx="801">
                  <c:v>-90.017711371386454</c:v>
                </c:pt>
                <c:pt idx="802">
                  <c:v>-90.017308211378307</c:v>
                </c:pt>
                <c:pt idx="803">
                  <c:v>-90.016914228410613</c:v>
                </c:pt>
                <c:pt idx="804">
                  <c:v>-90.016529213588626</c:v>
                </c:pt>
                <c:pt idx="805">
                  <c:v>-90.016152962772495</c:v>
                </c:pt>
                <c:pt idx="806">
                  <c:v>-90.015785276469188</c:v>
                </c:pt>
                <c:pt idx="807">
                  <c:v>-90.015425959726642</c:v>
                </c:pt>
                <c:pt idx="808">
                  <c:v>-90.015074822030584</c:v>
                </c:pt>
                <c:pt idx="809">
                  <c:v>-90.014731677203144</c:v>
                </c:pt>
                <c:pt idx="810">
                  <c:v>-90.014396343304554</c:v>
                </c:pt>
                <c:pt idx="811">
                  <c:v>-90.014068642536444</c:v>
                </c:pt>
                <c:pt idx="812">
                  <c:v>-90.013748401147609</c:v>
                </c:pt>
                <c:pt idx="813">
                  <c:v>-90.013435449341912</c:v>
                </c:pt>
                <c:pt idx="814">
                  <c:v>-90.013129621188213</c:v>
                </c:pt>
                <c:pt idx="815">
                  <c:v>-90.012830754532487</c:v>
                </c:pt>
                <c:pt idx="816">
                  <c:v>-90.012538690911697</c:v>
                </c:pt>
                <c:pt idx="817">
                  <c:v>-90.012253275469945</c:v>
                </c:pt>
                <c:pt idx="818">
                  <c:v>-90.011974356876223</c:v>
                </c:pt>
              </c:numCache>
            </c:numRef>
          </c:yVal>
          <c:smooth val="1"/>
          <c:extLst>
            <c:ext xmlns:c16="http://schemas.microsoft.com/office/drawing/2014/chart" uri="{C3380CC4-5D6E-409C-BE32-E72D297353CC}">
              <c16:uniqueId val="{00000002-5E1F-4009-B507-9B18EB01D5AF}"/>
            </c:ext>
          </c:extLst>
        </c:ser>
        <c:ser>
          <c:idx val="2"/>
          <c:order val="2"/>
          <c:tx>
            <c:v>fp</c:v>
          </c:tx>
          <c:marker>
            <c:symbol val="none"/>
          </c:marker>
          <c:dPt>
            <c:idx val="1"/>
            <c:bubble3D val="0"/>
            <c:spPr>
              <a:ln>
                <a:prstDash val="sysDot"/>
              </a:ln>
            </c:spPr>
            <c:extLst>
              <c:ext xmlns:c16="http://schemas.microsoft.com/office/drawing/2014/chart" uri="{C3380CC4-5D6E-409C-BE32-E72D297353CC}">
                <c16:uniqueId val="{00000004-5E1F-4009-B507-9B18EB01D5AF}"/>
              </c:ext>
            </c:extLst>
          </c:dPt>
          <c:xVal>
            <c:numRef>
              <c:f>Sheet2!$D$18:$E$18</c:f>
              <c:numCache>
                <c:formatCode>General</c:formatCode>
                <c:ptCount val="2"/>
                <c:pt idx="0">
                  <c:v>1750.7043740108484</c:v>
                </c:pt>
                <c:pt idx="1">
                  <c:v>1750.7043740108484</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5-5E1F-4009-B507-9B18EB01D5AF}"/>
            </c:ext>
          </c:extLst>
        </c:ser>
        <c:ser>
          <c:idx val="3"/>
          <c:order val="3"/>
          <c:tx>
            <c:v>fzRHP</c:v>
          </c:tx>
          <c:spPr>
            <a:ln>
              <a:prstDash val="sysDot"/>
            </a:ln>
          </c:spPr>
          <c:marker>
            <c:symbol val="none"/>
          </c:marker>
          <c:xVal>
            <c:numRef>
              <c:f>Sheet2!$D$19:$E$19</c:f>
              <c:numCache>
                <c:formatCode>General</c:formatCode>
                <c:ptCount val="2"/>
                <c:pt idx="0">
                  <c:v>18126.893053596545</c:v>
                </c:pt>
                <c:pt idx="1">
                  <c:v>18126.893053596545</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6-5E1F-4009-B507-9B18EB01D5AF}"/>
            </c:ext>
          </c:extLst>
        </c:ser>
        <c:ser>
          <c:idx val="4"/>
          <c:order val="4"/>
          <c:tx>
            <c:v>fzESR</c:v>
          </c:tx>
          <c:spPr>
            <a:ln>
              <a:prstDash val="sysDot"/>
            </a:ln>
          </c:spPr>
          <c:marker>
            <c:symbol val="none"/>
          </c:marker>
          <c:xVal>
            <c:numRef>
              <c:f>Sheet2!$D$20:$E$20</c:f>
              <c:numCache>
                <c:formatCode>General</c:formatCode>
                <c:ptCount val="2"/>
                <c:pt idx="0">
                  <c:v>3183098.8618379068</c:v>
                </c:pt>
                <c:pt idx="1">
                  <c:v>3183098.8618379068</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7-5E1F-4009-B507-9B18EB01D5AF}"/>
            </c:ext>
          </c:extLst>
        </c:ser>
        <c:dLbls>
          <c:showLegendKey val="0"/>
          <c:showVal val="0"/>
          <c:showCatName val="0"/>
          <c:showSerName val="0"/>
          <c:showPercent val="0"/>
          <c:showBubbleSize val="0"/>
        </c:dLbls>
        <c:axId val="527757312"/>
        <c:axId val="527758848"/>
      </c:scatterChart>
      <c:valAx>
        <c:axId val="52774912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7751040"/>
        <c:crossesAt val="-30"/>
        <c:crossBetween val="midCat"/>
      </c:valAx>
      <c:valAx>
        <c:axId val="52775104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49120"/>
        <c:crossesAt val="100"/>
        <c:crossBetween val="midCat"/>
      </c:valAx>
      <c:valAx>
        <c:axId val="527757312"/>
        <c:scaling>
          <c:logBase val="10"/>
          <c:orientation val="minMax"/>
        </c:scaling>
        <c:delete val="1"/>
        <c:axPos val="b"/>
        <c:numFmt formatCode="0" sourceLinked="1"/>
        <c:majorTickMark val="out"/>
        <c:minorTickMark val="none"/>
        <c:tickLblPos val="nextTo"/>
        <c:crossAx val="527758848"/>
        <c:crosses val="autoZero"/>
        <c:crossBetween val="midCat"/>
      </c:valAx>
      <c:valAx>
        <c:axId val="527758848"/>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57312"/>
        <c:crosses val="max"/>
        <c:crossBetween val="midCat"/>
        <c:majorUnit val="30"/>
      </c:valAx>
    </c:plotArea>
    <c:legend>
      <c:legendPos val="r"/>
      <c:layout>
        <c:manualLayout>
          <c:xMode val="edge"/>
          <c:yMode val="edge"/>
          <c:x val="0.64315847096471046"/>
          <c:y val="0.51834348229182414"/>
          <c:w val="0.17265050582822633"/>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Error AMP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Sheet2!$AN$4:$AN$822</c:f>
              <c:numCache>
                <c:formatCode>0.0000</c:formatCode>
                <c:ptCount val="819"/>
                <c:pt idx="0">
                  <c:v>42.186750700303271</c:v>
                </c:pt>
                <c:pt idx="1">
                  <c:v>41.987272259391411</c:v>
                </c:pt>
                <c:pt idx="2">
                  <c:v>41.787818149341199</c:v>
                </c:pt>
                <c:pt idx="3">
                  <c:v>41.588389518647986</c:v>
                </c:pt>
                <c:pt idx="4">
                  <c:v>41.388987568947933</c:v>
                </c:pt>
                <c:pt idx="5">
                  <c:v>41.189613557480087</c:v>
                </c:pt>
                <c:pt idx="6">
                  <c:v>40.990268799658125</c:v>
                </c:pt>
                <c:pt idx="7">
                  <c:v>40.790954671756403</c:v>
                </c:pt>
                <c:pt idx="8">
                  <c:v>40.591672613715261</c:v>
                </c:pt>
                <c:pt idx="9">
                  <c:v>40.392424132070275</c:v>
                </c:pt>
                <c:pt idx="10">
                  <c:v>40.193210803011098</c:v>
                </c:pt>
                <c:pt idx="11">
                  <c:v>39.994034275574776</c:v>
                </c:pt>
                <c:pt idx="12">
                  <c:v>39.794896274979436</c:v>
                </c:pt>
                <c:pt idx="13">
                  <c:v>39.595798606103841</c:v>
                </c:pt>
                <c:pt idx="14">
                  <c:v>39.396743157118891</c:v>
                </c:pt>
                <c:pt idx="15">
                  <c:v>39.197731903276974</c:v>
                </c:pt>
                <c:pt idx="16">
                  <c:v>38.998766910865491</c:v>
                </c:pt>
                <c:pt idx="17">
                  <c:v>38.799850341331243</c:v>
                </c:pt>
                <c:pt idx="18">
                  <c:v>38.600984455581795</c:v>
                </c:pt>
                <c:pt idx="19">
                  <c:v>38.402171618471264</c:v>
                </c:pt>
                <c:pt idx="20">
                  <c:v>38.203414303476933</c:v>
                </c:pt>
                <c:pt idx="21">
                  <c:v>38.004715097574277</c:v>
                </c:pt>
                <c:pt idx="22">
                  <c:v>37.806076706317597</c:v>
                </c:pt>
                <c:pt idx="23">
                  <c:v>37.607501959133515</c:v>
                </c:pt>
                <c:pt idx="24">
                  <c:v>37.408993814835405</c:v>
                </c:pt>
                <c:pt idx="25">
                  <c:v>37.210555367366133</c:v>
                </c:pt>
                <c:pt idx="26">
                  <c:v>37.012189851777244</c:v>
                </c:pt>
                <c:pt idx="27">
                  <c:v>36.813900650452474</c:v>
                </c:pt>
                <c:pt idx="28">
                  <c:v>36.615691299583723</c:v>
                </c:pt>
                <c:pt idx="29">
                  <c:v>36.417565495907688</c:v>
                </c:pt>
                <c:pt idx="30">
                  <c:v>36.21952710371135</c:v>
                </c:pt>
                <c:pt idx="31">
                  <c:v>36.021580162114525</c:v>
                </c:pt>
                <c:pt idx="32">
                  <c:v>35.823728892637703</c:v>
                </c:pt>
                <c:pt idx="33">
                  <c:v>35.625977707063527</c:v>
                </c:pt>
                <c:pt idx="34">
                  <c:v>35.428331215599677</c:v>
                </c:pt>
                <c:pt idx="35">
                  <c:v>35.230794235351532</c:v>
                </c:pt>
                <c:pt idx="36">
                  <c:v>35.033371799112118</c:v>
                </c:pt>
                <c:pt idx="37">
                  <c:v>34.836069164477124</c:v>
                </c:pt>
                <c:pt idx="38">
                  <c:v>34.63889182329212</c:v>
                </c:pt>
                <c:pt idx="39">
                  <c:v>34.441845511439091</c:v>
                </c:pt>
                <c:pt idx="40">
                  <c:v>34.244936218968711</c:v>
                </c:pt>
                <c:pt idx="41">
                  <c:v>34.048170200584451</c:v>
                </c:pt>
                <c:pt idx="42">
                  <c:v>33.8515539864839</c:v>
                </c:pt>
                <c:pt idx="43">
                  <c:v>33.655094393562074</c:v>
                </c:pt>
                <c:pt idx="44">
                  <c:v>33.458798536980787</c:v>
                </c:pt>
                <c:pt idx="45">
                  <c:v>33.262673842107041</c:v>
                </c:pt>
                <c:pt idx="46">
                  <c:v>33.066728056822555</c:v>
                </c:pt>
                <c:pt idx="47">
                  <c:v>32.870969264205193</c:v>
                </c:pt>
                <c:pt idx="48">
                  <c:v>32.675405895582209</c:v>
                </c:pt>
                <c:pt idx="49">
                  <c:v>32.480046743953068</c:v>
                </c:pt>
                <c:pt idx="50">
                  <c:v>32.284900977778619</c:v>
                </c:pt>
                <c:pt idx="51">
                  <c:v>32.089978155131227</c:v>
                </c:pt>
                <c:pt idx="52">
                  <c:v>31.895288238198578</c:v>
                </c:pt>
                <c:pt idx="53">
                  <c:v>31.700841608131753</c:v>
                </c:pt>
                <c:pt idx="54">
                  <c:v>31.506649080225561</c:v>
                </c:pt>
                <c:pt idx="55">
                  <c:v>31.312721919416532</c:v>
                </c:pt>
                <c:pt idx="56">
                  <c:v>31.119071856081312</c:v>
                </c:pt>
                <c:pt idx="57">
                  <c:v>30.925711102114544</c:v>
                </c:pt>
                <c:pt idx="58">
                  <c:v>30.732652367262308</c:v>
                </c:pt>
                <c:pt idx="59">
                  <c:v>30.539908875683395</c:v>
                </c:pt>
                <c:pt idx="60">
                  <c:v>30.347494382706337</c:v>
                </c:pt>
                <c:pt idx="61">
                  <c:v>30.155423191746362</c:v>
                </c:pt>
                <c:pt idx="62">
                  <c:v>29.96371017134117</c:v>
                </c:pt>
                <c:pt idx="63">
                  <c:v>29.77237077225988</c:v>
                </c:pt>
                <c:pt idx="64">
                  <c:v>29.581421044634045</c:v>
                </c:pt>
                <c:pt idx="65">
                  <c:v>29.390877655053888</c:v>
                </c:pt>
                <c:pt idx="66">
                  <c:v>29.200757903567059</c:v>
                </c:pt>
                <c:pt idx="67">
                  <c:v>29.011079740510667</c:v>
                </c:pt>
                <c:pt idx="68">
                  <c:v>28.821861783101006</c:v>
                </c:pt>
                <c:pt idx="69">
                  <c:v>28.63312333169814</c:v>
                </c:pt>
                <c:pt idx="70">
                  <c:v>28.444884385654966</c:v>
                </c:pt>
                <c:pt idx="71">
                  <c:v>28.257165658653662</c:v>
                </c:pt>
                <c:pt idx="72">
                  <c:v>28.06998859342356</c:v>
                </c:pt>
                <c:pt idx="73">
                  <c:v>27.883375375726917</c:v>
                </c:pt>
                <c:pt idx="74">
                  <c:v>27.697348947490973</c:v>
                </c:pt>
                <c:pt idx="75">
                  <c:v>27.511933018956029</c:v>
                </c:pt>
                <c:pt idx="76">
                  <c:v>27.327152079700596</c:v>
                </c:pt>
                <c:pt idx="77">
                  <c:v>27.143031408397043</c:v>
                </c:pt>
                <c:pt idx="78">
                  <c:v>26.959597081141975</c:v>
                </c:pt>
                <c:pt idx="79">
                  <c:v>26.77687597819779</c:v>
                </c:pt>
                <c:pt idx="80">
                  <c:v>26.594895788974124</c:v>
                </c:pt>
                <c:pt idx="81">
                  <c:v>26.413685015070207</c:v>
                </c:pt>
                <c:pt idx="82">
                  <c:v>26.233272971192125</c:v>
                </c:pt>
                <c:pt idx="83">
                  <c:v>26.053689783753327</c:v>
                </c:pt>
                <c:pt idx="84">
                  <c:v>25.874966386960601</c:v>
                </c:pt>
                <c:pt idx="85">
                  <c:v>25.697134516183915</c:v>
                </c:pt>
                <c:pt idx="86">
                  <c:v>25.520226698405367</c:v>
                </c:pt>
                <c:pt idx="87">
                  <c:v>25.344276239540175</c:v>
                </c:pt>
                <c:pt idx="88">
                  <c:v>25.169317208423323</c:v>
                </c:pt>
                <c:pt idx="89">
                  <c:v>24.995384417256567</c:v>
                </c:pt>
                <c:pt idx="90">
                  <c:v>24.822513398314186</c:v>
                </c:pt>
                <c:pt idx="91">
                  <c:v>24.650740376712122</c:v>
                </c:pt>
                <c:pt idx="92">
                  <c:v>24.480102239053259</c:v>
                </c:pt>
                <c:pt idx="93">
                  <c:v>24.310636497772574</c:v>
                </c:pt>
                <c:pt idx="94">
                  <c:v>24.142381251019991</c:v>
                </c:pt>
                <c:pt idx="95">
                  <c:v>23.975375137935387</c:v>
                </c:pt>
                <c:pt idx="96">
                  <c:v>23.809657289190316</c:v>
                </c:pt>
                <c:pt idx="97">
                  <c:v>23.645267272694593</c:v>
                </c:pt>
                <c:pt idx="98">
                  <c:v>23.482245034392204</c:v>
                </c:pt>
                <c:pt idx="99">
                  <c:v>23.320630834101372</c:v>
                </c:pt>
                <c:pt idx="100">
                  <c:v>23.160465176387447</c:v>
                </c:pt>
                <c:pt idx="101">
                  <c:v>23.001788736493598</c:v>
                </c:pt>
                <c:pt idx="102">
                  <c:v>22.844642281395089</c:v>
                </c:pt>
                <c:pt idx="103">
                  <c:v>22.689066586085687</c:v>
                </c:pt>
                <c:pt idx="104">
                  <c:v>22.53510234525103</c:v>
                </c:pt>
                <c:pt idx="105">
                  <c:v>22.382790080531915</c:v>
                </c:pt>
                <c:pt idx="106">
                  <c:v>22.232170043631097</c:v>
                </c:pt>
                <c:pt idx="107">
                  <c:v>22.083282115569137</c:v>
                </c:pt>
                <c:pt idx="108">
                  <c:v>21.936165702447127</c:v>
                </c:pt>
                <c:pt idx="109">
                  <c:v>21.790859628128246</c:v>
                </c:pt>
                <c:pt idx="110">
                  <c:v>21.647402024301215</c:v>
                </c:pt>
                <c:pt idx="111">
                  <c:v>21.505830218441389</c:v>
                </c:pt>
                <c:pt idx="112">
                  <c:v>21.36618062023344</c:v>
                </c:pt>
                <c:pt idx="113">
                  <c:v>21.228488607066396</c:v>
                </c:pt>
                <c:pt idx="114">
                  <c:v>21.092788409253163</c:v>
                </c:pt>
                <c:pt idx="115">
                  <c:v>20.959112995665297</c:v>
                </c:pt>
                <c:pt idx="116">
                  <c:v>20.827493960504047</c:v>
                </c:pt>
                <c:pt idx="117">
                  <c:v>20.697961411955294</c:v>
                </c:pt>
                <c:pt idx="118">
                  <c:v>20.570543863492517</c:v>
                </c:pt>
                <c:pt idx="119">
                  <c:v>20.4452681286024</c:v>
                </c:pt>
                <c:pt idx="120">
                  <c:v>20.322159219708794</c:v>
                </c:pt>
                <c:pt idx="121">
                  <c:v>20.201240252062096</c:v>
                </c:pt>
                <c:pt idx="122">
                  <c:v>20.082532353344391</c:v>
                </c:pt>
                <c:pt idx="123">
                  <c:v>19.966054579713333</c:v>
                </c:pt>
                <c:pt idx="124">
                  <c:v>19.851823838970745</c:v>
                </c:pt>
                <c:pt idx="125">
                  <c:v>19.739854821496913</c:v>
                </c:pt>
                <c:pt idx="126">
                  <c:v>19.630159939535474</c:v>
                </c:pt>
                <c:pt idx="127">
                  <c:v>19.522749275351323</c:v>
                </c:pt>
                <c:pt idx="128">
                  <c:v>19.417630538712501</c:v>
                </c:pt>
                <c:pt idx="129">
                  <c:v>19.3148090340697</c:v>
                </c:pt>
                <c:pt idx="130">
                  <c:v>19.214287637723487</c:v>
                </c:pt>
                <c:pt idx="131">
                  <c:v>19.116066785181733</c:v>
                </c:pt>
                <c:pt idx="132">
                  <c:v>19.020144468819147</c:v>
                </c:pt>
                <c:pt idx="133">
                  <c:v>18.926516245857904</c:v>
                </c:pt>
                <c:pt idx="134">
                  <c:v>18.835175256595967</c:v>
                </c:pt>
                <c:pt idx="135">
                  <c:v>18.746112252717534</c:v>
                </c:pt>
                <c:pt idx="136">
                  <c:v>18.659315635431454</c:v>
                </c:pt>
                <c:pt idx="137">
                  <c:v>18.574771503097605</c:v>
                </c:pt>
                <c:pt idx="138">
                  <c:v>18.492463707921402</c:v>
                </c:pt>
                <c:pt idx="139">
                  <c:v>18.412373921222642</c:v>
                </c:pt>
                <c:pt idx="140">
                  <c:v>18.334481706717991</c:v>
                </c:pt>
                <c:pt idx="141">
                  <c:v>18.258764601198397</c:v>
                </c:pt>
                <c:pt idx="142">
                  <c:v>18.185198201932209</c:v>
                </c:pt>
                <c:pt idx="143">
                  <c:v>18.113756260084642</c:v>
                </c:pt>
                <c:pt idx="144">
                  <c:v>18.044410779413042</c:v>
                </c:pt>
                <c:pt idx="145">
                  <c:v>17.977132119475822</c:v>
                </c:pt>
                <c:pt idx="146">
                  <c:v>17.911889102580908</c:v>
                </c:pt>
                <c:pt idx="147">
                  <c:v>17.848649123696973</c:v>
                </c:pt>
                <c:pt idx="148">
                  <c:v>17.787378262556867</c:v>
                </c:pt>
                <c:pt idx="149">
                  <c:v>17.728041397196765</c:v>
                </c:pt>
                <c:pt idx="150">
                  <c:v>17.67060231819729</c:v>
                </c:pt>
                <c:pt idx="151">
                  <c:v>17.615023842921204</c:v>
                </c:pt>
                <c:pt idx="152">
                  <c:v>17.561267929077811</c:v>
                </c:pt>
                <c:pt idx="153">
                  <c:v>17.509295786984325</c:v>
                </c:pt>
                <c:pt idx="154">
                  <c:v>17.459067989938958</c:v>
                </c:pt>
                <c:pt idx="155">
                  <c:v>17.410544582168594</c:v>
                </c:pt>
                <c:pt idx="156">
                  <c:v>17.363685183864391</c:v>
                </c:pt>
                <c:pt idx="157">
                  <c:v>17.318449092870232</c:v>
                </c:pt>
                <c:pt idx="158">
                  <c:v>17.274795382643109</c:v>
                </c:pt>
                <c:pt idx="159">
                  <c:v>17.232682996155575</c:v>
                </c:pt>
                <c:pt idx="160">
                  <c:v>17.192070835464705</c:v>
                </c:pt>
                <c:pt idx="161">
                  <c:v>17.152917846721664</c:v>
                </c:pt>
                <c:pt idx="162">
                  <c:v>17.115183100445705</c:v>
                </c:pt>
                <c:pt idx="163">
                  <c:v>17.078825866933709</c:v>
                </c:pt>
                <c:pt idx="164">
                  <c:v>17.043805686720233</c:v>
                </c:pt>
                <c:pt idx="165">
                  <c:v>17.010082436044502</c:v>
                </c:pt>
                <c:pt idx="166">
                  <c:v>16.977616387319799</c:v>
                </c:pt>
                <c:pt idx="167">
                  <c:v>16.946368264634298</c:v>
                </c:pt>
                <c:pt idx="168">
                  <c:v>16.916299294345194</c:v>
                </c:pt>
                <c:pt idx="169">
                  <c:v>16.887371250855338</c:v>
                </c:pt>
                <c:pt idx="170">
                  <c:v>16.859546497686569</c:v>
                </c:pt>
                <c:pt idx="171">
                  <c:v>16.832788023985021</c:v>
                </c:pt>
                <c:pt idx="172">
                  <c:v>16.807059476612224</c:v>
                </c:pt>
                <c:pt idx="173">
                  <c:v>16.782325187990395</c:v>
                </c:pt>
                <c:pt idx="174">
                  <c:v>16.758550199882684</c:v>
                </c:pt>
                <c:pt idx="175">
                  <c:v>16.735700283298367</c:v>
                </c:pt>
                <c:pt idx="176">
                  <c:v>16.713741954720135</c:v>
                </c:pt>
                <c:pt idx="177">
                  <c:v>16.692642488854364</c:v>
                </c:pt>
                <c:pt idx="178">
                  <c:v>16.672369928108623</c:v>
                </c:pt>
                <c:pt idx="179">
                  <c:v>16.652893089000369</c:v>
                </c:pt>
                <c:pt idx="180">
                  <c:v>16.634181565699997</c:v>
                </c:pt>
                <c:pt idx="181">
                  <c:v>16.616205730908497</c:v>
                </c:pt>
                <c:pt idx="182">
                  <c:v>16.598936734266019</c:v>
                </c:pt>
                <c:pt idx="183">
                  <c:v>16.582346498482956</c:v>
                </c:pt>
                <c:pt idx="184">
                  <c:v>16.56640771337829</c:v>
                </c:pt>
                <c:pt idx="185">
                  <c:v>16.551093828004095</c:v>
                </c:pt>
                <c:pt idx="186">
                  <c:v>16.536379041027146</c:v>
                </c:pt>
                <c:pt idx="187">
                  <c:v>16.522238289530886</c:v>
                </c:pt>
                <c:pt idx="188">
                  <c:v>16.508647236392996</c:v>
                </c:pt>
                <c:pt idx="189">
                  <c:v>16.495582256384782</c:v>
                </c:pt>
                <c:pt idx="190">
                  <c:v>16.48302042113119</c:v>
                </c:pt>
                <c:pt idx="191">
                  <c:v>16.4709394830601</c:v>
                </c:pt>
                <c:pt idx="192">
                  <c:v>16.45931785846247</c:v>
                </c:pt>
                <c:pt idx="193">
                  <c:v>16.448134609775391</c:v>
                </c:pt>
                <c:pt idx="194">
                  <c:v>16.437369427192412</c:v>
                </c:pt>
                <c:pt idx="195">
                  <c:v>16.42700260969702</c:v>
                </c:pt>
                <c:pt idx="196">
                  <c:v>16.417015045607382</c:v>
                </c:pt>
                <c:pt idx="197">
                  <c:v>16.407388192713114</c:v>
                </c:pt>
                <c:pt idx="198">
                  <c:v>16.398104058077006</c:v>
                </c:pt>
                <c:pt idx="199">
                  <c:v>16.389145177568306</c:v>
                </c:pt>
                <c:pt idx="200">
                  <c:v>16.380494595186704</c:v>
                </c:pt>
                <c:pt idx="201">
                  <c:v>16.372135842230865</c:v>
                </c:pt>
                <c:pt idx="202">
                  <c:v>16.364052916358208</c:v>
                </c:pt>
                <c:pt idx="203">
                  <c:v>16.356230260577963</c:v>
                </c:pt>
                <c:pt idx="204">
                  <c:v>16.348652742213712</c:v>
                </c:pt>
                <c:pt idx="205">
                  <c:v>16.341305631866597</c:v>
                </c:pt>
                <c:pt idx="206">
                  <c:v>16.334174582406387</c:v>
                </c:pt>
                <c:pt idx="207">
                  <c:v>16.32724560801206</c:v>
                </c:pt>
                <c:pt idx="208">
                  <c:v>16.320505063281022</c:v>
                </c:pt>
                <c:pt idx="209">
                  <c:v>16.313939622421174</c:v>
                </c:pt>
                <c:pt idx="210">
                  <c:v>16.307536258536906</c:v>
                </c:pt>
                <c:pt idx="211">
                  <c:v>16.301282223017658</c:v>
                </c:pt>
                <c:pt idx="212">
                  <c:v>16.295165025033544</c:v>
                </c:pt>
                <c:pt idx="213">
                  <c:v>16.289172411141141</c:v>
                </c:pt>
                <c:pt idx="214">
                  <c:v>16.283292344999026</c:v>
                </c:pt>
                <c:pt idx="215">
                  <c:v>16.277512987191624</c:v>
                </c:pt>
                <c:pt idx="216">
                  <c:v>16.271822675156915</c:v>
                </c:pt>
                <c:pt idx="217">
                  <c:v>16.26620990321241</c:v>
                </c:pt>
                <c:pt idx="218">
                  <c:v>16.260663302672363</c:v>
                </c:pt>
                <c:pt idx="219">
                  <c:v>16.255171622047321</c:v>
                </c:pt>
                <c:pt idx="220">
                  <c:v>16.249723707316544</c:v>
                </c:pt>
                <c:pt idx="221">
                  <c:v>16.244308482262316</c:v>
                </c:pt>
                <c:pt idx="222">
                  <c:v>16.238914928854964</c:v>
                </c:pt>
                <c:pt idx="223">
                  <c:v>16.23353206767597</c:v>
                </c:pt>
                <c:pt idx="224">
                  <c:v>16.228148938367017</c:v>
                </c:pt>
                <c:pt idx="225">
                  <c:v>16.222754580091788</c:v>
                </c:pt>
                <c:pt idx="226">
                  <c:v>16.217338011997285</c:v>
                </c:pt>
                <c:pt idx="227">
                  <c:v>16.211888213661883</c:v>
                </c:pt>
                <c:pt idx="228">
                  <c:v>16.206394105517006</c:v>
                </c:pt>
                <c:pt idx="229">
                  <c:v>16.200844529229826</c:v>
                </c:pt>
                <c:pt idx="230">
                  <c:v>16.195228228034921</c:v>
                </c:pt>
                <c:pt idx="231">
                  <c:v>16.189533827003238</c:v>
                </c:pt>
                <c:pt idx="232">
                  <c:v>16.183749813237899</c:v>
                </c:pt>
                <c:pt idx="233">
                  <c:v>16.177864515987157</c:v>
                </c:pt>
                <c:pt idx="234">
                  <c:v>16.171866086665641</c:v>
                </c:pt>
                <c:pt idx="235">
                  <c:v>16.165742478777279</c:v>
                </c:pt>
                <c:pt idx="236">
                  <c:v>16.15948142773367</c:v>
                </c:pt>
                <c:pt idx="237">
                  <c:v>16.153070430564458</c:v>
                </c:pt>
                <c:pt idx="238">
                  <c:v>16.146496725517657</c:v>
                </c:pt>
                <c:pt idx="239">
                  <c:v>16.139747271549979</c:v>
                </c:pt>
                <c:pt idx="240">
                  <c:v>16.132808727710152</c:v>
                </c:pt>
                <c:pt idx="241">
                  <c:v>16.12566743242018</c:v>
                </c:pt>
                <c:pt idx="242">
                  <c:v>16.118309382663099</c:v>
                </c:pt>
                <c:pt idx="243">
                  <c:v>16.110720213088346</c:v>
                </c:pt>
                <c:pt idx="244">
                  <c:v>16.102885175049597</c:v>
                </c:pt>
                <c:pt idx="245">
                  <c:v>16.094789115593755</c:v>
                </c:pt>
                <c:pt idx="246">
                  <c:v>16.086416456423649</c:v>
                </c:pt>
                <c:pt idx="247">
                  <c:v>16.077751172861195</c:v>
                </c:pt>
                <c:pt idx="248">
                  <c:v>16.068776772842732</c:v>
                </c:pt>
                <c:pt idx="249">
                  <c:v>16.05947627598341</c:v>
                </c:pt>
                <c:pt idx="250">
                  <c:v>16.049832192751804</c:v>
                </c:pt>
                <c:pt idx="251">
                  <c:v>16.039826503803177</c:v>
                </c:pt>
                <c:pt idx="252">
                  <c:v>16.029440639524228</c:v>
                </c:pt>
                <c:pt idx="253">
                  <c:v>16.018655459849793</c:v>
                </c:pt>
                <c:pt idx="254">
                  <c:v>16.007451234417662</c:v>
                </c:pt>
                <c:pt idx="255">
                  <c:v>15.995807623135397</c:v>
                </c:pt>
                <c:pt idx="256">
                  <c:v>15.983703657239932</c:v>
                </c:pt>
                <c:pt idx="257">
                  <c:v>15.971117720938457</c:v>
                </c:pt>
                <c:pt idx="258">
                  <c:v>15.958027533727098</c:v>
                </c:pt>
                <c:pt idx="259">
                  <c:v>15.944410133491743</c:v>
                </c:pt>
                <c:pt idx="260">
                  <c:v>15.930241860504166</c:v>
                </c:pt>
                <c:pt idx="261">
                  <c:v>15.915498342434406</c:v>
                </c:pt>
                <c:pt idx="262">
                  <c:v>15.900154480509695</c:v>
                </c:pt>
                <c:pt idx="263">
                  <c:v>15.884184436958085</c:v>
                </c:pt>
                <c:pt idx="264">
                  <c:v>15.867561623884114</c:v>
                </c:pt>
                <c:pt idx="265">
                  <c:v>15.850258693731851</c:v>
                </c:pt>
                <c:pt idx="266">
                  <c:v>15.832247531498957</c:v>
                </c:pt>
                <c:pt idx="267">
                  <c:v>15.813499248873365</c:v>
                </c:pt>
                <c:pt idx="268">
                  <c:v>15.793984180471236</c:v>
                </c:pt>
                <c:pt idx="269">
                  <c:v>15.773671882362102</c:v>
                </c:pt>
                <c:pt idx="270">
                  <c:v>15.752531133072235</c:v>
                </c:pt>
                <c:pt idx="271">
                  <c:v>15.730529937263224</c:v>
                </c:pt>
                <c:pt idx="272">
                  <c:v>15.707635532286224</c:v>
                </c:pt>
                <c:pt idx="273">
                  <c:v>15.683814397814702</c:v>
                </c:pt>
                <c:pt idx="274">
                  <c:v>15.659032268760418</c:v>
                </c:pt>
                <c:pt idx="275">
                  <c:v>15.633254151675693</c:v>
                </c:pt>
                <c:pt idx="276">
                  <c:v>15.606444344843977</c:v>
                </c:pt>
                <c:pt idx="277">
                  <c:v>15.578566462254617</c:v>
                </c:pt>
                <c:pt idx="278">
                  <c:v>15.549583461651748</c:v>
                </c:pt>
                <c:pt idx="279">
                  <c:v>15.519457676837678</c:v>
                </c:pt>
                <c:pt idx="280">
                  <c:v>15.488150854398254</c:v>
                </c:pt>
                <c:pt idx="281">
                  <c:v>15.455624195003463</c:v>
                </c:pt>
                <c:pt idx="282">
                  <c:v>15.421838399417307</c:v>
                </c:pt>
                <c:pt idx="283">
                  <c:v>15.386753719330104</c:v>
                </c:pt>
                <c:pt idx="284">
                  <c:v>15.350330013101571</c:v>
                </c:pt>
                <c:pt idx="285">
                  <c:v>15.312526806474017</c:v>
                </c:pt>
                <c:pt idx="286">
                  <c:v>15.273303358284339</c:v>
                </c:pt>
                <c:pt idx="287">
                  <c:v>15.232618731167694</c:v>
                </c:pt>
                <c:pt idx="288">
                  <c:v>15.190431867207126</c:v>
                </c:pt>
                <c:pt idx="289">
                  <c:v>15.14670166844296</c:v>
                </c:pt>
                <c:pt idx="290">
                  <c:v>15.101387082109888</c:v>
                </c:pt>
                <c:pt idx="291">
                  <c:v>15.054447190423682</c:v>
                </c:pt>
                <c:pt idx="292">
                  <c:v>15.005841304689078</c:v>
                </c:pt>
                <c:pt idx="293">
                  <c:v>14.955529063450776</c:v>
                </c:pt>
                <c:pt idx="294">
                  <c:v>14.903470534354726</c:v>
                </c:pt>
                <c:pt idx="295">
                  <c:v>14.84962631933724</c:v>
                </c:pt>
                <c:pt idx="296">
                  <c:v>14.79395766270269</c:v>
                </c:pt>
                <c:pt idx="297">
                  <c:v>14.736426561602118</c:v>
                </c:pt>
                <c:pt idx="298">
                  <c:v>14.676995878372278</c:v>
                </c:pt>
                <c:pt idx="299">
                  <c:v>14.615629454148017</c:v>
                </c:pt>
                <c:pt idx="300">
                  <c:v>14.55229222311608</c:v>
                </c:pt>
                <c:pt idx="301">
                  <c:v>14.486950326738372</c:v>
                </c:pt>
                <c:pt idx="302">
                  <c:v>14.419571227238341</c:v>
                </c:pt>
                <c:pt idx="303">
                  <c:v>14.350123819614691</c:v>
                </c:pt>
                <c:pt idx="304">
                  <c:v>14.278578541425661</c:v>
                </c:pt>
                <c:pt idx="305">
                  <c:v>14.20490747957259</c:v>
                </c:pt>
                <c:pt idx="306">
                  <c:v>14.129084473305923</c:v>
                </c:pt>
                <c:pt idx="307">
                  <c:v>14.051085212679679</c:v>
                </c:pt>
                <c:pt idx="308">
                  <c:v>13.970887331693685</c:v>
                </c:pt>
                <c:pt idx="309">
                  <c:v>13.888470495383691</c:v>
                </c:pt>
                <c:pt idx="310">
                  <c:v>13.803816480151962</c:v>
                </c:pt>
                <c:pt idx="311">
                  <c:v>13.716909246671618</c:v>
                </c:pt>
                <c:pt idx="312">
                  <c:v>13.627735004748335</c:v>
                </c:pt>
                <c:pt idx="313">
                  <c:v>13.536282269581996</c:v>
                </c:pt>
                <c:pt idx="314">
                  <c:v>13.442541908937782</c:v>
                </c:pt>
                <c:pt idx="315">
                  <c:v>13.346507180810836</c:v>
                </c:pt>
                <c:pt idx="316">
                  <c:v>13.248173761248559</c:v>
                </c:pt>
                <c:pt idx="317">
                  <c:v>13.147539762080385</c:v>
                </c:pt>
                <c:pt idx="318">
                  <c:v>13.044605738394329</c:v>
                </c:pt>
                <c:pt idx="319">
                  <c:v>12.939374685691003</c:v>
                </c:pt>
                <c:pt idx="320">
                  <c:v>12.831852026739044</c:v>
                </c:pt>
                <c:pt idx="321">
                  <c:v>12.722045588248033</c:v>
                </c:pt>
                <c:pt idx="322">
                  <c:v>12.609965567565975</c:v>
                </c:pt>
                <c:pt idx="323">
                  <c:v>12.495624489695423</c:v>
                </c:pt>
                <c:pt idx="324">
                  <c:v>12.379037155005994</c:v>
                </c:pt>
                <c:pt idx="325">
                  <c:v>12.260220578097975</c:v>
                </c:pt>
                <c:pt idx="326">
                  <c:v>12.139193918342247</c:v>
                </c:pt>
                <c:pt idx="327">
                  <c:v>12.015978402685008</c:v>
                </c:pt>
                <c:pt idx="328">
                  <c:v>11.890597241360094</c:v>
                </c:pt>
                <c:pt idx="329">
                  <c:v>11.763075537197288</c:v>
                </c:pt>
                <c:pt idx="330">
                  <c:v>11.633440189251129</c:v>
                </c:pt>
                <c:pt idx="331">
                  <c:v>11.501719791501205</c:v>
                </c:pt>
                <c:pt idx="332">
                  <c:v>11.367944527392288</c:v>
                </c:pt>
                <c:pt idx="333">
                  <c:v>11.232146060989692</c:v>
                </c:pt>
                <c:pt idx="334">
                  <c:v>11.094357425524084</c:v>
                </c:pt>
                <c:pt idx="335">
                  <c:v>10.954612910089807</c:v>
                </c:pt>
                <c:pt idx="336">
                  <c:v>10.812947945243076</c:v>
                </c:pt>
                <c:pt idx="337">
                  <c:v>10.669398988218383</c:v>
                </c:pt>
                <c:pt idx="338">
                  <c:v>10.524003408454577</c:v>
                </c:pt>
                <c:pt idx="339">
                  <c:v>10.3767993740788</c:v>
                </c:pt>
                <c:pt idx="340">
                  <c:v>10.227825739957581</c:v>
                </c:pt>
                <c:pt idx="341">
                  <c:v>10.077121937876861</c:v>
                </c:pt>
                <c:pt idx="342">
                  <c:v>9.9247278693639736</c:v>
                </c:pt>
                <c:pt idx="343">
                  <c:v>9.7706838016119093</c:v>
                </c:pt>
                <c:pt idx="344">
                  <c:v>9.6150302669158094</c:v>
                </c:pt>
                <c:pt idx="345">
                  <c:v>9.4578079659763681</c:v>
                </c:pt>
                <c:pt idx="346">
                  <c:v>9.2990576753734508</c:v>
                </c:pt>
                <c:pt idx="347">
                  <c:v>9.1388201594607086</c:v>
                </c:pt>
                <c:pt idx="348">
                  <c:v>8.9771360868820516</c:v>
                </c:pt>
                <c:pt idx="349">
                  <c:v>8.8140459518624326</c:v>
                </c:pt>
                <c:pt idx="350">
                  <c:v>8.6495900003789643</c:v>
                </c:pt>
                <c:pt idx="351">
                  <c:v>8.4838081612766061</c:v>
                </c:pt>
                <c:pt idx="352">
                  <c:v>8.3167399823511765</c:v>
                </c:pt>
                <c:pt idx="353">
                  <c:v>8.1484245713869008</c:v>
                </c:pt>
                <c:pt idx="354">
                  <c:v>7.9789005421013464</c:v>
                </c:pt>
                <c:pt idx="355">
                  <c:v>7.808205964921342</c:v>
                </c:pt>
                <c:pt idx="356">
                  <c:v>7.6363783224864648</c:v>
                </c:pt>
                <c:pt idx="357">
                  <c:v>7.4634544697535752</c:v>
                </c:pt>
                <c:pt idx="358">
                  <c:v>7.2894705985562656</c:v>
                </c:pt>
                <c:pt idx="359">
                  <c:v>7.1144622064560359</c:v>
                </c:pt>
                <c:pt idx="360">
                  <c:v>6.9384640697083277</c:v>
                </c:pt>
                <c:pt idx="361">
                  <c:v>6.7615102201557598</c:v>
                </c:pt>
                <c:pt idx="362">
                  <c:v>6.5836339258530483</c:v>
                </c:pt>
                <c:pt idx="363">
                  <c:v>6.4048676752213698</c:v>
                </c:pt>
                <c:pt idx="364">
                  <c:v>6.2252431645270612</c:v>
                </c:pt>
                <c:pt idx="365">
                  <c:v>6.0447912884781552</c:v>
                </c:pt>
                <c:pt idx="366">
                  <c:v>5.8635421337316522</c:v>
                </c:pt>
                <c:pt idx="367">
                  <c:v>5.6815249751071946</c:v>
                </c:pt>
                <c:pt idx="368">
                  <c:v>5.4987682743048829</c:v>
                </c:pt>
                <c:pt idx="369">
                  <c:v>5.3152996809311688</c:v>
                </c:pt>
                <c:pt idx="370">
                  <c:v>5.1311460356398584</c:v>
                </c:pt>
                <c:pt idx="371">
                  <c:v>4.9463333752036149</c:v>
                </c:pt>
                <c:pt idx="372">
                  <c:v>4.7608869393369631</c:v>
                </c:pt>
                <c:pt idx="373">
                  <c:v>4.574831179099915</c:v>
                </c:pt>
                <c:pt idx="374">
                  <c:v>4.3881897667188063</c:v>
                </c:pt>
                <c:pt idx="375">
                  <c:v>4.2009856066696774</c:v>
                </c:pt>
                <c:pt idx="376">
                  <c:v>4.0132408478772437</c:v>
                </c:pt>
                <c:pt idx="377">
                  <c:v>3.8249768968913109</c:v>
                </c:pt>
                <c:pt idx="378">
                  <c:v>3.6362144319106715</c:v>
                </c:pt>
                <c:pt idx="379">
                  <c:v>3.4469734175341973</c:v>
                </c:pt>
                <c:pt idx="380">
                  <c:v>3.2572731201231591</c:v>
                </c:pt>
                <c:pt idx="381">
                  <c:v>3.0671321236733036</c:v>
                </c:pt>
                <c:pt idx="382">
                  <c:v>2.8765683460967413</c:v>
                </c:pt>
                <c:pt idx="383">
                  <c:v>2.6855990558248664</c:v>
                </c:pt>
                <c:pt idx="384">
                  <c:v>2.4942408886498697</c:v>
                </c:pt>
                <c:pt idx="385">
                  <c:v>2.3025098647292666</c:v>
                </c:pt>
                <c:pt idx="386">
                  <c:v>2.1104214056848019</c:v>
                </c:pt>
                <c:pt idx="387">
                  <c:v>1.9179903517331223</c:v>
                </c:pt>
                <c:pt idx="388">
                  <c:v>1.7252309787916396</c:v>
                </c:pt>
                <c:pt idx="389">
                  <c:v>1.5321570155089699</c:v>
                </c:pt>
                <c:pt idx="390">
                  <c:v>1.3387816601743587</c:v>
                </c:pt>
                <c:pt idx="391">
                  <c:v>1.1451175974653474</c:v>
                </c:pt>
                <c:pt idx="392">
                  <c:v>0.95117701499772345</c:v>
                </c:pt>
                <c:pt idx="393">
                  <c:v>0.75697161964663451</c:v>
                </c:pt>
                <c:pt idx="394">
                  <c:v>0.56251265361037106</c:v>
                </c:pt>
                <c:pt idx="395">
                  <c:v>0.36781091019382295</c:v>
                </c:pt>
                <c:pt idx="396">
                  <c:v>0.17287674929044172</c:v>
                </c:pt>
                <c:pt idx="397">
                  <c:v>-2.2279887454121905E-2</c:v>
                </c:pt>
                <c:pt idx="398">
                  <c:v>-0.21764946181160738</c:v>
                </c:pt>
                <c:pt idx="399">
                  <c:v>-0.41322282448519587</c:v>
                </c:pt>
                <c:pt idx="400">
                  <c:v>-0.60899120097797521</c:v>
                </c:pt>
                <c:pt idx="401">
                  <c:v>-0.80494617782262168</c:v>
                </c:pt>
                <c:pt idx="402">
                  <c:v>-1.0010796891776721</c:v>
                </c:pt>
                <c:pt idx="403">
                  <c:v>-1.1973840037934593</c:v>
                </c:pt>
                <c:pt idx="404">
                  <c:v>-1.3938517123501875</c:v>
                </c:pt>
                <c:pt idx="405">
                  <c:v>-1.5904757151679014</c:v>
                </c:pt>
                <c:pt idx="406">
                  <c:v>-1.787249210287257</c:v>
                </c:pt>
                <c:pt idx="407">
                  <c:v>-1.9841656819197446</c:v>
                </c:pt>
                <c:pt idx="408">
                  <c:v>-2.1812188892635085</c:v>
                </c:pt>
                <c:pt idx="409">
                  <c:v>-2.3784028556810277</c:v>
                </c:pt>
                <c:pt idx="410">
                  <c:v>-2.5757118582341541</c:v>
                </c:pt>
                <c:pt idx="411">
                  <c:v>-2.7731404175702572</c:v>
                </c:pt>
                <c:pt idx="412">
                  <c:v>-2.9706832881543335</c:v>
                </c:pt>
                <c:pt idx="413">
                  <c:v>-3.1683354488399793</c:v>
                </c:pt>
                <c:pt idx="414">
                  <c:v>-3.3660920937721457</c:v>
                </c:pt>
                <c:pt idx="415">
                  <c:v>-3.5639486236151932</c:v>
                </c:pt>
                <c:pt idx="416">
                  <c:v>-3.7619006370972699</c:v>
                </c:pt>
                <c:pt idx="417">
                  <c:v>-3.9599439228647775</c:v>
                </c:pt>
                <c:pt idx="418">
                  <c:v>-4.1580744516375816</c:v>
                </c:pt>
                <c:pt idx="419">
                  <c:v>-4.3562883686576015</c:v>
                </c:pt>
                <c:pt idx="420">
                  <c:v>-4.5545819864226544</c:v>
                </c:pt>
                <c:pt idx="421">
                  <c:v>-4.7529517776969747</c:v>
                </c:pt>
                <c:pt idx="422">
                  <c:v>-4.9513943687895114</c:v>
                </c:pt>
                <c:pt idx="423">
                  <c:v>-5.1499065330943843</c:v>
                </c:pt>
                <c:pt idx="424">
                  <c:v>-5.348485184881838</c:v>
                </c:pt>
                <c:pt idx="425">
                  <c:v>-5.5471273733340958</c:v>
                </c:pt>
                <c:pt idx="426">
                  <c:v>-5.745830276817145</c:v>
                </c:pt>
                <c:pt idx="427">
                  <c:v>-5.9445911973807171</c:v>
                </c:pt>
                <c:pt idx="428">
                  <c:v>-6.1434075554789729</c:v>
                </c:pt>
                <c:pt idx="429">
                  <c:v>-6.342276884903864</c:v>
                </c:pt>
                <c:pt idx="430">
                  <c:v>-6.5411968279238017</c:v>
                </c:pt>
                <c:pt idx="431">
                  <c:v>-6.7401651306207775</c:v>
                </c:pt>
                <c:pt idx="432">
                  <c:v>-6.9391796384179543</c:v>
                </c:pt>
                <c:pt idx="433">
                  <c:v>-7.1382382917914704</c:v>
                </c:pt>
                <c:pt idx="434">
                  <c:v>-7.3373391221595803</c:v>
                </c:pt>
                <c:pt idx="435">
                  <c:v>-7.5364802479419879</c:v>
                </c:pt>
                <c:pt idx="436">
                  <c:v>-7.7356598707835147</c:v>
                </c:pt>
                <c:pt idx="437">
                  <c:v>-7.9348762719357211</c:v>
                </c:pt>
                <c:pt idx="438">
                  <c:v>-8.134127808790133</c:v>
                </c:pt>
                <c:pt idx="439">
                  <c:v>-8.3334129115575948</c:v>
                </c:pt>
                <c:pt idx="440">
                  <c:v>-8.5327300800876174</c:v>
                </c:pt>
                <c:pt idx="441">
                  <c:v>-8.7320778808227857</c:v>
                </c:pt>
                <c:pt idx="442">
                  <c:v>-8.9314549438822368</c:v>
                </c:pt>
                <c:pt idx="443">
                  <c:v>-9.1308599602695963</c:v>
                </c:pt>
                <c:pt idx="444">
                  <c:v>-9.3302916791998562</c:v>
                </c:pt>
                <c:pt idx="445">
                  <c:v>-9.529748905541183</c:v>
                </c:pt>
                <c:pt idx="446">
                  <c:v>-9.7292304973659043</c:v>
                </c:pt>
                <c:pt idx="447">
                  <c:v>-9.9287353636074975</c:v>
                </c:pt>
                <c:pt idx="448">
                  <c:v>-10.128262461817844</c:v>
                </c:pt>
                <c:pt idx="449">
                  <c:v>-10.327810796021986</c:v>
                </c:pt>
                <c:pt idx="450">
                  <c:v>-10.527379414665223</c:v>
                </c:pt>
                <c:pt idx="451">
                  <c:v>-10.726967408649628</c:v>
                </c:pt>
                <c:pt idx="452">
                  <c:v>-10.926573909455364</c:v>
                </c:pt>
                <c:pt idx="453">
                  <c:v>-11.126198087344207</c:v>
                </c:pt>
                <c:pt idx="454">
                  <c:v>-11.325839149640988</c:v>
                </c:pt>
                <c:pt idx="455">
                  <c:v>-11.525496339090076</c:v>
                </c:pt>
                <c:pt idx="456">
                  <c:v>-11.725168932283893</c:v>
                </c:pt>
                <c:pt idx="457">
                  <c:v>-11.92485623815978</c:v>
                </c:pt>
                <c:pt idx="458">
                  <c:v>-12.124557596563307</c:v>
                </c:pt>
                <c:pt idx="459">
                  <c:v>-12.324272376874006</c:v>
                </c:pt>
                <c:pt idx="460">
                  <c:v>-12.523999976691734</c:v>
                </c:pt>
                <c:pt idx="461">
                  <c:v>-12.723739820580832</c:v>
                </c:pt>
                <c:pt idx="462">
                  <c:v>-12.923491358869644</c:v>
                </c:pt>
                <c:pt idx="463">
                  <c:v>-13.123254066502454</c:v>
                </c:pt>
                <c:pt idx="464">
                  <c:v>-13.323027441942827</c:v>
                </c:pt>
                <c:pt idx="465">
                  <c:v>-13.52281100612468</c:v>
                </c:pt>
                <c:pt idx="466">
                  <c:v>-13.72260430144955</c:v>
                </c:pt>
                <c:pt idx="467">
                  <c:v>-13.922406890829464</c:v>
                </c:pt>
                <c:pt idx="468">
                  <c:v>-14.122218356770698</c:v>
                </c:pt>
                <c:pt idx="469">
                  <c:v>-14.322038300498889</c:v>
                </c:pt>
                <c:pt idx="470">
                  <c:v>-14.521866341122735</c:v>
                </c:pt>
                <c:pt idx="471">
                  <c:v>-14.721702114834859</c:v>
                </c:pt>
                <c:pt idx="472">
                  <c:v>-14.921545274147931</c:v>
                </c:pt>
                <c:pt idx="473">
                  <c:v>-15.121395487165131</c:v>
                </c:pt>
                <c:pt idx="474">
                  <c:v>-15.321252436882521</c:v>
                </c:pt>
                <c:pt idx="475">
                  <c:v>-15.521115820522912</c:v>
                </c:pt>
                <c:pt idx="476">
                  <c:v>-15.720985348898928</c:v>
                </c:pt>
                <c:pt idx="477">
                  <c:v>-15.92086074580488</c:v>
                </c:pt>
                <c:pt idx="478">
                  <c:v>-16.120741747435268</c:v>
                </c:pt>
                <c:pt idx="479">
                  <c:v>-16.320628101829598</c:v>
                </c:pt>
                <c:pt idx="480">
                  <c:v>-16.520519568341506</c:v>
                </c:pt>
                <c:pt idx="481">
                  <c:v>-16.72041591713208</c:v>
                </c:pt>
                <c:pt idx="482">
                  <c:v>-16.920316928685331</c:v>
                </c:pt>
                <c:pt idx="483">
                  <c:v>-17.120222393345529</c:v>
                </c:pt>
                <c:pt idx="484">
                  <c:v>-17.320132110875228</c:v>
                </c:pt>
                <c:pt idx="485">
                  <c:v>-17.520045890032712</c:v>
                </c:pt>
                <c:pt idx="486">
                  <c:v>-17.71996354816882</c:v>
                </c:pt>
                <c:pt idx="487">
                  <c:v>-17.919884910841311</c:v>
                </c:pt>
                <c:pt idx="488">
                  <c:v>-18.119809811446856</c:v>
                </c:pt>
                <c:pt idx="489">
                  <c:v>-18.319738090869201</c:v>
                </c:pt>
                <c:pt idx="490">
                  <c:v>-18.519669597143164</c:v>
                </c:pt>
                <c:pt idx="491">
                  <c:v>-18.719604185133825</c:v>
                </c:pt>
                <c:pt idx="492">
                  <c:v>-18.919541716229851</c:v>
                </c:pt>
                <c:pt idx="493">
                  <c:v>-19.119482058050558</c:v>
                </c:pt>
                <c:pt idx="494">
                  <c:v>-19.319425084166276</c:v>
                </c:pt>
                <c:pt idx="495">
                  <c:v>-19.519370673831268</c:v>
                </c:pt>
                <c:pt idx="496">
                  <c:v>-19.719318711728093</c:v>
                </c:pt>
                <c:pt idx="497">
                  <c:v>-19.919269087724267</c:v>
                </c:pt>
                <c:pt idx="498">
                  <c:v>-20.119221696638959</c:v>
                </c:pt>
                <c:pt idx="499">
                  <c:v>-20.319176438020918</c:v>
                </c:pt>
                <c:pt idx="500">
                  <c:v>-20.519133215935803</c:v>
                </c:pt>
                <c:pt idx="501">
                  <c:v>-20.719091938763235</c:v>
                </c:pt>
                <c:pt idx="502">
                  <c:v>-20.919052519003117</c:v>
                </c:pt>
                <c:pt idx="503">
                  <c:v>-21.119014873090322</c:v>
                </c:pt>
                <c:pt idx="504">
                  <c:v>-21.318978921217962</c:v>
                </c:pt>
                <c:pt idx="505">
                  <c:v>-21.51894458716847</c:v>
                </c:pt>
                <c:pt idx="506">
                  <c:v>-21.718911798152263</c:v>
                </c:pt>
                <c:pt idx="507">
                  <c:v>-21.918880484653705</c:v>
                </c:pt>
                <c:pt idx="508">
                  <c:v>-22.118850580284125</c:v>
                </c:pt>
                <c:pt idx="509">
                  <c:v>-22.318822021640372</c:v>
                </c:pt>
                <c:pt idx="510">
                  <c:v>-22.51879474817197</c:v>
                </c:pt>
                <c:pt idx="511">
                  <c:v>-22.718768702051882</c:v>
                </c:pt>
                <c:pt idx="512">
                  <c:v>-22.918743828054431</c:v>
                </c:pt>
                <c:pt idx="513">
                  <c:v>-23.118720073438247</c:v>
                </c:pt>
                <c:pt idx="514">
                  <c:v>-23.318697387834561</c:v>
                </c:pt>
                <c:pt idx="515">
                  <c:v>-23.518675723140589</c:v>
                </c:pt>
                <c:pt idx="516">
                  <c:v>-23.718655033417562</c:v>
                </c:pt>
                <c:pt idx="517">
                  <c:v>-23.918635274793367</c:v>
                </c:pt>
                <c:pt idx="518">
                  <c:v>-24.118616405369821</c:v>
                </c:pt>
                <c:pt idx="519">
                  <c:v>-24.318598385133662</c:v>
                </c:pt>
                <c:pt idx="520">
                  <c:v>-24.51858117587193</c:v>
                </c:pt>
                <c:pt idx="521">
                  <c:v>-24.718564741090873</c:v>
                </c:pt>
                <c:pt idx="522">
                  <c:v>-24.918549045938732</c:v>
                </c:pt>
                <c:pt idx="523">
                  <c:v>-25.118534057131825</c:v>
                </c:pt>
                <c:pt idx="524">
                  <c:v>-25.318519742884064</c:v>
                </c:pt>
                <c:pt idx="525">
                  <c:v>-25.5185060728395</c:v>
                </c:pt>
                <c:pt idx="526">
                  <c:v>-25.71849301800809</c:v>
                </c:pt>
                <c:pt idx="527">
                  <c:v>-25.918480550704274</c:v>
                </c:pt>
                <c:pt idx="528">
                  <c:v>-26.118468644488125</c:v>
                </c:pt>
                <c:pt idx="529">
                  <c:v>-26.31845727410952</c:v>
                </c:pt>
                <c:pt idx="530">
                  <c:v>-26.518446415454413</c:v>
                </c:pt>
                <c:pt idx="531">
                  <c:v>-26.718436045493924</c:v>
                </c:pt>
                <c:pt idx="532">
                  <c:v>-26.918426142235433</c:v>
                </c:pt>
                <c:pt idx="533">
                  <c:v>-27.118416684675928</c:v>
                </c:pt>
                <c:pt idx="534">
                  <c:v>-27.318407652757472</c:v>
                </c:pt>
                <c:pt idx="535">
                  <c:v>-27.518399027324783</c:v>
                </c:pt>
                <c:pt idx="536">
                  <c:v>-27.718390790084499</c:v>
                </c:pt>
                <c:pt idx="537">
                  <c:v>-27.91838292356654</c:v>
                </c:pt>
                <c:pt idx="538">
                  <c:v>-28.118375411086859</c:v>
                </c:pt>
                <c:pt idx="539">
                  <c:v>-28.318368236712331</c:v>
                </c:pt>
                <c:pt idx="540">
                  <c:v>-28.518361385226783</c:v>
                </c:pt>
                <c:pt idx="541">
                  <c:v>-28.718354842098847</c:v>
                </c:pt>
                <c:pt idx="542">
                  <c:v>-28.918348593450915</c:v>
                </c:pt>
                <c:pt idx="543">
                  <c:v>-29.118342626030056</c:v>
                </c:pt>
                <c:pt idx="544">
                  <c:v>-29.318336927179743</c:v>
                </c:pt>
                <c:pt idx="545">
                  <c:v>-29.518331484812983</c:v>
                </c:pt>
                <c:pt idx="546">
                  <c:v>-29.718326287386674</c:v>
                </c:pt>
                <c:pt idx="547">
                  <c:v>-29.918321323877308</c:v>
                </c:pt>
                <c:pt idx="548">
                  <c:v>-30.118316583757327</c:v>
                </c:pt>
                <c:pt idx="549">
                  <c:v>-30.318312056973092</c:v>
                </c:pt>
                <c:pt idx="550">
                  <c:v>-30.518307733923287</c:v>
                </c:pt>
                <c:pt idx="551">
                  <c:v>-30.718303605438948</c:v>
                </c:pt>
                <c:pt idx="552">
                  <c:v>-30.918299662763189</c:v>
                </c:pt>
                <c:pt idx="553">
                  <c:v>-31.118295897533685</c:v>
                </c:pt>
                <c:pt idx="554">
                  <c:v>-31.318292301764394</c:v>
                </c:pt>
                <c:pt idx="555">
                  <c:v>-31.518288867828609</c:v>
                </c:pt>
                <c:pt idx="556">
                  <c:v>-31.718285588442832</c:v>
                </c:pt>
                <c:pt idx="557">
                  <c:v>-31.918282456651418</c:v>
                </c:pt>
                <c:pt idx="558">
                  <c:v>-32.118279465811725</c:v>
                </c:pt>
                <c:pt idx="559">
                  <c:v>-32.318276609580145</c:v>
                </c:pt>
                <c:pt idx="560">
                  <c:v>-32.518273881898288</c:v>
                </c:pt>
                <c:pt idx="561">
                  <c:v>-32.718271276980815</c:v>
                </c:pt>
                <c:pt idx="562">
                  <c:v>-32.918268789302481</c:v>
                </c:pt>
                <c:pt idx="563">
                  <c:v>-33.118266413586767</c:v>
                </c:pt>
                <c:pt idx="564">
                  <c:v>-33.318264144794654</c:v>
                </c:pt>
                <c:pt idx="565">
                  <c:v>-33.518261978113934</c:v>
                </c:pt>
                <c:pt idx="566">
                  <c:v>-33.718259908948838</c:v>
                </c:pt>
                <c:pt idx="567">
                  <c:v>-33.91825793291062</c:v>
                </c:pt>
                <c:pt idx="568">
                  <c:v>-34.118256045807925</c:v>
                </c:pt>
                <c:pt idx="569">
                  <c:v>-34.318254243638144</c:v>
                </c:pt>
                <c:pt idx="570">
                  <c:v>-34.518252522578607</c:v>
                </c:pt>
                <c:pt idx="571">
                  <c:v>-34.718250878978871</c:v>
                </c:pt>
                <c:pt idx="572">
                  <c:v>-34.918249309352724</c:v>
                </c:pt>
                <c:pt idx="573">
                  <c:v>-35.118247810370896</c:v>
                </c:pt>
                <c:pt idx="574">
                  <c:v>-35.318246378853829</c:v>
                </c:pt>
                <c:pt idx="575">
                  <c:v>-35.518245011765259</c:v>
                </c:pt>
                <c:pt idx="576">
                  <c:v>-35.718243706205399</c:v>
                </c:pt>
                <c:pt idx="577">
                  <c:v>-35.918242459405015</c:v>
                </c:pt>
                <c:pt idx="578">
                  <c:v>-36.118241268719551</c:v>
                </c:pt>
                <c:pt idx="579">
                  <c:v>-36.318240131623512</c:v>
                </c:pt>
                <c:pt idx="580">
                  <c:v>-36.518239045704874</c:v>
                </c:pt>
                <c:pt idx="581">
                  <c:v>-36.718238008660428</c:v>
                </c:pt>
                <c:pt idx="582">
                  <c:v>-36.918237018290384</c:v>
                </c:pt>
                <c:pt idx="583">
                  <c:v>-37.118236072494149</c:v>
                </c:pt>
                <c:pt idx="584">
                  <c:v>-37.318235169265591</c:v>
                </c:pt>
                <c:pt idx="585">
                  <c:v>-37.518234306688839</c:v>
                </c:pt>
                <c:pt idx="586">
                  <c:v>-37.718233482934259</c:v>
                </c:pt>
                <c:pt idx="587">
                  <c:v>-37.918232696254599</c:v>
                </c:pt>
                <c:pt idx="588">
                  <c:v>-38.118231944981218</c:v>
                </c:pt>
                <c:pt idx="589">
                  <c:v>-38.318231227520577</c:v>
                </c:pt>
                <c:pt idx="590">
                  <c:v>-38.518230542350892</c:v>
                </c:pt>
                <c:pt idx="591">
                  <c:v>-38.718229888018854</c:v>
                </c:pt>
                <c:pt idx="592">
                  <c:v>-38.918229263136467</c:v>
                </c:pt>
                <c:pt idx="593">
                  <c:v>-39.118228666378315</c:v>
                </c:pt>
                <c:pt idx="594">
                  <c:v>-39.318228096478698</c:v>
                </c:pt>
                <c:pt idx="595">
                  <c:v>-39.518227552228836</c:v>
                </c:pt>
                <c:pt idx="596">
                  <c:v>-39.71822703247404</c:v>
                </c:pt>
                <c:pt idx="597">
                  <c:v>-39.918226536112044</c:v>
                </c:pt>
                <c:pt idx="598">
                  <c:v>-40.118226062089924</c:v>
                </c:pt>
                <c:pt idx="599">
                  <c:v>-40.318225609402248</c:v>
                </c:pt>
                <c:pt idx="600">
                  <c:v>-40.51822517708888</c:v>
                </c:pt>
                <c:pt idx="601">
                  <c:v>-40.718224764232779</c:v>
                </c:pt>
                <c:pt idx="602">
                  <c:v>-40.918224369958182</c:v>
                </c:pt>
                <c:pt idx="603">
                  <c:v>-41.11822399342887</c:v>
                </c:pt>
                <c:pt idx="604">
                  <c:v>-41.318223633846102</c:v>
                </c:pt>
                <c:pt idx="605">
                  <c:v>-41.51822329044721</c:v>
                </c:pt>
                <c:pt idx="606">
                  <c:v>-41.718222962503802</c:v>
                </c:pt>
                <c:pt idx="607">
                  <c:v>-41.918222649320242</c:v>
                </c:pt>
                <c:pt idx="608">
                  <c:v>-42.118222350232216</c:v>
                </c:pt>
                <c:pt idx="609">
                  <c:v>-42.318222064605379</c:v>
                </c:pt>
                <c:pt idx="610">
                  <c:v>-42.518221791833902</c:v>
                </c:pt>
                <c:pt idx="611">
                  <c:v>-42.718221531339076</c:v>
                </c:pt>
                <c:pt idx="612">
                  <c:v>-42.918221282568453</c:v>
                </c:pt>
                <c:pt idx="613">
                  <c:v>-43.118221044994321</c:v>
                </c:pt>
                <c:pt idx="614">
                  <c:v>-43.318220818112813</c:v>
                </c:pt>
                <c:pt idx="615">
                  <c:v>-43.518220601442614</c:v>
                </c:pt>
                <c:pt idx="616">
                  <c:v>-43.718220394524167</c:v>
                </c:pt>
                <c:pt idx="617">
                  <c:v>-43.918220196918618</c:v>
                </c:pt>
                <c:pt idx="618">
                  <c:v>-44.118220008206713</c:v>
                </c:pt>
                <c:pt idx="619">
                  <c:v>-44.318219827988266</c:v>
                </c:pt>
                <c:pt idx="620">
                  <c:v>-44.518219655880962</c:v>
                </c:pt>
                <c:pt idx="621">
                  <c:v>-44.718219491519775</c:v>
                </c:pt>
                <c:pt idx="622">
                  <c:v>-44.918219334556092</c:v>
                </c:pt>
                <c:pt idx="623">
                  <c:v>-45.11821918465688</c:v>
                </c:pt>
                <c:pt idx="624">
                  <c:v>-45.31821904150425</c:v>
                </c:pt>
                <c:pt idx="625">
                  <c:v>-45.518218904794573</c:v>
                </c:pt>
                <c:pt idx="626">
                  <c:v>-45.718218774237826</c:v>
                </c:pt>
                <c:pt idx="627">
                  <c:v>-45.918218649557062</c:v>
                </c:pt>
                <c:pt idx="628">
                  <c:v>-46.118218530487887</c:v>
                </c:pt>
                <c:pt idx="629">
                  <c:v>-46.31821841677769</c:v>
                </c:pt>
                <c:pt idx="630">
                  <c:v>-46.518218308185304</c:v>
                </c:pt>
                <c:pt idx="631">
                  <c:v>-46.718218204480394</c:v>
                </c:pt>
                <c:pt idx="632">
                  <c:v>-46.918218105442946</c:v>
                </c:pt>
                <c:pt idx="633">
                  <c:v>-47.118218010862904</c:v>
                </c:pt>
                <c:pt idx="634">
                  <c:v>-47.318217920539666</c:v>
                </c:pt>
                <c:pt idx="635">
                  <c:v>-47.5182178342817</c:v>
                </c:pt>
                <c:pt idx="636">
                  <c:v>-47.718217751905932</c:v>
                </c:pt>
                <c:pt idx="637">
                  <c:v>-47.918217673237848</c:v>
                </c:pt>
                <c:pt idx="638">
                  <c:v>-48.118217598110263</c:v>
                </c:pt>
                <c:pt idx="639">
                  <c:v>-48.318217526363796</c:v>
                </c:pt>
                <c:pt idx="640">
                  <c:v>-48.518217457846774</c:v>
                </c:pt>
                <c:pt idx="641">
                  <c:v>-48.718217392413408</c:v>
                </c:pt>
                <c:pt idx="642">
                  <c:v>-48.918217329924985</c:v>
                </c:pt>
                <c:pt idx="643">
                  <c:v>-49.118217270249005</c:v>
                </c:pt>
                <c:pt idx="644">
                  <c:v>-49.318217213258905</c:v>
                </c:pt>
                <c:pt idx="645">
                  <c:v>-49.518217158833778</c:v>
                </c:pt>
                <c:pt idx="646">
                  <c:v>-49.718217106858177</c:v>
                </c:pt>
                <c:pt idx="647">
                  <c:v>-49.91821705722181</c:v>
                </c:pt>
                <c:pt idx="648">
                  <c:v>-50.118217009819503</c:v>
                </c:pt>
                <c:pt idx="649">
                  <c:v>-50.318216964550658</c:v>
                </c:pt>
                <c:pt idx="650">
                  <c:v>-50.518216921319251</c:v>
                </c:pt>
                <c:pt idx="651">
                  <c:v>-50.718216880033566</c:v>
                </c:pt>
                <c:pt idx="652">
                  <c:v>-50.91821684060605</c:v>
                </c:pt>
                <c:pt idx="653">
                  <c:v>-51.118216802953029</c:v>
                </c:pt>
                <c:pt idx="654">
                  <c:v>-51.318216766994723</c:v>
                </c:pt>
                <c:pt idx="655">
                  <c:v>-51.518216732654778</c:v>
                </c:pt>
                <c:pt idx="656">
                  <c:v>-51.718216699860406</c:v>
                </c:pt>
                <c:pt idx="657">
                  <c:v>-51.918216668541945</c:v>
                </c:pt>
                <c:pt idx="658">
                  <c:v>-52.118216638633157</c:v>
                </c:pt>
                <c:pt idx="659">
                  <c:v>-52.318216610070422</c:v>
                </c:pt>
                <c:pt idx="660">
                  <c:v>-52.518216582793229</c:v>
                </c:pt>
                <c:pt idx="661">
                  <c:v>-52.718216556743698</c:v>
                </c:pt>
                <c:pt idx="662">
                  <c:v>-52.918216531866619</c:v>
                </c:pt>
                <c:pt idx="663">
                  <c:v>-53.118216508109214</c:v>
                </c:pt>
                <c:pt idx="664">
                  <c:v>-53.318216485421033</c:v>
                </c:pt>
                <c:pt idx="665">
                  <c:v>-53.518216463753987</c:v>
                </c:pt>
                <c:pt idx="666">
                  <c:v>-53.718216443062133</c:v>
                </c:pt>
                <c:pt idx="667">
                  <c:v>-53.91821642330153</c:v>
                </c:pt>
                <c:pt idx="668">
                  <c:v>-54.118216404430328</c:v>
                </c:pt>
                <c:pt idx="669">
                  <c:v>-54.318216386408494</c:v>
                </c:pt>
                <c:pt idx="670">
                  <c:v>-54.518216369197731</c:v>
                </c:pt>
                <c:pt idx="671">
                  <c:v>-54.718216352761601</c:v>
                </c:pt>
                <c:pt idx="672">
                  <c:v>-54.918216337065203</c:v>
                </c:pt>
                <c:pt idx="673">
                  <c:v>-55.118216322075313</c:v>
                </c:pt>
                <c:pt idx="674">
                  <c:v>-55.318216307760025</c:v>
                </c:pt>
                <c:pt idx="675">
                  <c:v>-55.518216294089029</c:v>
                </c:pt>
                <c:pt idx="676">
                  <c:v>-55.718216281033349</c:v>
                </c:pt>
                <c:pt idx="677">
                  <c:v>-55.918216268565274</c:v>
                </c:pt>
                <c:pt idx="678">
                  <c:v>-56.118216256658357</c:v>
                </c:pt>
                <c:pt idx="679">
                  <c:v>-56.318216245287317</c:v>
                </c:pt>
                <c:pt idx="680">
                  <c:v>-56.518216234428081</c:v>
                </c:pt>
                <c:pt idx="681">
                  <c:v>-56.71821622405777</c:v>
                </c:pt>
                <c:pt idx="682">
                  <c:v>-56.918216214154043</c:v>
                </c:pt>
                <c:pt idx="683">
                  <c:v>-57.118216204696054</c:v>
                </c:pt>
                <c:pt idx="684">
                  <c:v>-57.318216195663709</c:v>
                </c:pt>
                <c:pt idx="685">
                  <c:v>-57.518216187037922</c:v>
                </c:pt>
                <c:pt idx="686">
                  <c:v>-57.718216178800333</c:v>
                </c:pt>
                <c:pt idx="687">
                  <c:v>-57.918216170933491</c:v>
                </c:pt>
                <c:pt idx="688">
                  <c:v>-58.118216163420726</c:v>
                </c:pt>
                <c:pt idx="689">
                  <c:v>-58.318216156246081</c:v>
                </c:pt>
                <c:pt idx="690">
                  <c:v>-58.518216149394377</c:v>
                </c:pt>
                <c:pt idx="691">
                  <c:v>-58.71821614285102</c:v>
                </c:pt>
                <c:pt idx="692">
                  <c:v>-58.918216136602169</c:v>
                </c:pt>
                <c:pt idx="693">
                  <c:v>-59.118216130634607</c:v>
                </c:pt>
                <c:pt idx="694">
                  <c:v>-59.318216124935603</c:v>
                </c:pt>
                <c:pt idx="695">
                  <c:v>-59.518216119493061</c:v>
                </c:pt>
                <c:pt idx="696">
                  <c:v>-59.718216114295515</c:v>
                </c:pt>
                <c:pt idx="697">
                  <c:v>-59.91821610933188</c:v>
                </c:pt>
                <c:pt idx="698">
                  <c:v>-60.118216104591639</c:v>
                </c:pt>
                <c:pt idx="699">
                  <c:v>-60.318216100064731</c:v>
                </c:pt>
                <c:pt idx="700">
                  <c:v>-60.518216095741579</c:v>
                </c:pt>
                <c:pt idx="701">
                  <c:v>-60.718216091613016</c:v>
                </c:pt>
                <c:pt idx="702">
                  <c:v>-60.91821608767026</c:v>
                </c:pt>
                <c:pt idx="703">
                  <c:v>-61.118216083904969</c:v>
                </c:pt>
                <c:pt idx="704">
                  <c:v>-61.318216080309156</c:v>
                </c:pt>
                <c:pt idx="705">
                  <c:v>-61.518216076875191</c:v>
                </c:pt>
                <c:pt idx="706">
                  <c:v>-61.718216073595741</c:v>
                </c:pt>
                <c:pt idx="707">
                  <c:v>-61.918216070463913</c:v>
                </c:pt>
                <c:pt idx="708">
                  <c:v>-62.118216067473014</c:v>
                </c:pt>
                <c:pt idx="709">
                  <c:v>-62.318216064616735</c:v>
                </c:pt>
                <c:pt idx="710">
                  <c:v>-62.518216061888992</c:v>
                </c:pt>
                <c:pt idx="711">
                  <c:v>-62.718216059284018</c:v>
                </c:pt>
                <c:pt idx="712">
                  <c:v>-62.918216056796325</c:v>
                </c:pt>
                <c:pt idx="713">
                  <c:v>-63.118216054420557</c:v>
                </c:pt>
                <c:pt idx="714">
                  <c:v>-63.318216052151769</c:v>
                </c:pt>
                <c:pt idx="715">
                  <c:v>-63.518216049985071</c:v>
                </c:pt>
                <c:pt idx="716">
                  <c:v>-63.718216047915902</c:v>
                </c:pt>
                <c:pt idx="717">
                  <c:v>-63.918216045939843</c:v>
                </c:pt>
                <c:pt idx="718">
                  <c:v>-64.11821604405273</c:v>
                </c:pt>
                <c:pt idx="719">
                  <c:v>-64.31821604225054</c:v>
                </c:pt>
                <c:pt idx="720">
                  <c:v>-64.51821604052941</c:v>
                </c:pt>
                <c:pt idx="721">
                  <c:v>-64.718216038885785</c:v>
                </c:pt>
                <c:pt idx="722">
                  <c:v>-64.918216037316213</c:v>
                </c:pt>
                <c:pt idx="723">
                  <c:v>-65.118216035817184</c:v>
                </c:pt>
                <c:pt idx="724">
                  <c:v>-65.318216034385884</c:v>
                </c:pt>
                <c:pt idx="725">
                  <c:v>-65.518216033018803</c:v>
                </c:pt>
                <c:pt idx="726">
                  <c:v>-65.718216031713254</c:v>
                </c:pt>
                <c:pt idx="727">
                  <c:v>-65.918216030466439</c:v>
                </c:pt>
                <c:pt idx="728">
                  <c:v>-66.118216029275729</c:v>
                </c:pt>
                <c:pt idx="729">
                  <c:v>-66.318216028138607</c:v>
                </c:pt>
                <c:pt idx="730">
                  <c:v>-66.518216027052645</c:v>
                </c:pt>
                <c:pt idx="731">
                  <c:v>-66.718216026015611</c:v>
                </c:pt>
                <c:pt idx="732">
                  <c:v>-66.918216025025231</c:v>
                </c:pt>
                <c:pt idx="733">
                  <c:v>-67.118216024079459</c:v>
                </c:pt>
                <c:pt idx="734">
                  <c:v>-67.31821602317622</c:v>
                </c:pt>
                <c:pt idx="735">
                  <c:v>-67.518216022313652</c:v>
                </c:pt>
                <c:pt idx="736">
                  <c:v>-67.718216021489908</c:v>
                </c:pt>
                <c:pt idx="737">
                  <c:v>-67.918216020703241</c:v>
                </c:pt>
                <c:pt idx="738">
                  <c:v>-68.118216019951944</c:v>
                </c:pt>
                <c:pt idx="739">
                  <c:v>-68.318216019234484</c:v>
                </c:pt>
                <c:pt idx="740">
                  <c:v>-68.518216018549253</c:v>
                </c:pt>
                <c:pt idx="741">
                  <c:v>-68.718216017894903</c:v>
                </c:pt>
                <c:pt idx="742">
                  <c:v>-68.918216017270083</c:v>
                </c:pt>
                <c:pt idx="743">
                  <c:v>-69.118216016673315</c:v>
                </c:pt>
                <c:pt idx="744">
                  <c:v>-69.318216016103406</c:v>
                </c:pt>
                <c:pt idx="745">
                  <c:v>-69.518216015559162</c:v>
                </c:pt>
                <c:pt idx="746">
                  <c:v>-69.718216015039417</c:v>
                </c:pt>
                <c:pt idx="747">
                  <c:v>-69.918216014543034</c:v>
                </c:pt>
                <c:pt idx="748">
                  <c:v>-70.118216014069034</c:v>
                </c:pt>
                <c:pt idx="749">
                  <c:v>-70.318216013616365</c:v>
                </c:pt>
                <c:pt idx="750">
                  <c:v>-70.518216013184045</c:v>
                </c:pt>
                <c:pt idx="751">
                  <c:v>-70.718216012771194</c:v>
                </c:pt>
                <c:pt idx="752">
                  <c:v>-70.91821601237686</c:v>
                </c:pt>
                <c:pt idx="753">
                  <c:v>-71.11821601200036</c:v>
                </c:pt>
                <c:pt idx="754">
                  <c:v>-71.318216011640757</c:v>
                </c:pt>
                <c:pt idx="755">
                  <c:v>-71.518216011297341</c:v>
                </c:pt>
                <c:pt idx="756">
                  <c:v>-71.718216010969442</c:v>
                </c:pt>
                <c:pt idx="757">
                  <c:v>-71.918216010656252</c:v>
                </c:pt>
                <c:pt idx="758">
                  <c:v>-72.118216010357173</c:v>
                </c:pt>
                <c:pt idx="759">
                  <c:v>-72.318216010071581</c:v>
                </c:pt>
                <c:pt idx="760">
                  <c:v>-72.518216009798778</c:v>
                </c:pt>
                <c:pt idx="761">
                  <c:v>-72.718216009538267</c:v>
                </c:pt>
                <c:pt idx="762">
                  <c:v>-72.918216009289452</c:v>
                </c:pt>
                <c:pt idx="763">
                  <c:v>-73.118216009051892</c:v>
                </c:pt>
                <c:pt idx="764">
                  <c:v>-73.318216008825019</c:v>
                </c:pt>
                <c:pt idx="765">
                  <c:v>-73.518216008608334</c:v>
                </c:pt>
                <c:pt idx="766">
                  <c:v>-73.718216008401399</c:v>
                </c:pt>
                <c:pt idx="767">
                  <c:v>-73.918216008203842</c:v>
                </c:pt>
                <c:pt idx="768">
                  <c:v>-74.118216008015295</c:v>
                </c:pt>
                <c:pt idx="769">
                  <c:v>-74.318216007835105</c:v>
                </c:pt>
                <c:pt idx="770">
                  <c:v>-74.518216007663014</c:v>
                </c:pt>
                <c:pt idx="771">
                  <c:v>-74.71821600749864</c:v>
                </c:pt>
                <c:pt idx="772">
                  <c:v>-74.918216007341698</c:v>
                </c:pt>
                <c:pt idx="773">
                  <c:v>-75.118216007191776</c:v>
                </c:pt>
                <c:pt idx="774">
                  <c:v>-75.318216007048591</c:v>
                </c:pt>
                <c:pt idx="775">
                  <c:v>-75.518216006911871</c:v>
                </c:pt>
                <c:pt idx="776">
                  <c:v>-75.71821600678139</c:v>
                </c:pt>
                <c:pt idx="777">
                  <c:v>-75.918216006656664</c:v>
                </c:pt>
                <c:pt idx="778">
                  <c:v>-76.118216006537651</c:v>
                </c:pt>
                <c:pt idx="779">
                  <c:v>-76.318216006423953</c:v>
                </c:pt>
                <c:pt idx="780">
                  <c:v>-76.518216006315342</c:v>
                </c:pt>
                <c:pt idx="781">
                  <c:v>-76.718216006211605</c:v>
                </c:pt>
                <c:pt idx="782">
                  <c:v>-76.918216006112544</c:v>
                </c:pt>
                <c:pt idx="783">
                  <c:v>-77.118216006017988</c:v>
                </c:pt>
                <c:pt idx="784">
                  <c:v>-77.318216005927624</c:v>
                </c:pt>
                <c:pt idx="785">
                  <c:v>-77.518216005841353</c:v>
                </c:pt>
                <c:pt idx="786">
                  <c:v>-77.718216005759047</c:v>
                </c:pt>
                <c:pt idx="787">
                  <c:v>-77.91821600568035</c:v>
                </c:pt>
                <c:pt idx="788">
                  <c:v>-78.118216005605248</c:v>
                </c:pt>
                <c:pt idx="789">
                  <c:v>-78.318216005533529</c:v>
                </c:pt>
                <c:pt idx="790">
                  <c:v>-78.518216005464993</c:v>
                </c:pt>
                <c:pt idx="791">
                  <c:v>-78.718216005399555</c:v>
                </c:pt>
                <c:pt idx="792">
                  <c:v>-78.918216005337044</c:v>
                </c:pt>
                <c:pt idx="793">
                  <c:v>-79.118216005277333</c:v>
                </c:pt>
                <c:pt idx="794">
                  <c:v>-79.31821600522035</c:v>
                </c:pt>
                <c:pt idx="795">
                  <c:v>-79.518216005165954</c:v>
                </c:pt>
                <c:pt idx="796">
                  <c:v>-79.718216005113959</c:v>
                </c:pt>
                <c:pt idx="797">
                  <c:v>-79.918216005064352</c:v>
                </c:pt>
                <c:pt idx="798">
                  <c:v>-80.118216005016961</c:v>
                </c:pt>
                <c:pt idx="799">
                  <c:v>-80.318216004971674</c:v>
                </c:pt>
                <c:pt idx="800">
                  <c:v>-80.518216004928462</c:v>
                </c:pt>
                <c:pt idx="801">
                  <c:v>-80.718216004887182</c:v>
                </c:pt>
                <c:pt idx="802">
                  <c:v>-80.918216004847707</c:v>
                </c:pt>
                <c:pt idx="803">
                  <c:v>-81.118216004810108</c:v>
                </c:pt>
                <c:pt idx="804">
                  <c:v>-81.318216004774129</c:v>
                </c:pt>
                <c:pt idx="805">
                  <c:v>-81.518216004739756</c:v>
                </c:pt>
                <c:pt idx="806">
                  <c:v>-81.71821600470696</c:v>
                </c:pt>
                <c:pt idx="807">
                  <c:v>-81.918216004675642</c:v>
                </c:pt>
                <c:pt idx="808">
                  <c:v>-82.11821600464576</c:v>
                </c:pt>
                <c:pt idx="809">
                  <c:v>-82.318216004617398</c:v>
                </c:pt>
                <c:pt idx="810">
                  <c:v>-82.518216004589888</c:v>
                </c:pt>
                <c:pt idx="811">
                  <c:v>-82.718216004563914</c:v>
                </c:pt>
                <c:pt idx="812">
                  <c:v>-82.918216004539175</c:v>
                </c:pt>
                <c:pt idx="813">
                  <c:v>-83.118216004515389</c:v>
                </c:pt>
                <c:pt idx="814">
                  <c:v>-83.318216004492697</c:v>
                </c:pt>
                <c:pt idx="815">
                  <c:v>-83.518216004471086</c:v>
                </c:pt>
                <c:pt idx="816">
                  <c:v>-83.718216004450355</c:v>
                </c:pt>
                <c:pt idx="817">
                  <c:v>-83.91821600443059</c:v>
                </c:pt>
                <c:pt idx="818">
                  <c:v>-84.118216004411764</c:v>
                </c:pt>
              </c:numCache>
            </c:numRef>
          </c:yVal>
          <c:smooth val="1"/>
          <c:extLst>
            <c:ext xmlns:c16="http://schemas.microsoft.com/office/drawing/2014/chart" uri="{C3380CC4-5D6E-409C-BE32-E72D297353CC}">
              <c16:uniqueId val="{00000000-61C5-41F1-94D5-89A435893BEB}"/>
            </c:ext>
          </c:extLst>
        </c:ser>
        <c:ser>
          <c:idx val="5"/>
          <c:order val="5"/>
          <c:tx>
            <c:v>mid_DC_gain_comp</c:v>
          </c:tx>
          <c:spPr>
            <a:ln>
              <a:prstDash val="sysDot"/>
            </a:ln>
          </c:spPr>
          <c:marker>
            <c:symbol val="none"/>
          </c:marker>
          <c:xVal>
            <c:numRef>
              <c:f>Sheet2!$F$31:$G$31</c:f>
              <c:numCache>
                <c:formatCode>General</c:formatCode>
                <c:ptCount val="2"/>
                <c:pt idx="0">
                  <c:v>100</c:v>
                </c:pt>
                <c:pt idx="1">
                  <c:v>1000000</c:v>
                </c:pt>
              </c:numCache>
            </c:numRef>
          </c:xVal>
          <c:yVal>
            <c:numRef>
              <c:f>Sheet2!$D$32:$E$32</c:f>
              <c:numCache>
                <c:formatCode>General</c:formatCode>
                <c:ptCount val="2"/>
                <c:pt idx="0">
                  <c:v>16.351307391195615</c:v>
                </c:pt>
                <c:pt idx="1">
                  <c:v>16.351307391195615</c:v>
                </c:pt>
              </c:numCache>
            </c:numRef>
          </c:yVal>
          <c:smooth val="1"/>
          <c:extLst>
            <c:ext xmlns:c16="http://schemas.microsoft.com/office/drawing/2014/chart" uri="{C3380CC4-5D6E-409C-BE32-E72D297353CC}">
              <c16:uniqueId val="{00000001-61C5-41F1-94D5-89A435893BEB}"/>
            </c:ext>
          </c:extLst>
        </c:ser>
        <c:dLbls>
          <c:showLegendKey val="0"/>
          <c:showVal val="0"/>
          <c:showCatName val="0"/>
          <c:showSerName val="0"/>
          <c:showPercent val="0"/>
          <c:showBubbleSize val="0"/>
        </c:dLbls>
        <c:axId val="529259904"/>
        <c:axId val="52926617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Sheet2!$AO$4:$AO$822</c:f>
              <c:numCache>
                <c:formatCode>0.0000</c:formatCode>
                <c:ptCount val="819"/>
                <c:pt idx="0">
                  <c:v>-86.9685164338904</c:v>
                </c:pt>
                <c:pt idx="1">
                  <c:v>-86.906429619065676</c:v>
                </c:pt>
                <c:pt idx="2">
                  <c:v>-86.842713654581758</c:v>
                </c:pt>
                <c:pt idx="3">
                  <c:v>-86.777335548398469</c:v>
                </c:pt>
                <c:pt idx="4">
                  <c:v>-86.710261483454758</c:v>
                </c:pt>
                <c:pt idx="5">
                  <c:v>-86.641456803721454</c:v>
                </c:pt>
                <c:pt idx="6">
                  <c:v>-86.570886000089601</c:v>
                </c:pt>
                <c:pt idx="7">
                  <c:v>-86.498512696106005</c:v>
                </c:pt>
                <c:pt idx="8">
                  <c:v>-86.424299633569333</c:v>
                </c:pt>
                <c:pt idx="9">
                  <c:v>-86.34820865800117</c:v>
                </c:pt>
                <c:pt idx="10">
                  <c:v>-86.270200704008275</c:v>
                </c:pt>
                <c:pt idx="11">
                  <c:v>-86.19023578055328</c:v>
                </c:pt>
                <c:pt idx="12">
                  <c:v>-86.108272956153101</c:v>
                </c:pt>
                <c:pt idx="13">
                  <c:v>-86.024270344026107</c:v>
                </c:pt>
                <c:pt idx="14">
                  <c:v>-85.938185087210599</c:v>
                </c:pt>
                <c:pt idx="15">
                  <c:v>-85.849973343679892</c:v>
                </c:pt>
                <c:pt idx="16">
                  <c:v>-85.759590271480391</c:v>
                </c:pt>
                <c:pt idx="17">
                  <c:v>-85.666990013922756</c:v>
                </c:pt>
                <c:pt idx="18">
                  <c:v>-85.572125684857227</c:v>
                </c:pt>
                <c:pt idx="19">
                  <c:v>-85.474949354068315</c:v>
                </c:pt>
                <c:pt idx="20">
                  <c:v>-85.37541203282538</c:v>
                </c:pt>
                <c:pt idx="21">
                  <c:v>-85.273463659629968</c:v>
                </c:pt>
                <c:pt idx="22">
                  <c:v>-85.169053086203135</c:v>
                </c:pt>
                <c:pt idx="23">
                  <c:v>-85.062128063759744</c:v>
                </c:pt>
                <c:pt idx="24">
                  <c:v>-84.952635229619943</c:v>
                </c:pt>
                <c:pt idx="25">
                  <c:v>-84.840520094212621</c:v>
                </c:pt>
                <c:pt idx="26">
                  <c:v>-84.725727028529093</c:v>
                </c:pt>
                <c:pt idx="27">
                  <c:v>-84.608199252089406</c:v>
                </c:pt>
                <c:pt idx="28">
                  <c:v>-84.487878821489289</c:v>
                </c:pt>
                <c:pt idx="29">
                  <c:v>-84.364706619599446</c:v>
                </c:pt>
                <c:pt idx="30">
                  <c:v>-84.238622345494591</c:v>
                </c:pt>
                <c:pt idx="31">
                  <c:v>-84.109564505195223</c:v>
                </c:pt>
                <c:pt idx="32">
                  <c:v>-83.977470403310321</c:v>
                </c:pt>
                <c:pt idx="33">
                  <c:v>-83.842276135675917</c:v>
                </c:pt>
                <c:pt idx="34">
                  <c:v>-83.703916583089836</c:v>
                </c:pt>
                <c:pt idx="35">
                  <c:v>-83.562325406250736</c:v>
                </c:pt>
                <c:pt idx="36">
                  <c:v>-83.417435042015796</c:v>
                </c:pt>
                <c:pt idx="37">
                  <c:v>-83.26917670109907</c:v>
                </c:pt>
                <c:pt idx="38">
                  <c:v>-83.11748036734005</c:v>
                </c:pt>
                <c:pt idx="39">
                  <c:v>-82.962274798680525</c:v>
                </c:pt>
                <c:pt idx="40">
                  <c:v>-82.803487529995564</c:v>
                </c:pt>
                <c:pt idx="41">
                  <c:v>-82.641044877933908</c:v>
                </c:pt>
                <c:pt idx="42">
                  <c:v>-82.474871947931405</c:v>
                </c:pt>
                <c:pt idx="43">
                  <c:v>-82.30489264357152</c:v>
                </c:pt>
                <c:pt idx="44">
                  <c:v>-82.131029678475997</c:v>
                </c:pt>
                <c:pt idx="45">
                  <c:v>-81.9532045909191</c:v>
                </c:pt>
                <c:pt idx="46">
                  <c:v>-81.771337761369466</c:v>
                </c:pt>
                <c:pt idx="47">
                  <c:v>-81.585348433174218</c:v>
                </c:pt>
                <c:pt idx="48">
                  <c:v>-81.395154736610479</c:v>
                </c:pt>
                <c:pt idx="49">
                  <c:v>-81.200673716541516</c:v>
                </c:pt>
                <c:pt idx="50">
                  <c:v>-81.001821363925174</c:v>
                </c:pt>
                <c:pt idx="51">
                  <c:v>-80.798512651434166</c:v>
                </c:pt>
                <c:pt idx="52">
                  <c:v>-80.590661573459172</c:v>
                </c:pt>
                <c:pt idx="53">
                  <c:v>-80.378181190777354</c:v>
                </c:pt>
                <c:pt idx="54">
                  <c:v>-80.160983680179896</c:v>
                </c:pt>
                <c:pt idx="55">
                  <c:v>-79.938980389363849</c:v>
                </c:pt>
                <c:pt idx="56">
                  <c:v>-79.712081897404161</c:v>
                </c:pt>
                <c:pt idx="57">
                  <c:v>-79.480198081132528</c:v>
                </c:pt>
                <c:pt idx="58">
                  <c:v>-79.243238187759403</c:v>
                </c:pt>
                <c:pt idx="59">
                  <c:v>-79.001110914085089</c:v>
                </c:pt>
                <c:pt idx="60">
                  <c:v>-78.753724492653802</c:v>
                </c:pt>
                <c:pt idx="61">
                  <c:v>-78.500986785212788</c:v>
                </c:pt>
                <c:pt idx="62">
                  <c:v>-78.242805383843532</c:v>
                </c:pt>
                <c:pt idx="63">
                  <c:v>-77.979087720137812</c:v>
                </c:pt>
                <c:pt idx="64">
                  <c:v>-77.709741182793962</c:v>
                </c:pt>
                <c:pt idx="65">
                  <c:v>-77.434673244009005</c:v>
                </c:pt>
                <c:pt idx="66">
                  <c:v>-77.153791595042335</c:v>
                </c:pt>
                <c:pt idx="67">
                  <c:v>-76.867004291321265</c:v>
                </c:pt>
                <c:pt idx="68">
                  <c:v>-76.574219907453127</c:v>
                </c:pt>
                <c:pt idx="69">
                  <c:v>-76.275347702498109</c:v>
                </c:pt>
                <c:pt idx="70">
                  <c:v>-75.970297795842797</c:v>
                </c:pt>
                <c:pt idx="71">
                  <c:v>-75.658981353998001</c:v>
                </c:pt>
                <c:pt idx="72">
                  <c:v>-75.34131078862076</c:v>
                </c:pt>
                <c:pt idx="73">
                  <c:v>-75.017199966034767</c:v>
                </c:pt>
                <c:pt idx="74">
                  <c:v>-74.686564428490399</c:v>
                </c:pt>
                <c:pt idx="75">
                  <c:v>-74.349321627367843</c:v>
                </c:pt>
                <c:pt idx="76">
                  <c:v>-74.005391168482873</c:v>
                </c:pt>
                <c:pt idx="77">
                  <c:v>-73.654695069603889</c:v>
                </c:pt>
                <c:pt idx="78">
                  <c:v>-73.297158030231444</c:v>
                </c:pt>
                <c:pt idx="79">
                  <c:v>-72.932707713626229</c:v>
                </c:pt>
                <c:pt idx="80">
                  <c:v>-72.561275040998936</c:v>
                </c:pt>
                <c:pt idx="81">
                  <c:v>-72.182794497694658</c:v>
                </c:pt>
                <c:pt idx="82">
                  <c:v>-71.797204451115036</c:v>
                </c:pt>
                <c:pt idx="83">
                  <c:v>-71.404447480024146</c:v>
                </c:pt>
                <c:pt idx="84">
                  <c:v>-71.004470714777554</c:v>
                </c:pt>
                <c:pt idx="85">
                  <c:v>-70.597226187899466</c:v>
                </c:pt>
                <c:pt idx="86">
                  <c:v>-70.182671194309322</c:v>
                </c:pt>
                <c:pt idx="87">
                  <c:v>-69.760768660367162</c:v>
                </c:pt>
                <c:pt idx="88">
                  <c:v>-69.331487520768562</c:v>
                </c:pt>
                <c:pt idx="89">
                  <c:v>-68.894803102171963</c:v>
                </c:pt>
                <c:pt idx="90">
                  <c:v>-68.45069751228894</c:v>
                </c:pt>
                <c:pt idx="91">
                  <c:v>-67.9991600330073</c:v>
                </c:pt>
                <c:pt idx="92">
                  <c:v>-67.540187515955608</c:v>
                </c:pt>
                <c:pt idx="93">
                  <c:v>-67.073784778748717</c:v>
                </c:pt>
                <c:pt idx="94">
                  <c:v>-66.599964999987961</c:v>
                </c:pt>
                <c:pt idx="95">
                  <c:v>-66.118750110920686</c:v>
                </c:pt>
                <c:pt idx="96">
                  <c:v>-65.630171181499378</c:v>
                </c:pt>
                <c:pt idx="97">
                  <c:v>-65.13426879842045</c:v>
                </c:pt>
                <c:pt idx="98">
                  <c:v>-64.631093432570253</c:v>
                </c:pt>
                <c:pt idx="99">
                  <c:v>-64.120705793163495</c:v>
                </c:pt>
                <c:pt idx="100">
                  <c:v>-63.603177165730379</c:v>
                </c:pt>
                <c:pt idx="101">
                  <c:v>-63.078589730996541</c:v>
                </c:pt>
                <c:pt idx="102">
                  <c:v>-62.547036861607175</c:v>
                </c:pt>
                <c:pt idx="103">
                  <c:v>-62.008623393576769</c:v>
                </c:pt>
                <c:pt idx="104">
                  <c:v>-61.463465869303377</c:v>
                </c:pt>
                <c:pt idx="105">
                  <c:v>-60.911692748972214</c:v>
                </c:pt>
                <c:pt idx="106">
                  <c:v>-60.353444587192975</c:v>
                </c:pt>
                <c:pt idx="107">
                  <c:v>-59.788874171770175</c:v>
                </c:pt>
                <c:pt idx="108">
                  <c:v>-59.218146621598336</c:v>
                </c:pt>
                <c:pt idx="109">
                  <c:v>-58.641439440808739</c:v>
                </c:pt>
                <c:pt idx="110">
                  <c:v>-58.058942526467639</c:v>
                </c:pt>
                <c:pt idx="111">
                  <c:v>-57.470858127346794</c:v>
                </c:pt>
                <c:pt idx="112">
                  <c:v>-56.877400751547221</c:v>
                </c:pt>
                <c:pt idx="113">
                  <c:v>-56.278797021063404</c:v>
                </c:pt>
                <c:pt idx="114">
                  <c:v>-55.675285471720542</c:v>
                </c:pt>
                <c:pt idx="115">
                  <c:v>-55.06711629730605</c:v>
                </c:pt>
                <c:pt idx="116">
                  <c:v>-54.454551037137335</c:v>
                </c:pt>
                <c:pt idx="117">
                  <c:v>-53.837862206766786</c:v>
                </c:pt>
                <c:pt idx="118">
                  <c:v>-53.217332872007162</c:v>
                </c:pt>
                <c:pt idx="119">
                  <c:v>-52.593256166968928</c:v>
                </c:pt>
                <c:pt idx="120">
                  <c:v>-51.965934757323211</c:v>
                </c:pt>
                <c:pt idx="121">
                  <c:v>-51.335680250536676</c:v>
                </c:pt>
                <c:pt idx="122">
                  <c:v>-50.702812555356999</c:v>
                </c:pt>
                <c:pt idx="123">
                  <c:v>-50.067659193355347</c:v>
                </c:pt>
                <c:pt idx="124">
                  <c:v>-49.430554565842236</c:v>
                </c:pt>
                <c:pt idx="125">
                  <c:v>-48.791839179961819</c:v>
                </c:pt>
                <c:pt idx="126">
                  <c:v>-48.151858838225174</c:v>
                </c:pt>
                <c:pt idx="127">
                  <c:v>-47.510963796158627</c:v>
                </c:pt>
                <c:pt idx="128">
                  <c:v>-46.86950789311328</c:v>
                </c:pt>
                <c:pt idx="129">
                  <c:v>-46.22784766159414</c:v>
                </c:pt>
                <c:pt idx="130">
                  <c:v>-45.58634142072426</c:v>
                </c:pt>
                <c:pt idx="131">
                  <c:v>-44.945348359647546</c:v>
                </c:pt>
                <c:pt idx="132">
                  <c:v>-44.305227616796387</c:v>
                </c:pt>
                <c:pt idx="133">
                  <c:v>-43.666337361000267</c:v>
                </c:pt>
                <c:pt idx="134">
                  <c:v>-43.029033880392376</c:v>
                </c:pt>
                <c:pt idx="135">
                  <c:v>-42.393670684976911</c:v>
                </c:pt>
                <c:pt idx="136">
                  <c:v>-41.760597628561236</c:v>
                </c:pt>
                <c:pt idx="137">
                  <c:v>-41.13016005552587</c:v>
                </c:pt>
                <c:pt idx="138">
                  <c:v>-40.502697977618944</c:v>
                </c:pt>
                <c:pt idx="139">
                  <c:v>-39.878545285611928</c:v>
                </c:pt>
                <c:pt idx="140">
                  <c:v>-39.258029000259022</c:v>
                </c:pt>
                <c:pt idx="141">
                  <c:v>-38.641468566561059</c:v>
                </c:pt>
                <c:pt idx="142">
                  <c:v>-38.029175194860834</c:v>
                </c:pt>
                <c:pt idx="143">
                  <c:v>-37.421451251792831</c:v>
                </c:pt>
                <c:pt idx="144">
                  <c:v>-36.818589703591492</c:v>
                </c:pt>
                <c:pt idx="145">
                  <c:v>-36.220873613728251</c:v>
                </c:pt>
                <c:pt idx="146">
                  <c:v>-35.628575696316389</c:v>
                </c:pt>
                <c:pt idx="147">
                  <c:v>-35.041957926193675</c:v>
                </c:pt>
                <c:pt idx="148">
                  <c:v>-34.461271206079317</c:v>
                </c:pt>
                <c:pt idx="149">
                  <c:v>-33.88675509070579</c:v>
                </c:pt>
                <c:pt idx="150">
                  <c:v>-33.318637567359737</c:v>
                </c:pt>
                <c:pt idx="151">
                  <c:v>-32.757134891825409</c:v>
                </c:pt>
                <c:pt idx="152">
                  <c:v>-32.202451478324384</c:v>
                </c:pt>
                <c:pt idx="153">
                  <c:v>-31.654779841680199</c:v>
                </c:pt>
                <c:pt idx="154">
                  <c:v>-31.11430058961286</c:v>
                </c:pt>
                <c:pt idx="155">
                  <c:v>-30.581182462791173</c:v>
                </c:pt>
                <c:pt idx="156">
                  <c:v>-30.055582420029637</c:v>
                </c:pt>
                <c:pt idx="157">
                  <c:v>-29.537645765827641</c:v>
                </c:pt>
                <c:pt idx="158">
                  <c:v>-29.027506317294243</c:v>
                </c:pt>
                <c:pt idx="159">
                  <c:v>-28.525286607394374</c:v>
                </c:pt>
                <c:pt idx="160">
                  <c:v>-28.031098121379568</c:v>
                </c:pt>
                <c:pt idx="161">
                  <c:v>-27.545041563234864</c:v>
                </c:pt>
                <c:pt idx="162">
                  <c:v>-27.067207148970528</c:v>
                </c:pt>
                <c:pt idx="163">
                  <c:v>-26.597674923621302</c:v>
                </c:pt>
                <c:pt idx="164">
                  <c:v>-26.136515098872511</c:v>
                </c:pt>
                <c:pt idx="165">
                  <c:v>-25.683788408316673</c:v>
                </c:pt>
                <c:pt idx="166">
                  <c:v>-25.239546477448592</c:v>
                </c:pt>
                <c:pt idx="167">
                  <c:v>-24.803832205628993</c:v>
                </c:pt>
                <c:pt idx="168">
                  <c:v>-24.376680157383376</c:v>
                </c:pt>
                <c:pt idx="169">
                  <c:v>-23.958116960552115</c:v>
                </c:pt>
                <c:pt idx="170">
                  <c:v>-23.548161708963846</c:v>
                </c:pt>
                <c:pt idx="171">
                  <c:v>-23.14682636746819</c:v>
                </c:pt>
                <c:pt idx="172">
                  <c:v>-22.754116177329816</c:v>
                </c:pt>
                <c:pt idx="173">
                  <c:v>-22.370030060154072</c:v>
                </c:pt>
                <c:pt idx="174">
                  <c:v>-21.994561018681694</c:v>
                </c:pt>
                <c:pt idx="175">
                  <c:v>-21.627696532954538</c:v>
                </c:pt>
                <c:pt idx="176">
                  <c:v>-21.269418950515238</c:v>
                </c:pt>
                <c:pt idx="177">
                  <c:v>-20.919705869459566</c:v>
                </c:pt>
                <c:pt idx="178">
                  <c:v>-20.578530513309182</c:v>
                </c:pt>
                <c:pt idx="179">
                  <c:v>-20.245862096815312</c:v>
                </c:pt>
                <c:pt idx="180">
                  <c:v>-19.921666181938214</c:v>
                </c:pt>
                <c:pt idx="181">
                  <c:v>-19.605905023373605</c:v>
                </c:pt>
                <c:pt idx="182">
                  <c:v>-19.29853790311601</c:v>
                </c:pt>
                <c:pt idx="183">
                  <c:v>-18.999521453656964</c:v>
                </c:pt>
                <c:pt idx="184">
                  <c:v>-18.708809969518395</c:v>
                </c:pt>
                <c:pt idx="185">
                  <c:v>-18.426355706912183</c:v>
                </c:pt>
                <c:pt idx="186">
                  <c:v>-18.152109171401069</c:v>
                </c:pt>
                <c:pt idx="187">
                  <c:v>-17.886019393511724</c:v>
                </c:pt>
                <c:pt idx="188">
                  <c:v>-17.628034192317966</c:v>
                </c:pt>
                <c:pt idx="189">
                  <c:v>-17.378100427071821</c:v>
                </c:pt>
                <c:pt idx="190">
                  <c:v>-17.136164237013315</c:v>
                </c:pt>
                <c:pt idx="191">
                  <c:v>-16.902171269535302</c:v>
                </c:pt>
                <c:pt idx="192">
                  <c:v>-16.676066896919078</c:v>
                </c:pt>
                <c:pt idx="193">
                  <c:v>-16.457796421890556</c:v>
                </c:pt>
                <c:pt idx="194">
                  <c:v>-16.247305272273927</c:v>
                </c:pt>
                <c:pt idx="195">
                  <c:v>-16.0445391850429</c:v>
                </c:pt>
                <c:pt idx="196">
                  <c:v>-15.849444380088515</c:v>
                </c:pt>
                <c:pt idx="197">
                  <c:v>-15.661967724034636</c:v>
                </c:pt>
                <c:pt idx="198">
                  <c:v>-15.482056884444198</c:v>
                </c:pt>
                <c:pt idx="199">
                  <c:v>-15.309660474763851</c:v>
                </c:pt>
                <c:pt idx="200">
                  <c:v>-15.144728190359531</c:v>
                </c:pt>
                <c:pt idx="201">
                  <c:v>-14.987210935994543</c:v>
                </c:pt>
                <c:pt idx="202">
                  <c:v>-14.837060945100427</c:v>
                </c:pt>
                <c:pt idx="203">
                  <c:v>-14.694231891186362</c:v>
                </c:pt>
                <c:pt idx="204">
                  <c:v>-14.55867899172614</c:v>
                </c:pt>
                <c:pt idx="205">
                  <c:v>-14.430359104854231</c:v>
                </c:pt>
                <c:pt idx="206">
                  <c:v>-14.309230819192365</c:v>
                </c:pt>
                <c:pt idx="207">
                  <c:v>-14.195254537117297</c:v>
                </c:pt>
                <c:pt idx="208">
                  <c:v>-14.088392551768834</c:v>
                </c:pt>
                <c:pt idx="209">
                  <c:v>-13.988609118083335</c:v>
                </c:pt>
                <c:pt idx="210">
                  <c:v>-13.895870518124761</c:v>
                </c:pt>
                <c:pt idx="211">
                  <c:v>-13.810145120971049</c:v>
                </c:pt>
                <c:pt idx="212">
                  <c:v>-13.731403437397361</c:v>
                </c:pt>
                <c:pt idx="213">
                  <c:v>-13.659618169583984</c:v>
                </c:pt>
                <c:pt idx="214">
                  <c:v>-13.594764256058948</c:v>
                </c:pt>
                <c:pt idx="215">
                  <c:v>-13.536818912070718</c:v>
                </c:pt>
                <c:pt idx="216">
                  <c:v>-13.485761665568692</c:v>
                </c:pt>
                <c:pt idx="217">
                  <c:v>-13.441574388953434</c:v>
                </c:pt>
                <c:pt idx="218">
                  <c:v>-13.404241326741282</c:v>
                </c:pt>
                <c:pt idx="219">
                  <c:v>-13.373749119271164</c:v>
                </c:pt>
                <c:pt idx="220">
                  <c:v>-13.350086822564586</c:v>
                </c:pt>
                <c:pt idx="221">
                  <c:v>-13.333245924432449</c:v>
                </c:pt>
                <c:pt idx="222">
                  <c:v>-13.323220356905797</c:v>
                </c:pt>
                <c:pt idx="223">
                  <c:v>-13.320006505049502</c:v>
                </c:pt>
                <c:pt idx="224">
                  <c:v>-13.32360321220199</c:v>
                </c:pt>
                <c:pt idx="225">
                  <c:v>-13.334011781665897</c:v>
                </c:pt>
                <c:pt idx="226">
                  <c:v>-13.351235974857895</c:v>
                </c:pt>
                <c:pt idx="227">
                  <c:v>-13.375282005908936</c:v>
                </c:pt>
                <c:pt idx="228">
                  <c:v>-13.406158532688334</c:v>
                </c:pt>
                <c:pt idx="229">
                  <c:v>-13.443876644208903</c:v>
                </c:pt>
                <c:pt idx="230">
                  <c:v>-13.488449844352118</c:v>
                </c:pt>
                <c:pt idx="231">
                  <c:v>-13.539894031836486</c:v>
                </c:pt>
                <c:pt idx="232">
                  <c:v>-13.598227476333564</c:v>
                </c:pt>
                <c:pt idx="233">
                  <c:v>-13.663470790620835</c:v>
                </c:pt>
                <c:pt idx="234">
                  <c:v>-13.735646898642136</c:v>
                </c:pt>
                <c:pt idx="235">
                  <c:v>-13.814780999330257</c:v>
                </c:pt>
                <c:pt idx="236">
                  <c:v>-13.900900526029314</c:v>
                </c:pt>
                <c:pt idx="237">
                  <c:v>-13.994035101337921</c:v>
                </c:pt>
                <c:pt idx="238">
                  <c:v>-14.094216487177501</c:v>
                </c:pt>
                <c:pt idx="239">
                  <c:v>-14.201478529874123</c:v>
                </c:pt>
                <c:pt idx="240">
                  <c:v>-14.315857100026435</c:v>
                </c:pt>
                <c:pt idx="241">
                  <c:v>-14.437390026916331</c:v>
                </c:pt>
                <c:pt idx="242">
                  <c:v>-14.566117027204392</c:v>
                </c:pt>
                <c:pt idx="243">
                  <c:v>-14.702079627637488</c:v>
                </c:pt>
                <c:pt idx="244">
                  <c:v>-14.845321081482155</c:v>
                </c:pt>
                <c:pt idx="245">
                  <c:v>-14.995886278384578</c:v>
                </c:pt>
                <c:pt idx="246">
                  <c:v>-15.153821647345643</c:v>
                </c:pt>
                <c:pt idx="247">
                  <c:v>-15.319175052489268</c:v>
                </c:pt>
                <c:pt idx="248">
                  <c:v>-15.491995681292057</c:v>
                </c:pt>
                <c:pt idx="249">
                  <c:v>-15.672333924934929</c:v>
                </c:pt>
                <c:pt idx="250">
                  <c:v>-15.860241250430683</c:v>
                </c:pt>
                <c:pt idx="251">
                  <c:v>-16.055770064176411</c:v>
                </c:pt>
                <c:pt idx="252">
                  <c:v>-16.258973566581311</c:v>
                </c:pt>
                <c:pt idx="253">
                  <c:v>-16.469905597414524</c:v>
                </c:pt>
                <c:pt idx="254">
                  <c:v>-16.688620471527415</c:v>
                </c:pt>
                <c:pt idx="255">
                  <c:v>-16.915172804607785</c:v>
                </c:pt>
                <c:pt idx="256">
                  <c:v>-17.149617328634051</c:v>
                </c:pt>
                <c:pt idx="257">
                  <c:v>-17.392008696712995</c:v>
                </c:pt>
                <c:pt idx="258">
                  <c:v>-17.642401277000467</c:v>
                </c:pt>
                <c:pt idx="259">
                  <c:v>-17.900848935430474</c:v>
                </c:pt>
                <c:pt idx="260">
                  <c:v>-18.167404807003507</c:v>
                </c:pt>
                <c:pt idx="261">
                  <c:v>-18.44212105542103</c:v>
                </c:pt>
                <c:pt idx="262">
                  <c:v>-18.725048620891098</c:v>
                </c:pt>
                <c:pt idx="263">
                  <c:v>-19.016236955977391</c:v>
                </c:pt>
                <c:pt idx="264">
                  <c:v>-19.315733749416019</c:v>
                </c:pt>
                <c:pt idx="265">
                  <c:v>-19.623584637885838</c:v>
                </c:pt>
                <c:pt idx="266">
                  <c:v>-19.93983290578463</c:v>
                </c:pt>
                <c:pt idx="267">
                  <c:v>-20.264519173140236</c:v>
                </c:pt>
                <c:pt idx="268">
                  <c:v>-20.597681071869275</c:v>
                </c:pt>
                <c:pt idx="269">
                  <c:v>-20.939352910688701</c:v>
                </c:pt>
                <c:pt idx="270">
                  <c:v>-21.289565329086972</c:v>
                </c:pt>
                <c:pt idx="271">
                  <c:v>-21.648344940870327</c:v>
                </c:pt>
                <c:pt idx="272">
                  <c:v>-22.0157139679194</c:v>
                </c:pt>
                <c:pt idx="273">
                  <c:v>-22.391689864917527</c:v>
                </c:pt>
                <c:pt idx="274">
                  <c:v>-22.776284935946794</c:v>
                </c:pt>
                <c:pt idx="275">
                  <c:v>-23.169505943991741</c:v>
                </c:pt>
                <c:pt idx="276">
                  <c:v>-23.571353714539256</c:v>
                </c:pt>
                <c:pt idx="277">
                  <c:v>-23.981822734619133</c:v>
                </c:pt>
                <c:pt idx="278">
                  <c:v>-24.400900748792257</c:v>
                </c:pt>
                <c:pt idx="279">
                  <c:v>-24.828568353755809</c:v>
                </c:pt>
                <c:pt idx="280">
                  <c:v>-25.264798593404837</c:v>
                </c:pt>
                <c:pt idx="281">
                  <c:v>-25.709556556355448</c:v>
                </c:pt>
                <c:pt idx="282">
                  <c:v>-26.16279897810195</c:v>
                </c:pt>
                <c:pt idx="283">
                  <c:v>-26.624473850143819</c:v>
                </c:pt>
                <c:pt idx="284">
                  <c:v>-27.094520038573975</c:v>
                </c:pt>
                <c:pt idx="285">
                  <c:v>-27.57286691476876</c:v>
                </c:pt>
                <c:pt idx="286">
                  <c:v>-28.05943400095552</c:v>
                </c:pt>
                <c:pt idx="287">
                  <c:v>-28.554130633556031</c:v>
                </c:pt>
                <c:pt idx="288">
                  <c:v>-29.0568556473063</c:v>
                </c:pt>
                <c:pt idx="289">
                  <c:v>-29.567497083236663</c:v>
                </c:pt>
                <c:pt idx="290">
                  <c:v>-30.085931923652652</c:v>
                </c:pt>
                <c:pt idx="291">
                  <c:v>-30.612025857287243</c:v>
                </c:pt>
                <c:pt idx="292">
                  <c:v>-31.145633077794518</c:v>
                </c:pt>
                <c:pt idx="293">
                  <c:v>-31.686596118713062</c:v>
                </c:pt>
                <c:pt idx="294">
                  <c:v>-32.234745727972722</c:v>
                </c:pt>
                <c:pt idx="295">
                  <c:v>-32.789900784871165</c:v>
                </c:pt>
                <c:pt idx="296">
                  <c:v>-33.351868262343039</c:v>
                </c:pt>
                <c:pt idx="297">
                  <c:v>-33.920443237099981</c:v>
                </c:pt>
                <c:pt idx="298">
                  <c:v>-34.495408950014642</c:v>
                </c:pt>
                <c:pt idx="299">
                  <c:v>-35.076536918824338</c:v>
                </c:pt>
                <c:pt idx="300">
                  <c:v>-35.66358710490902</c:v>
                </c:pt>
                <c:pt idx="301">
                  <c:v>-36.256308135532457</c:v>
                </c:pt>
                <c:pt idx="302">
                  <c:v>-36.854437582530487</c:v>
                </c:pt>
                <c:pt idx="303">
                  <c:v>-37.457702297991979</c:v>
                </c:pt>
                <c:pt idx="304">
                  <c:v>-38.065818807006671</c:v>
                </c:pt>
                <c:pt idx="305">
                  <c:v>-38.678493757059947</c:v>
                </c:pt>
                <c:pt idx="306">
                  <c:v>-39.295424423137327</c:v>
                </c:pt>
                <c:pt idx="307">
                  <c:v>-39.916299267076504</c:v>
                </c:pt>
                <c:pt idx="308">
                  <c:v>-40.540798549166631</c:v>
                </c:pt>
                <c:pt idx="309">
                  <c:v>-41.16859498946868</c:v>
                </c:pt>
                <c:pt idx="310">
                  <c:v>-41.799354475806389</c:v>
                </c:pt>
                <c:pt idx="311">
                  <c:v>-42.432736814878368</c:v>
                </c:pt>
                <c:pt idx="312">
                  <c:v>-43.068396522467161</c:v>
                </c:pt>
                <c:pt idx="313">
                  <c:v>-43.705983648282988</c:v>
                </c:pt>
                <c:pt idx="314">
                  <c:v>-44.345144630586702</c:v>
                </c:pt>
                <c:pt idx="315">
                  <c:v>-44.985523175390952</c:v>
                </c:pt>
                <c:pt idx="316">
                  <c:v>-45.626761154752096</c:v>
                </c:pt>
                <c:pt idx="317">
                  <c:v>-46.268499518441338</c:v>
                </c:pt>
                <c:pt idx="318">
                  <c:v>-46.910379213124116</c:v>
                </c:pt>
                <c:pt idx="319">
                  <c:v>-47.552042103090372</c:v>
                </c:pt>
                <c:pt idx="320">
                  <c:v>-48.193131886558461</c:v>
                </c:pt>
                <c:pt idx="321">
                  <c:v>-48.833295001632059</c:v>
                </c:pt>
                <c:pt idx="322">
                  <c:v>-49.472181516113302</c:v>
                </c:pt>
                <c:pt idx="323">
                  <c:v>-50.109445995569367</c:v>
                </c:pt>
                <c:pt idx="324">
                  <c:v>-50.744748344305648</c:v>
                </c:pt>
                <c:pt idx="325">
                  <c:v>-51.377754614218752</c:v>
                </c:pt>
                <c:pt idx="326">
                  <c:v>-52.00813777687091</c:v>
                </c:pt>
                <c:pt idx="327">
                  <c:v>-52.635578454547648</c:v>
                </c:pt>
                <c:pt idx="328">
                  <c:v>-53.259765606516829</c:v>
                </c:pt>
                <c:pt idx="329">
                  <c:v>-53.880397167196207</c:v>
                </c:pt>
                <c:pt idx="330">
                  <c:v>-54.49718063345027</c:v>
                </c:pt>
                <c:pt idx="331">
                  <c:v>-55.109833598762435</c:v>
                </c:pt>
                <c:pt idx="332">
                  <c:v>-55.718084232563257</c:v>
                </c:pt>
                <c:pt idx="333">
                  <c:v>-56.321671703526384</c:v>
                </c:pt>
                <c:pt idx="334">
                  <c:v>-56.920346546166193</c:v>
                </c:pt>
                <c:pt idx="335">
                  <c:v>-57.513870970578566</c:v>
                </c:pt>
                <c:pt idx="336">
                  <c:v>-58.102019115644403</c:v>
                </c:pt>
                <c:pt idx="337">
                  <c:v>-58.684577246482817</c:v>
                </c:pt>
                <c:pt idx="338">
                  <c:v>-59.261343897341625</c:v>
                </c:pt>
                <c:pt idx="339">
                  <c:v>-59.832129961519712</c:v>
                </c:pt>
                <c:pt idx="340">
                  <c:v>-60.396758730245814</c:v>
                </c:pt>
                <c:pt idx="341">
                  <c:v>-60.955065882747178</c:v>
                </c:pt>
                <c:pt idx="342">
                  <c:v>-61.506899429999855</c:v>
                </c:pt>
                <c:pt idx="343">
                  <c:v>-62.052119614869937</c:v>
                </c:pt>
                <c:pt idx="344">
                  <c:v>-62.590598771525642</c:v>
                </c:pt>
                <c:pt idx="345">
                  <c:v>-63.122221147135768</c:v>
                </c:pt>
                <c:pt idx="346">
                  <c:v>-63.646882688957284</c:v>
                </c:pt>
                <c:pt idx="347">
                  <c:v>-64.164490799970253</c:v>
                </c:pt>
                <c:pt idx="348">
                  <c:v>-64.67496406623529</c:v>
                </c:pt>
                <c:pt idx="349">
                  <c:v>-65.178231959132987</c:v>
                </c:pt>
                <c:pt idx="350">
                  <c:v>-65.674234515601469</c:v>
                </c:pt>
                <c:pt idx="351">
                  <c:v>-66.162921999416611</c:v>
                </c:pt>
                <c:pt idx="352">
                  <c:v>-66.644254546465618</c:v>
                </c:pt>
                <c:pt idx="353">
                  <c:v>-67.11820179685246</c:v>
                </c:pt>
                <c:pt idx="354">
                  <c:v>-67.584742516542164</c:v>
                </c:pt>
                <c:pt idx="355">
                  <c:v>-68.043864211110389</c:v>
                </c:pt>
                <c:pt idx="356">
                  <c:v>-68.495562734010321</c:v>
                </c:pt>
                <c:pt idx="357">
                  <c:v>-68.939841891608154</c:v>
                </c:pt>
                <c:pt idx="358">
                  <c:v>-69.376713047075057</c:v>
                </c:pt>
                <c:pt idx="359">
                  <c:v>-69.806194725053444</c:v>
                </c:pt>
                <c:pt idx="360">
                  <c:v>-70.228312218850007</c:v>
                </c:pt>
                <c:pt idx="361">
                  <c:v>-70.643097201739053</c:v>
                </c:pt>
                <c:pt idx="362">
                  <c:v>-71.050587343798028</c:v>
                </c:pt>
                <c:pt idx="363">
                  <c:v>-71.450825935537466</c:v>
                </c:pt>
                <c:pt idx="364">
                  <c:v>-71.843861519435194</c:v>
                </c:pt>
                <c:pt idx="365">
                  <c:v>-72.229747530336823</c:v>
                </c:pt>
                <c:pt idx="366">
                  <c:v>-72.608541945547472</c:v>
                </c:pt>
                <c:pt idx="367">
                  <c:v>-72.980306945305841</c:v>
                </c:pt>
                <c:pt idx="368">
                  <c:v>-73.345108584211573</c:v>
                </c:pt>
                <c:pt idx="369">
                  <c:v>-73.703016474059893</c:v>
                </c:pt>
                <c:pt idx="370">
                  <c:v>-74.054103478433518</c:v>
                </c:pt>
                <c:pt idx="371">
                  <c:v>-74.398445419303343</c:v>
                </c:pt>
                <c:pt idx="372">
                  <c:v>-74.736120795802293</c:v>
                </c:pt>
                <c:pt idx="373">
                  <c:v>-75.067210515254217</c:v>
                </c:pt>
                <c:pt idx="374">
                  <c:v>-75.391797636469079</c:v>
                </c:pt>
                <c:pt idx="375">
                  <c:v>-75.709967125250728</c:v>
                </c:pt>
                <c:pt idx="376">
                  <c:v>-76.021805622005161</c:v>
                </c:pt>
                <c:pt idx="377">
                  <c:v>-76.327401221288454</c:v>
                </c:pt>
                <c:pt idx="378">
                  <c:v>-76.626843263088858</c:v>
                </c:pt>
                <c:pt idx="379">
                  <c:v>-76.92022213559838</c:v>
                </c:pt>
                <c:pt idx="380">
                  <c:v>-77.20762908920328</c:v>
                </c:pt>
                <c:pt idx="381">
                  <c:v>-77.48915606138587</c:v>
                </c:pt>
                <c:pt idx="382">
                  <c:v>-77.764895512218331</c:v>
                </c:pt>
                <c:pt idx="383">
                  <c:v>-78.034940270105679</c:v>
                </c:pt>
                <c:pt idx="384">
                  <c:v>-78.299383387423973</c:v>
                </c:pt>
                <c:pt idx="385">
                  <c:v>-78.558318005688463</c:v>
                </c:pt>
                <c:pt idx="386">
                  <c:v>-78.811837229881164</c:v>
                </c:pt>
                <c:pt idx="387">
                  <c:v>-79.060034011562962</c:v>
                </c:pt>
                <c:pt idx="388">
                  <c:v>-79.303001040393738</c:v>
                </c:pt>
                <c:pt idx="389">
                  <c:v>-79.540830643686121</c:v>
                </c:pt>
                <c:pt idx="390">
                  <c:v>-79.773614693620118</c:v>
                </c:pt>
                <c:pt idx="391">
                  <c:v>-80.001444521751992</c:v>
                </c:pt>
                <c:pt idx="392">
                  <c:v>-80.224410840456258</c:v>
                </c:pt>
                <c:pt idx="393">
                  <c:v>-80.442603670946795</c:v>
                </c:pt>
                <c:pt idx="394">
                  <c:v>-80.656112277532273</c:v>
                </c:pt>
                <c:pt idx="395">
                  <c:v>-80.86502510777008</c:v>
                </c:pt>
                <c:pt idx="396">
                  <c:v>-81.06942973819254</c:v>
                </c:pt>
                <c:pt idx="397">
                  <c:v>-81.269412825290615</c:v>
                </c:pt>
                <c:pt idx="398">
                  <c:v>-81.465060061450586</c:v>
                </c:pt>
                <c:pt idx="399">
                  <c:v>-81.656456135550187</c:v>
                </c:pt>
                <c:pt idx="400">
                  <c:v>-81.843684697933355</c:v>
                </c:pt>
                <c:pt idx="401">
                  <c:v>-82.026828329492503</c:v>
                </c:pt>
                <c:pt idx="402">
                  <c:v>-82.205968514600215</c:v>
                </c:pt>
                <c:pt idx="403">
                  <c:v>-82.381185617642657</c:v>
                </c:pt>
                <c:pt idx="404">
                  <c:v>-82.552558862919454</c:v>
                </c:pt>
                <c:pt idx="405">
                  <c:v>-82.720166317684502</c:v>
                </c:pt>
                <c:pt idx="406">
                  <c:v>-82.884084878114251</c:v>
                </c:pt>
                <c:pt idx="407">
                  <c:v>-83.044390258000448</c:v>
                </c:pt>
                <c:pt idx="408">
                  <c:v>-83.2011569799743</c:v>
                </c:pt>
                <c:pt idx="409">
                  <c:v>-83.354458369079765</c:v>
                </c:pt>
                <c:pt idx="410">
                  <c:v>-83.504366548522867</c:v>
                </c:pt>
                <c:pt idx="411">
                  <c:v>-83.650952437433901</c:v>
                </c:pt>
                <c:pt idx="412">
                  <c:v>-83.794285750487987</c:v>
                </c:pt>
                <c:pt idx="413">
                  <c:v>-83.934434999239031</c:v>
                </c:pt>
                <c:pt idx="414">
                  <c:v>-84.071467495029211</c:v>
                </c:pt>
                <c:pt idx="415">
                  <c:v>-84.205449353345756</c:v>
                </c:pt>
                <c:pt idx="416">
                  <c:v>-84.336445499503185</c:v>
                </c:pt>
                <c:pt idx="417">
                  <c:v>-84.464519675537389</c:v>
                </c:pt>
                <c:pt idx="418">
                  <c:v>-84.589734448204226</c:v>
                </c:pt>
                <c:pt idx="419">
                  <c:v>-84.71215121798285</c:v>
                </c:pt>
                <c:pt idx="420">
                  <c:v>-84.831830228989404</c:v>
                </c:pt>
                <c:pt idx="421">
                  <c:v>-84.9488305797137</c:v>
                </c:pt>
                <c:pt idx="422">
                  <c:v>-85.063210234495699</c:v>
                </c:pt>
                <c:pt idx="423">
                  <c:v>-85.175026035667074</c:v>
                </c:pt>
                <c:pt idx="424">
                  <c:v>-85.284333716283726</c:v>
                </c:pt>
                <c:pt idx="425">
                  <c:v>-85.391187913384158</c:v>
                </c:pt>
                <c:pt idx="426">
                  <c:v>-85.495642181711546</c:v>
                </c:pt>
                <c:pt idx="427">
                  <c:v>-85.597749007840378</c:v>
                </c:pt>
                <c:pt idx="428">
                  <c:v>-85.6975598246554</c:v>
                </c:pt>
                <c:pt idx="429">
                  <c:v>-85.795125026132027</c:v>
                </c:pt>
                <c:pt idx="430">
                  <c:v>-85.890493982372035</c:v>
                </c:pt>
                <c:pt idx="431">
                  <c:v>-85.983715054851913</c:v>
                </c:pt>
                <c:pt idx="432">
                  <c:v>-86.074835611843852</c:v>
                </c:pt>
                <c:pt idx="433">
                  <c:v>-86.163902043972897</c:v>
                </c:pt>
                <c:pt idx="434">
                  <c:v>-86.250959779876112</c:v>
                </c:pt>
                <c:pt idx="435">
                  <c:v>-86.336053301932836</c:v>
                </c:pt>
                <c:pt idx="436">
                  <c:v>-86.419226162036949</c:v>
                </c:pt>
                <c:pt idx="437">
                  <c:v>-86.500520997384953</c:v>
                </c:pt>
                <c:pt idx="438">
                  <c:v>-86.579979546255387</c:v>
                </c:pt>
                <c:pt idx="439">
                  <c:v>-86.657642663757528</c:v>
                </c:pt>
                <c:pt idx="440">
                  <c:v>-86.733550337528825</c:v>
                </c:pt>
                <c:pt idx="441">
                  <c:v>-86.80774170336268</c:v>
                </c:pt>
                <c:pt idx="442">
                  <c:v>-86.88025506074969</c:v>
                </c:pt>
                <c:pt idx="443">
                  <c:v>-86.951127888316691</c:v>
                </c:pt>
                <c:pt idx="444">
                  <c:v>-87.020396859149869</c:v>
                </c:pt>
                <c:pt idx="445">
                  <c:v>-87.088097855989744</c:v>
                </c:pt>
                <c:pt idx="446">
                  <c:v>-87.154265986285722</c:v>
                </c:pt>
                <c:pt idx="447">
                  <c:v>-87.21893559710108</c:v>
                </c:pt>
                <c:pt idx="448">
                  <c:v>-87.28214028985866</c:v>
                </c:pt>
                <c:pt idx="449">
                  <c:v>-87.343912934919345</c:v>
                </c:pt>
                <c:pt idx="450">
                  <c:v>-87.404285685986281</c:v>
                </c:pt>
                <c:pt idx="451">
                  <c:v>-87.463289994328349</c:v>
                </c:pt>
                <c:pt idx="452">
                  <c:v>-87.520956622817422</c:v>
                </c:pt>
                <c:pt idx="453">
                  <c:v>-87.577315659775053</c:v>
                </c:pt>
                <c:pt idx="454">
                  <c:v>-87.632396532623844</c:v>
                </c:pt>
                <c:pt idx="455">
                  <c:v>-87.686228021340526</c:v>
                </c:pt>
                <c:pt idx="456">
                  <c:v>-87.738838271708119</c:v>
                </c:pt>
                <c:pt idx="457">
                  <c:v>-87.790254808364097</c:v>
                </c:pt>
                <c:pt idx="458">
                  <c:v>-87.840504547643491</c:v>
                </c:pt>
                <c:pt idx="459">
                  <c:v>-87.889613810215309</c:v>
                </c:pt>
                <c:pt idx="460">
                  <c:v>-87.937608333511349</c:v>
                </c:pt>
                <c:pt idx="461">
                  <c:v>-87.98451328394674</c:v>
                </c:pt>
                <c:pt idx="462">
                  <c:v>-88.030353268932416</c:v>
                </c:pt>
                <c:pt idx="463">
                  <c:v>-88.075152348679168</c:v>
                </c:pt>
                <c:pt idx="464">
                  <c:v>-88.118934047794113</c:v>
                </c:pt>
                <c:pt idx="465">
                  <c:v>-88.161721366670065</c:v>
                </c:pt>
                <c:pt idx="466">
                  <c:v>-88.203536792668814</c:v>
                </c:pt>
                <c:pt idx="467">
                  <c:v>-88.244402311099762</c:v>
                </c:pt>
                <c:pt idx="468">
                  <c:v>-88.284339415994623</c:v>
                </c:pt>
                <c:pt idx="469">
                  <c:v>-88.323369120680638</c:v>
                </c:pt>
                <c:pt idx="470">
                  <c:v>-88.361511968153209</c:v>
                </c:pt>
                <c:pt idx="471">
                  <c:v>-88.398788041250555</c:v>
                </c:pt>
                <c:pt idx="472">
                  <c:v>-88.435216972631636</c:v>
                </c:pt>
                <c:pt idx="473">
                  <c:v>-88.470817954560459</c:v>
                </c:pt>
                <c:pt idx="474">
                  <c:v>-88.505609748497946</c:v>
                </c:pt>
                <c:pt idx="475">
                  <c:v>-88.539610694504447</c:v>
                </c:pt>
                <c:pt idx="476">
                  <c:v>-88.572838720455081</c:v>
                </c:pt>
                <c:pt idx="477">
                  <c:v>-88.605311351070185</c:v>
                </c:pt>
                <c:pt idx="478">
                  <c:v>-88.63704571676378</c:v>
                </c:pt>
                <c:pt idx="479">
                  <c:v>-88.668058562312424</c:v>
                </c:pt>
                <c:pt idx="480">
                  <c:v>-88.698366255347082</c:v>
                </c:pt>
                <c:pt idx="481">
                  <c:v>-88.727984794670718</c:v>
                </c:pt>
                <c:pt idx="482">
                  <c:v>-88.756929818404458</c:v>
                </c:pt>
                <c:pt idx="483">
                  <c:v>-88.785216611964799</c:v>
                </c:pt>
                <c:pt idx="484">
                  <c:v>-88.812860115874841</c:v>
                </c:pt>
                <c:pt idx="485">
                  <c:v>-88.839874933411977</c:v>
                </c:pt>
                <c:pt idx="486">
                  <c:v>-88.866275338095306</c:v>
                </c:pt>
                <c:pt idx="487">
                  <c:v>-88.892075281014968</c:v>
                </c:pt>
                <c:pt idx="488">
                  <c:v>-88.917288398006477</c:v>
                </c:pt>
                <c:pt idx="489">
                  <c:v>-88.941928016672847</c:v>
                </c:pt>
                <c:pt idx="490">
                  <c:v>-88.966007163257004</c:v>
                </c:pt>
                <c:pt idx="491">
                  <c:v>-88.989538569367383</c:v>
                </c:pt>
                <c:pt idx="492">
                  <c:v>-89.012534678559291</c:v>
                </c:pt>
                <c:pt idx="493">
                  <c:v>-89.035007652775036</c:v>
                </c:pt>
                <c:pt idx="494">
                  <c:v>-89.056969378644993</c:v>
                </c:pt>
                <c:pt idx="495">
                  <c:v>-89.078431473652543</c:v>
                </c:pt>
                <c:pt idx="496">
                  <c:v>-89.099405292165756</c:v>
                </c:pt>
                <c:pt idx="497">
                  <c:v>-89.119901931337623</c:v>
                </c:pt>
                <c:pt idx="498">
                  <c:v>-89.139932236878423</c:v>
                </c:pt>
                <c:pt idx="499">
                  <c:v>-89.159506808701707</c:v>
                </c:pt>
                <c:pt idx="500">
                  <c:v>-89.17863600644732</c:v>
                </c:pt>
                <c:pt idx="501">
                  <c:v>-89.197329954883372</c:v>
                </c:pt>
                <c:pt idx="502">
                  <c:v>-89.215598549189622</c:v>
                </c:pt>
                <c:pt idx="503">
                  <c:v>-89.233451460124897</c:v>
                </c:pt>
                <c:pt idx="504">
                  <c:v>-89.250898139080888</c:v>
                </c:pt>
                <c:pt idx="505">
                  <c:v>-89.267947823024329</c:v>
                </c:pt>
                <c:pt idx="506">
                  <c:v>-89.28460953933029</c:v>
                </c:pt>
                <c:pt idx="507">
                  <c:v>-89.300892110508485</c:v>
                </c:pt>
                <c:pt idx="508">
                  <c:v>-89.316804158825121</c:v>
                </c:pt>
                <c:pt idx="509">
                  <c:v>-89.332354110822109</c:v>
                </c:pt>
                <c:pt idx="510">
                  <c:v>-89.34755020173624</c:v>
                </c:pt>
                <c:pt idx="511">
                  <c:v>-89.362400479819854</c:v>
                </c:pt>
                <c:pt idx="512">
                  <c:v>-89.376912810565827</c:v>
                </c:pt>
                <c:pt idx="513">
                  <c:v>-89.391094880838097</c:v>
                </c:pt>
                <c:pt idx="514">
                  <c:v>-89.404954202910318</c:v>
                </c:pt>
                <c:pt idx="515">
                  <c:v>-89.41849811841449</c:v>
                </c:pt>
                <c:pt idx="516">
                  <c:v>-89.43173380220118</c:v>
                </c:pt>
                <c:pt idx="517">
                  <c:v>-89.444668266113737</c:v>
                </c:pt>
                <c:pt idx="518">
                  <c:v>-89.457308362677836</c:v>
                </c:pt>
                <c:pt idx="519">
                  <c:v>-89.469660788708666</c:v>
                </c:pt>
                <c:pt idx="520">
                  <c:v>-89.481732088837063</c:v>
                </c:pt>
                <c:pt idx="521">
                  <c:v>-89.493528658956848</c:v>
                </c:pt>
                <c:pt idx="522">
                  <c:v>-89.505056749594516</c:v>
                </c:pt>
                <c:pt idx="523">
                  <c:v>-89.516322469203658</c:v>
                </c:pt>
                <c:pt idx="524">
                  <c:v>-89.527331787384966</c:v>
                </c:pt>
                <c:pt idx="525">
                  <c:v>-89.538090538034197</c:v>
                </c:pt>
                <c:pt idx="526">
                  <c:v>-89.548604422419146</c:v>
                </c:pt>
                <c:pt idx="527">
                  <c:v>-89.558879012187418</c:v>
                </c:pt>
                <c:pt idx="528">
                  <c:v>-89.568919752306542</c:v>
                </c:pt>
                <c:pt idx="529">
                  <c:v>-89.578731963937813</c:v>
                </c:pt>
                <c:pt idx="530">
                  <c:v>-89.588320847245356</c:v>
                </c:pt>
                <c:pt idx="531">
                  <c:v>-89.597691484141805</c:v>
                </c:pt>
                <c:pt idx="532">
                  <c:v>-89.606848840972205</c:v>
                </c:pt>
                <c:pt idx="533">
                  <c:v>-89.61579777113721</c:v>
                </c:pt>
                <c:pt idx="534">
                  <c:v>-89.624543017657146</c:v>
                </c:pt>
                <c:pt idx="535">
                  <c:v>-89.633089215678027</c:v>
                </c:pt>
                <c:pt idx="536">
                  <c:v>-89.641440894921217</c:v>
                </c:pt>
                <c:pt idx="537">
                  <c:v>-89.649602482077455</c:v>
                </c:pt>
                <c:pt idx="538">
                  <c:v>-89.657578303146906</c:v>
                </c:pt>
                <c:pt idx="539">
                  <c:v>-89.665372585726388</c:v>
                </c:pt>
                <c:pt idx="540">
                  <c:v>-89.672989461244526</c:v>
                </c:pt>
                <c:pt idx="541">
                  <c:v>-89.6804329671467</c:v>
                </c:pt>
                <c:pt idx="542">
                  <c:v>-89.687707049030422</c:v>
                </c:pt>
                <c:pt idx="543">
                  <c:v>-89.694815562732217</c:v>
                </c:pt>
                <c:pt idx="544">
                  <c:v>-89.701762276367504</c:v>
                </c:pt>
                <c:pt idx="545">
                  <c:v>-89.708550872324025</c:v>
                </c:pt>
                <c:pt idx="546">
                  <c:v>-89.715184949210283</c:v>
                </c:pt>
                <c:pt idx="547">
                  <c:v>-89.721668023759833</c:v>
                </c:pt>
                <c:pt idx="548">
                  <c:v>-89.728003532692242</c:v>
                </c:pt>
                <c:pt idx="549">
                  <c:v>-89.734194834532076</c:v>
                </c:pt>
                <c:pt idx="550">
                  <c:v>-89.740245211386508</c:v>
                </c:pt>
                <c:pt idx="551">
                  <c:v>-89.746157870682708</c:v>
                </c:pt>
                <c:pt idx="552">
                  <c:v>-89.751935946865629</c:v>
                </c:pt>
                <c:pt idx="553">
                  <c:v>-89.757582503057648</c:v>
                </c:pt>
                <c:pt idx="554">
                  <c:v>-89.763100532680113</c:v>
                </c:pt>
                <c:pt idx="555">
                  <c:v>-89.768492961038518</c:v>
                </c:pt>
                <c:pt idx="556">
                  <c:v>-89.773762646871276</c:v>
                </c:pt>
                <c:pt idx="557">
                  <c:v>-89.778912383863826</c:v>
                </c:pt>
                <c:pt idx="558">
                  <c:v>-89.783944902127843</c:v>
                </c:pt>
                <c:pt idx="559">
                  <c:v>-89.788862869647289</c:v>
                </c:pt>
                <c:pt idx="560">
                  <c:v>-89.793668893691404</c:v>
                </c:pt>
                <c:pt idx="561">
                  <c:v>-89.798365522195681</c:v>
                </c:pt>
                <c:pt idx="562">
                  <c:v>-89.802955245111534</c:v>
                </c:pt>
                <c:pt idx="563">
                  <c:v>-89.807440495725089</c:v>
                </c:pt>
                <c:pt idx="564">
                  <c:v>-89.811823651946327</c:v>
                </c:pt>
                <c:pt idx="565">
                  <c:v>-89.816107037568798</c:v>
                </c:pt>
                <c:pt idx="566">
                  <c:v>-89.820292923500489</c:v>
                </c:pt>
                <c:pt idx="567">
                  <c:v>-89.824383528967232</c:v>
                </c:pt>
                <c:pt idx="568">
                  <c:v>-89.828381022688248</c:v>
                </c:pt>
                <c:pt idx="569">
                  <c:v>-89.832287524025304</c:v>
                </c:pt>
                <c:pt idx="570">
                  <c:v>-89.83610510410567</c:v>
                </c:pt>
                <c:pt idx="571">
                  <c:v>-89.839835786919465</c:v>
                </c:pt>
                <c:pt idx="572">
                  <c:v>-89.843481550392141</c:v>
                </c:pt>
                <c:pt idx="573">
                  <c:v>-89.847044327432641</c:v>
                </c:pt>
                <c:pt idx="574">
                  <c:v>-89.850526006957608</c:v>
                </c:pt>
                <c:pt idx="575">
                  <c:v>-89.853928434892367</c:v>
                </c:pt>
                <c:pt idx="576">
                  <c:v>-89.857253415149202</c:v>
                </c:pt>
                <c:pt idx="577">
                  <c:v>-89.860502710583205</c:v>
                </c:pt>
                <c:pt idx="578">
                  <c:v>-89.863678043926669</c:v>
                </c:pt>
                <c:pt idx="579">
                  <c:v>-89.866781098702006</c:v>
                </c:pt>
                <c:pt idx="580">
                  <c:v>-89.869813520114079</c:v>
                </c:pt>
                <c:pt idx="581">
                  <c:v>-89.872776915921932</c:v>
                </c:pt>
                <c:pt idx="582">
                  <c:v>-89.87567285729115</c:v>
                </c:pt>
                <c:pt idx="583">
                  <c:v>-89.878502879626481</c:v>
                </c:pt>
                <c:pt idx="584">
                  <c:v>-89.881268483385654</c:v>
                </c:pt>
                <c:pt idx="585">
                  <c:v>-89.883971134874599</c:v>
                </c:pt>
                <c:pt idx="586">
                  <c:v>-89.886612267024745</c:v>
                </c:pt>
                <c:pt idx="587">
                  <c:v>-89.889193280152568</c:v>
                </c:pt>
                <c:pt idx="588">
                  <c:v>-89.891715542701647</c:v>
                </c:pt>
                <c:pt idx="589">
                  <c:v>-89.894180391968234</c:v>
                </c:pt>
                <c:pt idx="590">
                  <c:v>-89.896589134809957</c:v>
                </c:pt>
                <c:pt idx="591">
                  <c:v>-89.898943048338708</c:v>
                </c:pt>
                <c:pt idx="592">
                  <c:v>-89.901243380597379</c:v>
                </c:pt>
                <c:pt idx="593">
                  <c:v>-89.903491351221689</c:v>
                </c:pt>
                <c:pt idx="594">
                  <c:v>-89.905688152086569</c:v>
                </c:pt>
                <c:pt idx="595">
                  <c:v>-89.907834947937943</c:v>
                </c:pt>
                <c:pt idx="596">
                  <c:v>-89.909932877010277</c:v>
                </c:pt>
                <c:pt idx="597">
                  <c:v>-89.911983051629861</c:v>
                </c:pt>
                <c:pt idx="598">
                  <c:v>-89.913986558804524</c:v>
                </c:pt>
                <c:pt idx="599">
                  <c:v>-89.915944460799864</c:v>
                </c:pt>
                <c:pt idx="600">
                  <c:v>-89.917857795702346</c:v>
                </c:pt>
                <c:pt idx="601">
                  <c:v>-89.919727577969681</c:v>
                </c:pt>
                <c:pt idx="602">
                  <c:v>-89.921554798968572</c:v>
                </c:pt>
                <c:pt idx="603">
                  <c:v>-89.92334042750025</c:v>
                </c:pt>
                <c:pt idx="604">
                  <c:v>-89.925085410314153</c:v>
                </c:pt>
                <c:pt idx="605">
                  <c:v>-89.926790672609755</c:v>
                </c:pt>
                <c:pt idx="606">
                  <c:v>-89.928457118527106</c:v>
                </c:pt>
                <c:pt idx="607">
                  <c:v>-89.930085631626156</c:v>
                </c:pt>
                <c:pt idx="608">
                  <c:v>-89.931677075355068</c:v>
                </c:pt>
                <c:pt idx="609">
                  <c:v>-89.933232293508169</c:v>
                </c:pt>
                <c:pt idx="610">
                  <c:v>-89.934752110673173</c:v>
                </c:pt>
                <c:pt idx="611">
                  <c:v>-89.936237332668298</c:v>
                </c:pt>
                <c:pt idx="612">
                  <c:v>-89.937688746969627</c:v>
                </c:pt>
                <c:pt idx="613">
                  <c:v>-89.939107123128409</c:v>
                </c:pt>
                <c:pt idx="614">
                  <c:v>-89.940493213179238</c:v>
                </c:pt>
                <c:pt idx="615">
                  <c:v>-89.941847752038655</c:v>
                </c:pt>
                <c:pt idx="616">
                  <c:v>-89.943171457894735</c:v>
                </c:pt>
                <c:pt idx="617">
                  <c:v>-89.944465032588013</c:v>
                </c:pt>
                <c:pt idx="618">
                  <c:v>-89.945729161983337</c:v>
                </c:pt>
                <c:pt idx="619">
                  <c:v>-89.946964516333793</c:v>
                </c:pt>
                <c:pt idx="620">
                  <c:v>-89.94817175063578</c:v>
                </c:pt>
                <c:pt idx="621">
                  <c:v>-89.949351504976406</c:v>
                </c:pt>
                <c:pt idx="622">
                  <c:v>-89.950504404872888</c:v>
                </c:pt>
                <c:pt idx="623">
                  <c:v>-89.951631061604147</c:v>
                </c:pt>
                <c:pt idx="624">
                  <c:v>-89.952732072534829</c:v>
                </c:pt>
                <c:pt idx="625">
                  <c:v>-89.95380802143211</c:v>
                </c:pt>
                <c:pt idx="626">
                  <c:v>-89.954859478775205</c:v>
                </c:pt>
                <c:pt idx="627">
                  <c:v>-89.955887002057707</c:v>
                </c:pt>
                <c:pt idx="628">
                  <c:v>-89.956891136083385</c:v>
                </c:pt>
                <c:pt idx="629">
                  <c:v>-89.957872413254734</c:v>
                </c:pt>
                <c:pt idx="630">
                  <c:v>-89.95883135385553</c:v>
                </c:pt>
                <c:pt idx="631">
                  <c:v>-89.959768466326565</c:v>
                </c:pt>
                <c:pt idx="632">
                  <c:v>-89.960684247535141</c:v>
                </c:pt>
                <c:pt idx="633">
                  <c:v>-89.961579183038637</c:v>
                </c:pt>
                <c:pt idx="634">
                  <c:v>-89.962453747341883</c:v>
                </c:pt>
                <c:pt idx="635">
                  <c:v>-89.963308404148776</c:v>
                </c:pt>
                <c:pt idx="636">
                  <c:v>-89.964143606608019</c:v>
                </c:pt>
                <c:pt idx="637">
                  <c:v>-89.96495979755359</c:v>
                </c:pt>
                <c:pt idx="638">
                  <c:v>-89.965757409739311</c:v>
                </c:pt>
                <c:pt idx="639">
                  <c:v>-89.966536866068466</c:v>
                </c:pt>
                <c:pt idx="640">
                  <c:v>-89.967298579817907</c:v>
                </c:pt>
                <c:pt idx="641">
                  <c:v>-89.968042954857196</c:v>
                </c:pt>
                <c:pt idx="642">
                  <c:v>-89.968770385862797</c:v>
                </c:pt>
                <c:pt idx="643">
                  <c:v>-89.969481258527296</c:v>
                </c:pt>
                <c:pt idx="644">
                  <c:v>-89.97017594976387</c:v>
                </c:pt>
                <c:pt idx="645">
                  <c:v>-89.970854827906138</c:v>
                </c:pt>
                <c:pt idx="646">
                  <c:v>-89.971518252903493</c:v>
                </c:pt>
                <c:pt idx="647">
                  <c:v>-89.972166576511924</c:v>
                </c:pt>
                <c:pt idx="648">
                  <c:v>-89.972800142480494</c:v>
                </c:pt>
                <c:pt idx="649">
                  <c:v>-89.973419286733588</c:v>
                </c:pt>
                <c:pt idx="650">
                  <c:v>-89.974024337549125</c:v>
                </c:pt>
                <c:pt idx="651">
                  <c:v>-89.974615615732446</c:v>
                </c:pt>
                <c:pt idx="652">
                  <c:v>-89.975193434786576</c:v>
                </c:pt>
                <c:pt idx="653">
                  <c:v>-89.975758101078341</c:v>
                </c:pt>
                <c:pt idx="654">
                  <c:v>-89.976309914000808</c:v>
                </c:pt>
                <c:pt idx="655">
                  <c:v>-89.976849166132055</c:v>
                </c:pt>
                <c:pt idx="656">
                  <c:v>-89.977376143390345</c:v>
                </c:pt>
                <c:pt idx="657">
                  <c:v>-89.977891125185593</c:v>
                </c:pt>
                <c:pt idx="658">
                  <c:v>-89.978394384567622</c:v>
                </c:pt>
                <c:pt idx="659">
                  <c:v>-89.978886188370907</c:v>
                </c:pt>
                <c:pt idx="660">
                  <c:v>-89.979366797355979</c:v>
                </c:pt>
                <c:pt idx="661">
                  <c:v>-89.979836466347876</c:v>
                </c:pt>
                <c:pt idx="662">
                  <c:v>-89.980295444370981</c:v>
                </c:pt>
                <c:pt idx="663">
                  <c:v>-89.980743974781333</c:v>
                </c:pt>
                <c:pt idx="664">
                  <c:v>-89.981182295395399</c:v>
                </c:pt>
                <c:pt idx="665">
                  <c:v>-89.981610638616431</c:v>
                </c:pt>
                <c:pt idx="666">
                  <c:v>-89.982029231557419</c:v>
                </c:pt>
                <c:pt idx="667">
                  <c:v>-89.982438296161732</c:v>
                </c:pt>
                <c:pt idx="668">
                  <c:v>-89.982838049320648</c:v>
                </c:pt>
                <c:pt idx="669">
                  <c:v>-89.983228702988399</c:v>
                </c:pt>
                <c:pt idx="670">
                  <c:v>-89.983610464294614</c:v>
                </c:pt>
                <c:pt idx="671">
                  <c:v>-89.983983535654019</c:v>
                </c:pt>
                <c:pt idx="672">
                  <c:v>-89.984348114873868</c:v>
                </c:pt>
                <c:pt idx="673">
                  <c:v>-89.984704395258774</c:v>
                </c:pt>
                <c:pt idx="674">
                  <c:v>-89.98505256571319</c:v>
                </c:pt>
                <c:pt idx="675">
                  <c:v>-89.985392810841603</c:v>
                </c:pt>
                <c:pt idx="676">
                  <c:v>-89.985725311046366</c:v>
                </c:pt>
                <c:pt idx="677">
                  <c:v>-89.986050242623406</c:v>
                </c:pt>
                <c:pt idx="678">
                  <c:v>-89.986367777855648</c:v>
                </c:pt>
                <c:pt idx="679">
                  <c:v>-89.98667808510443</c:v>
                </c:pt>
                <c:pt idx="680">
                  <c:v>-89.986981328898622</c:v>
                </c:pt>
                <c:pt idx="681">
                  <c:v>-89.987277670022095</c:v>
                </c:pt>
                <c:pt idx="682">
                  <c:v>-89.987567265598713</c:v>
                </c:pt>
                <c:pt idx="683">
                  <c:v>-89.98785026917588</c:v>
                </c:pt>
                <c:pt idx="684">
                  <c:v>-89.988126830805726</c:v>
                </c:pt>
                <c:pt idx="685">
                  <c:v>-89.988397097124846</c:v>
                </c:pt>
                <c:pt idx="686">
                  <c:v>-89.988661211431989</c:v>
                </c:pt>
                <c:pt idx="687">
                  <c:v>-89.988919313764029</c:v>
                </c:pt>
                <c:pt idx="688">
                  <c:v>-89.989171540970148</c:v>
                </c:pt>
                <c:pt idx="689">
                  <c:v>-89.98941802678452</c:v>
                </c:pt>
                <c:pt idx="690">
                  <c:v>-89.989658901897158</c:v>
                </c:pt>
                <c:pt idx="691">
                  <c:v>-89.989894294023216</c:v>
                </c:pt>
                <c:pt idx="692">
                  <c:v>-89.990124327970648</c:v>
                </c:pt>
                <c:pt idx="693">
                  <c:v>-89.990349125706473</c:v>
                </c:pt>
                <c:pt idx="694">
                  <c:v>-89.990568806421422</c:v>
                </c:pt>
                <c:pt idx="695">
                  <c:v>-89.990783486593045</c:v>
                </c:pt>
                <c:pt idx="696">
                  <c:v>-89.990993280047647</c:v>
                </c:pt>
                <c:pt idx="697">
                  <c:v>-89.99119829802045</c:v>
                </c:pt>
                <c:pt idx="698">
                  <c:v>-89.991398649214659</c:v>
                </c:pt>
                <c:pt idx="699">
                  <c:v>-89.991594439859114</c:v>
                </c:pt>
                <c:pt idx="700">
                  <c:v>-89.991785773764562</c:v>
                </c:pt>
                <c:pt idx="701">
                  <c:v>-89.9919727523788</c:v>
                </c:pt>
                <c:pt idx="702">
                  <c:v>-89.992155474840303</c:v>
                </c:pt>
                <c:pt idx="703">
                  <c:v>-89.99233403803099</c:v>
                </c:pt>
                <c:pt idx="704">
                  <c:v>-89.992508536627369</c:v>
                </c:pt>
                <c:pt idx="705">
                  <c:v>-89.99267906315086</c:v>
                </c:pt>
                <c:pt idx="706">
                  <c:v>-89.992845708016944</c:v>
                </c:pt>
                <c:pt idx="707">
                  <c:v>-89.993008559582861</c:v>
                </c:pt>
                <c:pt idx="708">
                  <c:v>-89.99316770419469</c:v>
                </c:pt>
                <c:pt idx="709">
                  <c:v>-89.993323226232988</c:v>
                </c:pt>
                <c:pt idx="710">
                  <c:v>-89.993475208157591</c:v>
                </c:pt>
                <c:pt idx="711">
                  <c:v>-89.99362373055132</c:v>
                </c:pt>
                <c:pt idx="712">
                  <c:v>-89.993768872162704</c:v>
                </c:pt>
                <c:pt idx="713">
                  <c:v>-89.993910709947727</c:v>
                </c:pt>
                <c:pt idx="714">
                  <c:v>-89.994049319110673</c:v>
                </c:pt>
                <c:pt idx="715">
                  <c:v>-89.994184773143928</c:v>
                </c:pt>
                <c:pt idx="716">
                  <c:v>-89.994317143867036</c:v>
                </c:pt>
                <c:pt idx="717">
                  <c:v>-89.994446501464665</c:v>
                </c:pt>
                <c:pt idx="718">
                  <c:v>-89.994572914523957</c:v>
                </c:pt>
                <c:pt idx="719">
                  <c:v>-89.994696450070762</c:v>
                </c:pt>
                <c:pt idx="720">
                  <c:v>-89.994817173605256</c:v>
                </c:pt>
                <c:pt idx="721">
                  <c:v>-89.994935149136666</c:v>
                </c:pt>
                <c:pt idx="722">
                  <c:v>-89.995050439217152</c:v>
                </c:pt>
                <c:pt idx="723">
                  <c:v>-89.995163104975063</c:v>
                </c:pt>
                <c:pt idx="724">
                  <c:v>-89.995273206147246</c:v>
                </c:pt>
                <c:pt idx="725">
                  <c:v>-89.995380801110798</c:v>
                </c:pt>
                <c:pt idx="726">
                  <c:v>-89.995485946914016</c:v>
                </c:pt>
                <c:pt idx="727">
                  <c:v>-89.995588699306595</c:v>
                </c:pt>
                <c:pt idx="728">
                  <c:v>-89.995689112769185</c:v>
                </c:pt>
                <c:pt idx="729">
                  <c:v>-89.995787240542299</c:v>
                </c:pt>
                <c:pt idx="730">
                  <c:v>-89.995883134654676</c:v>
                </c:pt>
                <c:pt idx="731">
                  <c:v>-89.995976845950565</c:v>
                </c:pt>
                <c:pt idx="732">
                  <c:v>-89.996068424116928</c:v>
                </c:pt>
                <c:pt idx="733">
                  <c:v>-89.996157917709766</c:v>
                </c:pt>
                <c:pt idx="734">
                  <c:v>-89.996245374179736</c:v>
                </c:pt>
                <c:pt idx="735">
                  <c:v>-89.996330839897439</c:v>
                </c:pt>
                <c:pt idx="736">
                  <c:v>-89.996414360177909</c:v>
                </c:pt>
                <c:pt idx="737">
                  <c:v>-89.996495979304697</c:v>
                </c:pt>
                <c:pt idx="738">
                  <c:v>-89.996575740553354</c:v>
                </c:pt>
                <c:pt idx="739">
                  <c:v>-89.99665368621433</c:v>
                </c:pt>
                <c:pt idx="740">
                  <c:v>-89.996729857615477</c:v>
                </c:pt>
                <c:pt idx="741">
                  <c:v>-89.996804295143846</c:v>
                </c:pt>
                <c:pt idx="742">
                  <c:v>-89.996877038267243</c:v>
                </c:pt>
                <c:pt idx="743">
                  <c:v>-89.996948125554979</c:v>
                </c:pt>
                <c:pt idx="744">
                  <c:v>-89.997017594698519</c:v>
                </c:pt>
                <c:pt idx="745">
                  <c:v>-89.99708548253129</c:v>
                </c:pt>
                <c:pt idx="746">
                  <c:v>-89.997151825048334</c:v>
                </c:pt>
                <c:pt idx="747">
                  <c:v>-89.997216657425327</c:v>
                </c:pt>
                <c:pt idx="748">
                  <c:v>-89.997280014037258</c:v>
                </c:pt>
                <c:pt idx="749">
                  <c:v>-89.997341928476629</c:v>
                </c:pt>
                <c:pt idx="750">
                  <c:v>-89.997402433571324</c:v>
                </c:pt>
                <c:pt idx="751">
                  <c:v>-89.997461561401906</c:v>
                </c:pt>
                <c:pt idx="752">
                  <c:v>-89.997519343318757</c:v>
                </c:pt>
                <c:pt idx="753">
                  <c:v>-89.997575809958605</c:v>
                </c:pt>
                <c:pt idx="754">
                  <c:v>-89.99763099126082</c:v>
                </c:pt>
                <c:pt idx="755">
                  <c:v>-89.997684916483237</c:v>
                </c:pt>
                <c:pt idx="756">
                  <c:v>-89.997737614217726</c:v>
                </c:pt>
                <c:pt idx="757">
                  <c:v>-89.997789112405357</c:v>
                </c:pt>
                <c:pt idx="758">
                  <c:v>-89.997839438351107</c:v>
                </c:pt>
                <c:pt idx="759">
                  <c:v>-89.9978886187385</c:v>
                </c:pt>
                <c:pt idx="760">
                  <c:v>-89.997936679643587</c:v>
                </c:pt>
                <c:pt idx="761">
                  <c:v>-89.997983646548917</c:v>
                </c:pt>
                <c:pt idx="762">
                  <c:v>-89.998029544356939</c:v>
                </c:pt>
                <c:pt idx="763">
                  <c:v>-89.998074397403357</c:v>
                </c:pt>
                <c:pt idx="764">
                  <c:v>-89.998118229469753</c:v>
                </c:pt>
                <c:pt idx="765">
                  <c:v>-89.998161063796516</c:v>
                </c:pt>
                <c:pt idx="766">
                  <c:v>-89.998202923094937</c:v>
                </c:pt>
                <c:pt idx="767">
                  <c:v>-89.998243829559442</c:v>
                </c:pt>
                <c:pt idx="768">
                  <c:v>-89.998283804879108</c:v>
                </c:pt>
                <c:pt idx="769">
                  <c:v>-89.998322870249439</c:v>
                </c:pt>
                <c:pt idx="770">
                  <c:v>-89.998361046383366</c:v>
                </c:pt>
                <c:pt idx="771">
                  <c:v>-89.998398353522376</c:v>
                </c:pt>
                <c:pt idx="772">
                  <c:v>-89.998434811447211</c:v>
                </c:pt>
                <c:pt idx="773">
                  <c:v>-89.998470439488401</c:v>
                </c:pt>
                <c:pt idx="774">
                  <c:v>-89.998505256536333</c:v>
                </c:pt>
                <c:pt idx="775">
                  <c:v>-89.998539281051521</c:v>
                </c:pt>
                <c:pt idx="776">
                  <c:v>-89.99857253107416</c:v>
                </c:pt>
                <c:pt idx="777">
                  <c:v>-89.998605024233925</c:v>
                </c:pt>
                <c:pt idx="778">
                  <c:v>-89.998636777759032</c:v>
                </c:pt>
                <c:pt idx="779">
                  <c:v>-89.998667808485678</c:v>
                </c:pt>
                <c:pt idx="780">
                  <c:v>-89.998698132866764</c:v>
                </c:pt>
                <c:pt idx="781">
                  <c:v>-89.998727766980664</c:v>
                </c:pt>
                <c:pt idx="782">
                  <c:v>-89.998756726539753</c:v>
                </c:pt>
                <c:pt idx="783">
                  <c:v>-89.998785026898801</c:v>
                </c:pt>
                <c:pt idx="784">
                  <c:v>-89.998812683063051</c:v>
                </c:pt>
                <c:pt idx="785">
                  <c:v>-89.998839709696128</c:v>
                </c:pt>
                <c:pt idx="786">
                  <c:v>-89.998866121127918</c:v>
                </c:pt>
                <c:pt idx="787">
                  <c:v>-89.998891931362166</c:v>
                </c:pt>
                <c:pt idx="788">
                  <c:v>-89.998917154083713</c:v>
                </c:pt>
                <c:pt idx="789">
                  <c:v>-89.998941802666039</c:v>
                </c:pt>
                <c:pt idx="790">
                  <c:v>-89.998965890178127</c:v>
                </c:pt>
                <c:pt idx="791">
                  <c:v>-89.9989894293915</c:v>
                </c:pt>
                <c:pt idx="792">
                  <c:v>-89.999012432786969</c:v>
                </c:pt>
                <c:pt idx="793">
                  <c:v>-89.999034912561228</c:v>
                </c:pt>
                <c:pt idx="794">
                  <c:v>-89.999056880633361</c:v>
                </c:pt>
                <c:pt idx="795">
                  <c:v>-89.999078348651111</c:v>
                </c:pt>
                <c:pt idx="796">
                  <c:v>-89.999099327997115</c:v>
                </c:pt>
                <c:pt idx="797">
                  <c:v>-89.999119829794893</c:v>
                </c:pt>
                <c:pt idx="798">
                  <c:v>-89.999139864914795</c:v>
                </c:pt>
                <c:pt idx="799">
                  <c:v>-89.999159443979678</c:v>
                </c:pt>
                <c:pt idx="800">
                  <c:v>-89.999178577370643</c:v>
                </c:pt>
                <c:pt idx="801">
                  <c:v>-89.999197275232476</c:v>
                </c:pt>
                <c:pt idx="802">
                  <c:v>-89.999215547478997</c:v>
                </c:pt>
                <c:pt idx="803">
                  <c:v>-89.999233403798371</c:v>
                </c:pt>
                <c:pt idx="804">
                  <c:v>-89.999250853658324</c:v>
                </c:pt>
                <c:pt idx="805">
                  <c:v>-89.999267906310976</c:v>
                </c:pt>
                <c:pt idx="806">
                  <c:v>-89.999284570797855</c:v>
                </c:pt>
                <c:pt idx="807">
                  <c:v>-89.999300855954715</c:v>
                </c:pt>
                <c:pt idx="808">
                  <c:v>-89.999316770416115</c:v>
                </c:pt>
                <c:pt idx="809">
                  <c:v>-89.999332322620191</c:v>
                </c:pt>
                <c:pt idx="810">
                  <c:v>-89.999347520812861</c:v>
                </c:pt>
                <c:pt idx="811">
                  <c:v>-89.999362373052406</c:v>
                </c:pt>
                <c:pt idx="812">
                  <c:v>-89.999376887213728</c:v>
                </c:pt>
                <c:pt idx="813">
                  <c:v>-89.999391070992417</c:v>
                </c:pt>
                <c:pt idx="814">
                  <c:v>-89.999404931908856</c:v>
                </c:pt>
                <c:pt idx="815">
                  <c:v>-89.999418477312332</c:v>
                </c:pt>
                <c:pt idx="816">
                  <c:v>-89.999431714384784</c:v>
                </c:pt>
                <c:pt idx="817">
                  <c:v>-89.999444650144682</c:v>
                </c:pt>
                <c:pt idx="818">
                  <c:v>-89.999457291450724</c:v>
                </c:pt>
              </c:numCache>
            </c:numRef>
          </c:yVal>
          <c:smooth val="1"/>
          <c:extLst>
            <c:ext xmlns:c16="http://schemas.microsoft.com/office/drawing/2014/chart" uri="{C3380CC4-5D6E-409C-BE32-E72D297353CC}">
              <c16:uniqueId val="{00000002-61C5-41F1-94D5-89A435893BEB}"/>
            </c:ext>
          </c:extLst>
        </c:ser>
        <c:ser>
          <c:idx val="2"/>
          <c:order val="2"/>
          <c:tx>
            <c:v>fz_comp</c:v>
          </c:tx>
          <c:marker>
            <c:symbol val="none"/>
          </c:marker>
          <c:dPt>
            <c:idx val="1"/>
            <c:bubble3D val="0"/>
            <c:spPr>
              <a:ln>
                <a:prstDash val="sysDot"/>
              </a:ln>
            </c:spPr>
            <c:extLst>
              <c:ext xmlns:c16="http://schemas.microsoft.com/office/drawing/2014/chart" uri="{C3380CC4-5D6E-409C-BE32-E72D297353CC}">
                <c16:uniqueId val="{00000004-61C5-41F1-94D5-89A435893BEB}"/>
              </c:ext>
            </c:extLst>
          </c:dPt>
          <c:xVal>
            <c:numRef>
              <c:f>Sheet2!$D$28:$E$28</c:f>
              <c:numCache>
                <c:formatCode>General</c:formatCode>
                <c:ptCount val="2"/>
                <c:pt idx="0">
                  <c:v>1982.0042726263428</c:v>
                </c:pt>
                <c:pt idx="1">
                  <c:v>1982.0042726263428</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5-61C5-41F1-94D5-89A435893BEB}"/>
            </c:ext>
          </c:extLst>
        </c:ser>
        <c:ser>
          <c:idx val="3"/>
          <c:order val="3"/>
          <c:tx>
            <c:v>fp_comp1</c:v>
          </c:tx>
          <c:spPr>
            <a:ln>
              <a:prstDash val="sysDot"/>
            </a:ln>
          </c:spPr>
          <c:marker>
            <c:symbol val="none"/>
          </c:marker>
          <c:xVal>
            <c:numRef>
              <c:f>Sheet2!$D$29:$E$29</c:f>
              <c:numCache>
                <c:formatCode>General</c:formatCode>
                <c:ptCount val="2"/>
                <c:pt idx="0">
                  <c:v>0.31861575731080904</c:v>
                </c:pt>
                <c:pt idx="1">
                  <c:v>0.31861575731080904</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6-61C5-41F1-94D5-89A435893BEB}"/>
            </c:ext>
          </c:extLst>
        </c:ser>
        <c:ser>
          <c:idx val="4"/>
          <c:order val="4"/>
          <c:tx>
            <c:v>fp_comp2</c:v>
          </c:tx>
          <c:spPr>
            <a:ln>
              <a:prstDash val="sysDot"/>
            </a:ln>
          </c:spPr>
          <c:marker>
            <c:symbol val="none"/>
          </c:marker>
          <c:xVal>
            <c:numRef>
              <c:f>Sheet2!$D$30:$E$30</c:f>
              <c:numCache>
                <c:formatCode>General</c:formatCode>
                <c:ptCount val="2"/>
                <c:pt idx="0">
                  <c:v>145346.9799925985</c:v>
                </c:pt>
                <c:pt idx="1">
                  <c:v>145346.9799925985</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7-61C5-41F1-94D5-89A435893BEB}"/>
            </c:ext>
          </c:extLst>
        </c:ser>
        <c:dLbls>
          <c:showLegendKey val="0"/>
          <c:showVal val="0"/>
          <c:showCatName val="0"/>
          <c:showSerName val="0"/>
          <c:showPercent val="0"/>
          <c:showBubbleSize val="0"/>
        </c:dLbls>
        <c:axId val="529268096"/>
        <c:axId val="528811136"/>
      </c:scatterChart>
      <c:valAx>
        <c:axId val="529259904"/>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266176"/>
        <c:crossesAt val="-30"/>
        <c:crossBetween val="midCat"/>
      </c:valAx>
      <c:valAx>
        <c:axId val="52926617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59904"/>
        <c:crossesAt val="100"/>
        <c:crossBetween val="midCat"/>
      </c:valAx>
      <c:valAx>
        <c:axId val="529268096"/>
        <c:scaling>
          <c:logBase val="10"/>
          <c:orientation val="minMax"/>
        </c:scaling>
        <c:delete val="1"/>
        <c:axPos val="b"/>
        <c:numFmt formatCode="0" sourceLinked="1"/>
        <c:majorTickMark val="out"/>
        <c:minorTickMark val="none"/>
        <c:tickLblPos val="nextTo"/>
        <c:crossAx val="528811136"/>
        <c:crosses val="autoZero"/>
        <c:crossBetween val="midCat"/>
      </c:valAx>
      <c:valAx>
        <c:axId val="528811136"/>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68096"/>
        <c:crosses val="max"/>
        <c:crossBetween val="midCat"/>
        <c:majorUnit val="30"/>
      </c:valAx>
    </c:plotArea>
    <c:legend>
      <c:legendPos val="r"/>
      <c:layout>
        <c:manualLayout>
          <c:xMode val="edge"/>
          <c:yMode val="edge"/>
          <c:x val="0.60581283524453811"/>
          <c:y val="0.13939707332880902"/>
          <c:w val="0.20263215017328617"/>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Loop</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Sheet2!$AR$4:$AR$822</c:f>
              <c:numCache>
                <c:formatCode>0.0000</c:formatCode>
                <c:ptCount val="819"/>
                <c:pt idx="0">
                  <c:v>33.336590044699072</c:v>
                </c:pt>
                <c:pt idx="1">
                  <c:v>33.13645226121259</c:v>
                </c:pt>
                <c:pt idx="2">
                  <c:v>32.936307844027922</c:v>
                </c:pt>
                <c:pt idx="3">
                  <c:v>32.736156492832102</c:v>
                </c:pt>
                <c:pt idx="4">
                  <c:v>32.535997893180706</c:v>
                </c:pt>
                <c:pt idx="5">
                  <c:v>32.335831715885888</c:v>
                </c:pt>
                <c:pt idx="6">
                  <c:v>32.135657616378403</c:v>
                </c:pt>
                <c:pt idx="7">
                  <c:v>31.935475234042663</c:v>
                </c:pt>
                <c:pt idx="8">
                  <c:v>31.735284191524208</c:v>
                </c:pt>
                <c:pt idx="9">
                  <c:v>31.535084094008234</c:v>
                </c:pt>
                <c:pt idx="10">
                  <c:v>31.334874528468809</c:v>
                </c:pt>
                <c:pt idx="11">
                  <c:v>31.134655062887489</c:v>
                </c:pt>
                <c:pt idx="12">
                  <c:v>30.9344252454407</c:v>
                </c:pt>
                <c:pt idx="13">
                  <c:v>30.734184603654832</c:v>
                </c:pt>
                <c:pt idx="14">
                  <c:v>30.533932643528303</c:v>
                </c:pt>
                <c:pt idx="15">
                  <c:v>30.333668848619581</c:v>
                </c:pt>
                <c:pt idx="16">
                  <c:v>30.133392679100389</c:v>
                </c:pt>
                <c:pt idx="17">
                  <c:v>29.933103570773433</c:v>
                </c:pt>
                <c:pt idx="18">
                  <c:v>29.732800934053387</c:v>
                </c:pt>
                <c:pt idx="19">
                  <c:v>29.532484152911046</c:v>
                </c:pt>
                <c:pt idx="20">
                  <c:v>29.332152583779347</c:v>
                </c:pt>
                <c:pt idx="21">
                  <c:v>29.131805554420929</c:v>
                </c:pt>
                <c:pt idx="22">
                  <c:v>28.931442362756727</c:v>
                </c:pt>
                <c:pt idx="23">
                  <c:v>28.731062275654651</c:v>
                </c:pt>
                <c:pt idx="24">
                  <c:v>28.530664527678582</c:v>
                </c:pt>
                <c:pt idx="25">
                  <c:v>28.330248319796837</c:v>
                </c:pt>
                <c:pt idx="26">
                  <c:v>28.129812818050247</c:v>
                </c:pt>
                <c:pt idx="27">
                  <c:v>27.929357152179705</c:v>
                </c:pt>
                <c:pt idx="28">
                  <c:v>27.728880414213194</c:v>
                </c:pt>
                <c:pt idx="29">
                  <c:v>27.528381657012837</c:v>
                </c:pt>
                <c:pt idx="30">
                  <c:v>27.32785989278225</c:v>
                </c:pt>
                <c:pt idx="31">
                  <c:v>27.127314091534991</c:v>
                </c:pt>
                <c:pt idx="32">
                  <c:v>26.926743179524991</c:v>
                </c:pt>
                <c:pt idx="33">
                  <c:v>26.726146037640461</c:v>
                </c:pt>
                <c:pt idx="34">
                  <c:v>26.52552149976237</c:v>
                </c:pt>
                <c:pt idx="35">
                  <c:v>26.324868351089798</c:v>
                </c:pt>
                <c:pt idx="36">
                  <c:v>26.124185326434215</c:v>
                </c:pt>
                <c:pt idx="37">
                  <c:v>25.92347110848538</c:v>
                </c:pt>
                <c:pt idx="38">
                  <c:v>25.72272432605191</c:v>
                </c:pt>
                <c:pt idx="39">
                  <c:v>25.521943552280277</c:v>
                </c:pt>
                <c:pt idx="40">
                  <c:v>25.321127302856212</c:v>
                </c:pt>
                <c:pt idx="41">
                  <c:v>25.120274034193415</c:v>
                </c:pt>
                <c:pt idx="42">
                  <c:v>24.919382141614705</c:v>
                </c:pt>
                <c:pt idx="43">
                  <c:v>24.718449957531924</c:v>
                </c:pt>
                <c:pt idx="44">
                  <c:v>24.517475749631252</c:v>
                </c:pt>
                <c:pt idx="45">
                  <c:v>24.316457719071586</c:v>
                </c:pt>
                <c:pt idx="46">
                  <c:v>24.115393998704562</c:v>
                </c:pt>
                <c:pt idx="47">
                  <c:v>23.914282651325365</c:v>
                </c:pt>
                <c:pt idx="48">
                  <c:v>23.713121667965311</c:v>
                </c:pt>
                <c:pt idx="49">
                  <c:v>23.511908966237065</c:v>
                </c:pt>
                <c:pt idx="50">
                  <c:v>23.310642388745691</c:v>
                </c:pt>
                <c:pt idx="51">
                  <c:v>23.109319701579125</c:v>
                </c:pt>
                <c:pt idx="52">
                  <c:v>22.907938592893281</c:v>
                </c:pt>
                <c:pt idx="53">
                  <c:v>22.706496671608548</c:v>
                </c:pt>
                <c:pt idx="54">
                  <c:v>22.504991466235367</c:v>
                </c:pt>
                <c:pt idx="55">
                  <c:v>22.303420423848578</c:v>
                </c:pt>
                <c:pt idx="56">
                  <c:v>22.101780909231636</c:v>
                </c:pt>
                <c:pt idx="57">
                  <c:v>21.900070204213272</c:v>
                </c:pt>
                <c:pt idx="58">
                  <c:v>21.698285507221222</c:v>
                </c:pt>
                <c:pt idx="59">
                  <c:v>21.496423933079114</c:v>
                </c:pt>
                <c:pt idx="60">
                  <c:v>21.294482513074421</c:v>
                </c:pt>
                <c:pt idx="61">
                  <c:v>21.09245819532758</c:v>
                </c:pt>
                <c:pt idx="62">
                  <c:v>20.890347845493622</c:v>
                </c:pt>
                <c:pt idx="63">
                  <c:v>20.688148247830021</c:v>
                </c:pt>
                <c:pt idx="64">
                  <c:v>20.485856106666162</c:v>
                </c:pt>
                <c:pt idx="65">
                  <c:v>20.28346804831142</c:v>
                </c:pt>
                <c:pt idx="66">
                  <c:v>20.080980623440908</c:v>
                </c:pt>
                <c:pt idx="67">
                  <c:v>19.878390309999325</c:v>
                </c:pt>
                <c:pt idx="68">
                  <c:v>19.67569351666495</c:v>
                </c:pt>
                <c:pt idx="69">
                  <c:v>19.472886586917447</c:v>
                </c:pt>
                <c:pt idx="70">
                  <c:v>19.269965803753465</c:v>
                </c:pt>
                <c:pt idx="71">
                  <c:v>19.066927395096258</c:v>
                </c:pt>
                <c:pt idx="72">
                  <c:v>18.863767539944917</c:v>
                </c:pt>
                <c:pt idx="73">
                  <c:v>18.660482375309655</c:v>
                </c:pt>
                <c:pt idx="74">
                  <c:v>18.457068003979586</c:v>
                </c:pt>
                <c:pt idx="75">
                  <c:v>18.253520503168602</c:v>
                </c:pt>
                <c:pt idx="76">
                  <c:v>18.049835934083639</c:v>
                </c:pt>
                <c:pt idx="77">
                  <c:v>17.846010352458549</c:v>
                </c:pt>
                <c:pt idx="78">
                  <c:v>17.642039820093821</c:v>
                </c:pt>
                <c:pt idx="79">
                  <c:v>17.437920417439528</c:v>
                </c:pt>
                <c:pt idx="80">
                  <c:v>17.233648257255098</c:v>
                </c:pt>
                <c:pt idx="81">
                  <c:v>17.029219499374648</c:v>
                </c:pt>
                <c:pt idx="82">
                  <c:v>16.824630366600687</c:v>
                </c:pt>
                <c:pt idx="83">
                  <c:v>16.619877161743076</c:v>
                </c:pt>
                <c:pt idx="84">
                  <c:v>16.414956285811385</c:v>
                </c:pt>
                <c:pt idx="85">
                  <c:v>16.209864257360906</c:v>
                </c:pt>
                <c:pt idx="86">
                  <c:v>16.004597732982369</c:v>
                </c:pt>
                <c:pt idx="87">
                  <c:v>15.799153528914026</c:v>
                </c:pt>
                <c:pt idx="88">
                  <c:v>15.593528643743205</c:v>
                </c:pt>
                <c:pt idx="89">
                  <c:v>15.387720282151072</c:v>
                </c:pt>
                <c:pt idx="90">
                  <c:v>15.181725879639465</c:v>
                </c:pt>
                <c:pt idx="91">
                  <c:v>14.975543128164183</c:v>
                </c:pt>
                <c:pt idx="92">
                  <c:v>14.769170002582435</c:v>
                </c:pt>
                <c:pt idx="93">
                  <c:v>14.562604787805256</c:v>
                </c:pt>
                <c:pt idx="94">
                  <c:v>14.355846106528503</c:v>
                </c:pt>
                <c:pt idx="95">
                  <c:v>14.148892947397812</c:v>
                </c:pt>
                <c:pt idx="96">
                  <c:v>13.941744693444946</c:v>
                </c:pt>
                <c:pt idx="97">
                  <c:v>13.734401150615284</c:v>
                </c:pt>
                <c:pt idx="98">
                  <c:v>13.526862576188527</c:v>
                </c:pt>
                <c:pt idx="99">
                  <c:v>13.319129706877888</c:v>
                </c:pt>
                <c:pt idx="100">
                  <c:v>13.111203786378084</c:v>
                </c:pt>
                <c:pt idx="101">
                  <c:v>12.903086592117774</c:v>
                </c:pt>
                <c:pt idx="102">
                  <c:v>12.694780460960565</c:v>
                </c:pt>
                <c:pt idx="103">
                  <c:v>12.486288313588886</c:v>
                </c:pt>
                <c:pt idx="104">
                  <c:v>12.277613677298312</c:v>
                </c:pt>
                <c:pt idx="105">
                  <c:v>12.06876070692627</c:v>
                </c:pt>
                <c:pt idx="106">
                  <c:v>11.859734203638936</c:v>
                </c:pt>
                <c:pt idx="107">
                  <c:v>11.650539631304653</c:v>
                </c:pt>
                <c:pt idx="108">
                  <c:v>11.441183130189486</c:v>
                </c:pt>
                <c:pt idx="109">
                  <c:v>11.231671527724671</c:v>
                </c:pt>
                <c:pt idx="110">
                  <c:v>11.022012346111509</c:v>
                </c:pt>
                <c:pt idx="111">
                  <c:v>10.812213806553039</c:v>
                </c:pt>
                <c:pt idx="112">
                  <c:v>10.60228482992779</c:v>
                </c:pt>
                <c:pt idx="113">
                  <c:v>10.392235033753025</c:v>
                </c:pt>
                <c:pt idx="114">
                  <c:v>10.182074725320284</c:v>
                </c:pt>
                <c:pt idx="115">
                  <c:v>9.9718148909269928</c:v>
                </c:pt>
                <c:pt idx="116">
                  <c:v>9.7614671811701186</c:v>
                </c:pt>
                <c:pt idx="117">
                  <c:v>9.5510438923157892</c:v>
                </c:pt>
                <c:pt idx="118">
                  <c:v>9.3405579438062318</c:v>
                </c:pt>
                <c:pt idx="119">
                  <c:v>9.1300228520162818</c:v>
                </c:pt>
                <c:pt idx="120">
                  <c:v>8.9194527004225321</c:v>
                </c:pt>
                <c:pt idx="121">
                  <c:v>8.7088621063979801</c:v>
                </c:pt>
                <c:pt idx="122">
                  <c:v>8.4982661848945966</c:v>
                </c:pt>
                <c:pt idx="123">
                  <c:v>8.2876805093231596</c:v>
                </c:pt>
                <c:pt idx="124">
                  <c:v>8.0771210699820273</c:v>
                </c:pt>
                <c:pt idx="125">
                  <c:v>7.8666042304275976</c:v>
                </c:pt>
                <c:pt idx="126">
                  <c:v>7.6561466822113502</c:v>
                </c:pt>
                <c:pt idx="127">
                  <c:v>7.4457653984382048</c:v>
                </c:pt>
                <c:pt idx="128">
                  <c:v>7.2354775866219754</c:v>
                </c:pt>
                <c:pt idx="129">
                  <c:v>7.0253006413287196</c:v>
                </c:pt>
                <c:pt idx="130">
                  <c:v>6.8152520971063666</c:v>
                </c:pt>
                <c:pt idx="131">
                  <c:v>6.6053495821988975</c:v>
                </c:pt>
                <c:pt idx="132">
                  <c:v>6.3956107735358572</c:v>
                </c:pt>
                <c:pt idx="133">
                  <c:v>6.1860533534730138</c:v>
                </c:pt>
                <c:pt idx="134">
                  <c:v>5.9766949687383857</c:v>
                </c:pt>
                <c:pt idx="135">
                  <c:v>5.767553192008549</c:v>
                </c:pt>
                <c:pt idx="136">
                  <c:v>5.5586454865071389</c:v>
                </c:pt>
                <c:pt idx="137">
                  <c:v>5.349989173976482</c:v>
                </c:pt>
                <c:pt idx="138">
                  <c:v>5.1416014063305084</c:v>
                </c:pt>
                <c:pt idx="139">
                  <c:v>4.9334991412494063</c:v>
                </c:pt>
                <c:pt idx="140">
                  <c:v>4.7256991219266951</c:v>
                </c:pt>
                <c:pt idx="141">
                  <c:v>4.5182178611287256</c:v>
                </c:pt>
                <c:pt idx="142">
                  <c:v>4.3110716296746219</c:v>
                </c:pt>
                <c:pt idx="143">
                  <c:v>4.1042764493931223</c:v>
                </c:pt>
                <c:pt idx="144">
                  <c:v>3.8978480905639827</c:v>
                </c:pt>
                <c:pt idx="145">
                  <c:v>3.691802073802279</c:v>
                </c:pt>
                <c:pt idx="146">
                  <c:v>3.4861536763000665</c:v>
                </c:pt>
                <c:pt idx="147">
                  <c:v>3.2809179422973074</c:v>
                </c:pt>
                <c:pt idx="148">
                  <c:v>3.0761096976167437</c:v>
                </c:pt>
                <c:pt idx="149">
                  <c:v>2.8717435680626409</c:v>
                </c:pt>
                <c:pt idx="150">
                  <c:v>2.6678340014552901</c:v>
                </c:pt>
                <c:pt idx="151">
                  <c:v>2.4643952930469339</c:v>
                </c:pt>
                <c:pt idx="152">
                  <c:v>2.2614416140454523</c:v>
                </c:pt>
                <c:pt idx="153">
                  <c:v>2.0589870429558488</c:v>
                </c:pt>
                <c:pt idx="154">
                  <c:v>1.857045599437626</c:v>
                </c:pt>
                <c:pt idx="155">
                  <c:v>1.6556312803692279</c:v>
                </c:pt>
                <c:pt idx="156">
                  <c:v>1.4547580978059287</c:v>
                </c:pt>
                <c:pt idx="157">
                  <c:v>1.2544401185171239</c:v>
                </c:pt>
                <c:pt idx="158">
                  <c:v>1.0546915047919114</c:v>
                </c:pt>
                <c:pt idx="159">
                  <c:v>0.85552655620498541</c:v>
                </c:pt>
                <c:pt idx="160">
                  <c:v>0.6569597520432886</c:v>
                </c:pt>
                <c:pt idx="161">
                  <c:v>0.45900579410143649</c:v>
                </c:pt>
                <c:pt idx="162">
                  <c:v>0.26167964956319167</c:v>
                </c:pt>
                <c:pt idx="163">
                  <c:v>6.4996593697859595E-2</c:v>
                </c:pt>
                <c:pt idx="164">
                  <c:v>-0.13102774788984917</c:v>
                </c:pt>
                <c:pt idx="165">
                  <c:v>-0.32637735770639864</c:v>
                </c:pt>
                <c:pt idx="166">
                  <c:v>-0.52103578575103171</c:v>
                </c:pt>
                <c:pt idx="167">
                  <c:v>-0.71498611006179402</c:v>
                </c:pt>
                <c:pt idx="168">
                  <c:v>-0.90821089864441973</c:v>
                </c:pt>
                <c:pt idx="169">
                  <c:v>-1.1006921729941475</c:v>
                </c:pt>
                <c:pt idx="170">
                  <c:v>-1.2924113734125129</c:v>
                </c:pt>
                <c:pt idx="171">
                  <c:v>-1.4833493263140411</c:v>
                </c:pt>
                <c:pt idx="172">
                  <c:v>-1.6734862137118007</c:v>
                </c:pt>
                <c:pt idx="173">
                  <c:v>-1.8628015450661266</c:v>
                </c:pt>
                <c:pt idx="174">
                  <c:v>-2.0512741316766743</c:v>
                </c:pt>
                <c:pt idx="175">
                  <c:v>-2.2388820637954865</c:v>
                </c:pt>
                <c:pt idx="176">
                  <c:v>-2.4256026906361541</c:v>
                </c:pt>
                <c:pt idx="177">
                  <c:v>-2.6114126034536689</c:v>
                </c:pt>
                <c:pt idx="178">
                  <c:v>-2.7962876218679256</c:v>
                </c:pt>
                <c:pt idx="179">
                  <c:v>-2.9802027836042697</c:v>
                </c:pt>
                <c:pt idx="180">
                  <c:v>-3.1631323378235692</c:v>
                </c:pt>
                <c:pt idx="181">
                  <c:v>-3.3450497422147727</c:v>
                </c:pt>
                <c:pt idx="182">
                  <c:v>-3.5259276640216761</c:v>
                </c:pt>
                <c:pt idx="183">
                  <c:v>-3.705737985174764</c:v>
                </c:pt>
                <c:pt idx="184">
                  <c:v>-3.8844518116972289</c:v>
                </c:pt>
                <c:pt idx="185">
                  <c:v>-4.0620394875507522</c:v>
                </c:pt>
                <c:pt idx="186">
                  <c:v>-4.2384706130823915</c:v>
                </c:pt>
                <c:pt idx="187">
                  <c:v>-4.4137140682278968</c:v>
                </c:pt>
                <c:pt idx="188">
                  <c:v>-4.587738040618035</c:v>
                </c:pt>
                <c:pt idx="189">
                  <c:v>-4.7605100587254405</c:v>
                </c:pt>
                <c:pt idx="190">
                  <c:v>-4.9319970301747276</c:v>
                </c:pt>
                <c:pt idx="191">
                  <c:v>-5.1021652853255333</c:v>
                </c:pt>
                <c:pt idx="192">
                  <c:v>-5.270980626217515</c:v>
                </c:pt>
                <c:pt idx="193">
                  <c:v>-5.438408380946445</c:v>
                </c:pt>
                <c:pt idx="194">
                  <c:v>-5.6044134635148417</c:v>
                </c:pt>
                <c:pt idx="195">
                  <c:v>-5.7689604391733695</c:v>
                </c:pt>
                <c:pt idx="196">
                  <c:v>-5.9320135952373825</c:v>
                </c:pt>
                <c:pt idx="197">
                  <c:v>-6.0935370173286216</c:v>
                </c:pt>
                <c:pt idx="198">
                  <c:v>-6.2534946709542538</c:v>
                </c:pt>
                <c:pt idx="199">
                  <c:v>-6.4118504882945686</c:v>
                </c:pt>
                <c:pt idx="200">
                  <c:v>-6.56856846002702</c:v>
                </c:pt>
                <c:pt idx="201">
                  <c:v>-6.7236127319679113</c:v>
                </c:pt>
                <c:pt idx="202">
                  <c:v>-6.8769477062651241</c:v>
                </c:pt>
                <c:pt idx="203">
                  <c:v>-7.0285381468253227</c:v>
                </c:pt>
                <c:pt idx="204">
                  <c:v>-7.1783492886078726</c:v>
                </c:pt>
                <c:pt idx="205">
                  <c:v>-7.3263469503672134</c:v>
                </c:pt>
                <c:pt idx="206">
                  <c:v>-7.4724976503732563</c:v>
                </c:pt>
                <c:pt idx="207">
                  <c:v>-7.6167687245911431</c:v>
                </c:pt>
                <c:pt idx="208">
                  <c:v>-7.7591284467522179</c:v>
                </c:pt>
                <c:pt idx="209">
                  <c:v>-7.8995461497040225</c:v>
                </c:pt>
                <c:pt idx="210">
                  <c:v>-8.0379923473858739</c:v>
                </c:pt>
                <c:pt idx="211">
                  <c:v>-8.1744388567387496</c:v>
                </c:pt>
                <c:pt idx="212">
                  <c:v>-8.3088589188285624</c:v>
                </c:pt>
                <c:pt idx="213">
                  <c:v>-8.4412273184357005</c:v>
                </c:pt>
                <c:pt idx="214">
                  <c:v>-8.5715205013473401</c:v>
                </c:pt>
                <c:pt idx="215">
                  <c:v>-8.6997166885778547</c:v>
                </c:pt>
                <c:pt idx="216">
                  <c:v>-8.8257959867429499</c:v>
                </c:pt>
                <c:pt idx="217">
                  <c:v>-8.9497404938195793</c:v>
                </c:pt>
                <c:pt idx="218">
                  <c:v>-9.0715343995414308</c:v>
                </c:pt>
                <c:pt idx="219">
                  <c:v>-9.1911640797060628</c:v>
                </c:pt>
                <c:pt idx="220">
                  <c:v>-9.3086181837058248</c:v>
                </c:pt>
                <c:pt idx="221">
                  <c:v>-9.4238877146400419</c:v>
                </c:pt>
                <c:pt idx="222">
                  <c:v>-9.5369661014200133</c:v>
                </c:pt>
                <c:pt idx="223">
                  <c:v>-9.6478492623413885</c:v>
                </c:pt>
                <c:pt idx="224">
                  <c:v>-9.7565356596682733</c:v>
                </c:pt>
                <c:pt idx="225">
                  <c:v>-9.8630263448504643</c:v>
                </c:pt>
                <c:pt idx="226">
                  <c:v>-9.9673249940785418</c:v>
                </c:pt>
                <c:pt idx="227">
                  <c:v>-10.069437933967347</c:v>
                </c:pt>
                <c:pt idx="228">
                  <c:v>-10.169374157249631</c:v>
                </c:pt>
                <c:pt idx="229">
                  <c:v>-10.26714532845342</c:v>
                </c:pt>
                <c:pt idx="230">
                  <c:v>-10.362765779628624</c:v>
                </c:pt>
                <c:pt idx="231">
                  <c:v>-10.456252496280253</c:v>
                </c:pt>
                <c:pt idx="232">
                  <c:v>-10.547625093753819</c:v>
                </c:pt>
                <c:pt idx="233">
                  <c:v>-10.636905784403666</c:v>
                </c:pt>
                <c:pt idx="234">
                  <c:v>-10.724119335954978</c:v>
                </c:pt>
                <c:pt idx="235">
                  <c:v>-10.809293021542974</c:v>
                </c:pt>
                <c:pt idx="236">
                  <c:v>-10.892456561979834</c:v>
                </c:pt>
                <c:pt idx="237">
                  <c:v>-10.973642060857095</c:v>
                </c:pt>
                <c:pt idx="238">
                  <c:v>-11.052883933140667</c:v>
                </c:pt>
                <c:pt idx="239">
                  <c:v>-11.130218827955584</c:v>
                </c:pt>
                <c:pt idx="240">
                  <c:v>-11.205685546286929</c:v>
                </c:pt>
                <c:pt idx="241">
                  <c:v>-11.279324954344336</c:v>
                </c:pt>
                <c:pt idx="242">
                  <c:v>-11.351179893346995</c:v>
                </c:pt>
                <c:pt idx="243">
                  <c:v>-11.421295086487795</c:v>
                </c:pt>
                <c:pt idx="244">
                  <c:v>-11.489717043826072</c:v>
                </c:pt>
                <c:pt idx="245">
                  <c:v>-11.556493965841923</c:v>
                </c:pt>
                <c:pt idx="246">
                  <c:v>-11.621675646359453</c:v>
                </c:pt>
                <c:pt idx="247">
                  <c:v>-11.685313375514493</c:v>
                </c:pt>
                <c:pt idx="248">
                  <c:v>-11.747459843403</c:v>
                </c:pt>
                <c:pt idx="249">
                  <c:v>-11.808169045001669</c:v>
                </c:pt>
                <c:pt idx="250">
                  <c:v>-11.867496186903807</c:v>
                </c:pt>
                <c:pt idx="251">
                  <c:v>-11.925497596358973</c:v>
                </c:pt>
                <c:pt idx="252">
                  <c:v>-11.982230633050925</c:v>
                </c:pt>
                <c:pt idx="253">
                  <c:v>-12.0377536039876</c:v>
                </c:pt>
                <c:pt idx="254">
                  <c:v>-12.092125681819805</c:v>
                </c:pt>
                <c:pt idx="255">
                  <c:v>-12.1454068268442</c:v>
                </c:pt>
                <c:pt idx="256">
                  <c:v>-12.197657712886489</c:v>
                </c:pt>
                <c:pt idx="257">
                  <c:v>-12.248939657202817</c:v>
                </c:pt>
                <c:pt idx="258">
                  <c:v>-12.299314554478862</c:v>
                </c:pt>
                <c:pt idx="259">
                  <c:v>-12.348844814951956</c:v>
                </c:pt>
                <c:pt idx="260">
                  <c:v>-12.397593306627728</c:v>
                </c:pt>
                <c:pt idx="261">
                  <c:v>-12.4456233015132</c:v>
                </c:pt>
                <c:pt idx="262">
                  <c:v>-12.492998425740517</c:v>
                </c:pt>
                <c:pt idx="263">
                  <c:v>-12.539782613412269</c:v>
                </c:pt>
                <c:pt idx="264">
                  <c:v>-12.586040063958269</c:v>
                </c:pt>
                <c:pt idx="265">
                  <c:v>-12.631835202757136</c:v>
                </c:pt>
                <c:pt idx="266">
                  <c:v>-12.67723264474278</c:v>
                </c:pt>
                <c:pt idx="267">
                  <c:v>-12.72229716068601</c:v>
                </c:pt>
                <c:pt idx="268">
                  <c:v>-12.767093645816173</c:v>
                </c:pt>
                <c:pt idx="269">
                  <c:v>-12.811687090424929</c:v>
                </c:pt>
                <c:pt idx="270">
                  <c:v>-12.856142552076669</c:v>
                </c:pt>
                <c:pt idx="271">
                  <c:v>-12.900525129034644</c:v>
                </c:pt>
                <c:pt idx="272">
                  <c:v>-12.944899934500976</c:v>
                </c:pt>
                <c:pt idx="273">
                  <c:v>-12.989332071261819</c:v>
                </c:pt>
                <c:pt idx="274">
                  <c:v>-13.033886606324183</c:v>
                </c:pt>
                <c:pt idx="275">
                  <c:v>-13.078628545131998</c:v>
                </c:pt>
                <c:pt idx="276">
                  <c:v>-13.123622804950879</c:v>
                </c:pt>
                <c:pt idx="277">
                  <c:v>-13.168934187019758</c:v>
                </c:pt>
                <c:pt idx="278">
                  <c:v>-13.214627347077252</c:v>
                </c:pt>
                <c:pt idx="279">
                  <c:v>-13.260766763885002</c:v>
                </c:pt>
                <c:pt idx="280">
                  <c:v>-13.307416705389029</c:v>
                </c:pt>
                <c:pt idx="281">
                  <c:v>-13.354641192180949</c:v>
                </c:pt>
                <c:pt idx="282">
                  <c:v>-13.402503957947307</c:v>
                </c:pt>
                <c:pt idx="283">
                  <c:v>-13.451068406623792</c:v>
                </c:pt>
                <c:pt idx="284">
                  <c:v>-13.500397566004073</c:v>
                </c:pt>
                <c:pt idx="285">
                  <c:v>-13.550554037590372</c:v>
                </c:pt>
                <c:pt idx="286">
                  <c:v>-13.601599942511458</c:v>
                </c:pt>
                <c:pt idx="287">
                  <c:v>-13.653596863378784</c:v>
                </c:pt>
                <c:pt idx="288">
                  <c:v>-13.706605781997878</c:v>
                </c:pt>
                <c:pt idx="289">
                  <c:v>-13.760687012901082</c:v>
                </c:pt>
                <c:pt idx="290">
                  <c:v>-13.81590013272211</c:v>
                </c:pt>
                <c:pt idx="291">
                  <c:v>-13.8723039054863</c:v>
                </c:pt>
                <c:pt idx="292">
                  <c:v>-13.929956203949061</c:v>
                </c:pt>
                <c:pt idx="293">
                  <c:v>-13.988913927171591</c:v>
                </c:pt>
                <c:pt idx="294">
                  <c:v>-14.049232914585597</c:v>
                </c:pt>
                <c:pt idx="295">
                  <c:v>-14.110967856854074</c:v>
                </c:pt>
                <c:pt idx="296">
                  <c:v>-14.174172203899845</c:v>
                </c:pt>
                <c:pt idx="297">
                  <c:v>-14.238898070526885</c:v>
                </c:pt>
                <c:pt idx="298">
                  <c:v>-14.305196140119094</c:v>
                </c:pt>
                <c:pt idx="299">
                  <c:v>-14.373115566952478</c:v>
                </c:pt>
                <c:pt idx="300">
                  <c:v>-14.442703877707267</c:v>
                </c:pt>
                <c:pt idx="301">
                  <c:v>-14.514006872810883</c:v>
                </c:pt>
                <c:pt idx="302">
                  <c:v>-14.587068528281845</c:v>
                </c:pt>
                <c:pt idx="303">
                  <c:v>-14.661930898778056</c:v>
                </c:pt>
                <c:pt idx="304">
                  <c:v>-14.738634022577836</c:v>
                </c:pt>
                <c:pt idx="305">
                  <c:v>-14.817215829240141</c:v>
                </c:pt>
                <c:pt idx="306">
                  <c:v>-14.897712050699095</c:v>
                </c:pt>
                <c:pt idx="307">
                  <c:v>-14.980156136548375</c:v>
                </c:pt>
                <c:pt idx="308">
                  <c:v>-15.064579174259904</c:v>
                </c:pt>
                <c:pt idx="309">
                  <c:v>-15.151009815063555</c:v>
                </c:pt>
                <c:pt idx="310">
                  <c:v>-15.239474206184013</c:v>
                </c:pt>
                <c:pt idx="311">
                  <c:v>-15.32999593009214</c:v>
                </c:pt>
                <c:pt idx="312">
                  <c:v>-15.422595951380337</c:v>
                </c:pt>
                <c:pt idx="313">
                  <c:v>-15.517292571812938</c:v>
                </c:pt>
                <c:pt idx="314">
                  <c:v>-15.614101394038526</c:v>
                </c:pt>
                <c:pt idx="315">
                  <c:v>-15.713035294376581</c:v>
                </c:pt>
                <c:pt idx="316">
                  <c:v>-15.814104405012873</c:v>
                </c:pt>
                <c:pt idx="317">
                  <c:v>-15.917316105852514</c:v>
                </c:pt>
                <c:pt idx="318">
                  <c:v>-16.022675026191784</c:v>
                </c:pt>
                <c:pt idx="319">
                  <c:v>-16.130183056278419</c:v>
                </c:pt>
                <c:pt idx="320">
                  <c:v>-16.239839368737755</c:v>
                </c:pt>
                <c:pt idx="321">
                  <c:v>-16.351640449750775</c:v>
                </c:pt>
                <c:pt idx="322">
                  <c:v>-16.46558013977883</c:v>
                </c:pt>
                <c:pt idx="323">
                  <c:v>-16.581649683543848</c:v>
                </c:pt>
                <c:pt idx="324">
                  <c:v>-16.699837788888892</c:v>
                </c:pt>
                <c:pt idx="325">
                  <c:v>-16.820130694067537</c:v>
                </c:pt>
                <c:pt idx="326">
                  <c:v>-16.942512242939667</c:v>
                </c:pt>
                <c:pt idx="327">
                  <c:v>-17.066963967488771</c:v>
                </c:pt>
                <c:pt idx="328">
                  <c:v>-17.193465177020578</c:v>
                </c:pt>
                <c:pt idx="329">
                  <c:v>-17.321993053358138</c:v>
                </c:pt>
                <c:pt idx="330">
                  <c:v>-17.452522751311555</c:v>
                </c:pt>
                <c:pt idx="331">
                  <c:v>-17.58502750367424</c:v>
                </c:pt>
                <c:pt idx="332">
                  <c:v>-17.719478729980253</c:v>
                </c:pt>
                <c:pt idx="333">
                  <c:v>-17.855846148249256</c:v>
                </c:pt>
                <c:pt idx="334">
                  <c:v>-17.994097888947639</c:v>
                </c:pt>
                <c:pt idx="335">
                  <c:v>-18.134200610403315</c:v>
                </c:pt>
                <c:pt idx="336">
                  <c:v>-18.276119614929655</c:v>
                </c:pt>
                <c:pt idx="337">
                  <c:v>-18.419818964941509</c:v>
                </c:pt>
                <c:pt idx="338">
                  <c:v>-18.565261598373091</c:v>
                </c:pt>
                <c:pt idx="339">
                  <c:v>-18.712409442750022</c:v>
                </c:pt>
                <c:pt idx="340">
                  <c:v>-18.86122352730694</c:v>
                </c:pt>
                <c:pt idx="341">
                  <c:v>-19.01166409258861</c:v>
                </c:pt>
                <c:pt idx="342">
                  <c:v>-19.163690697021831</c:v>
                </c:pt>
                <c:pt idx="343">
                  <c:v>-19.317262319996544</c:v>
                </c:pt>
                <c:pt idx="344">
                  <c:v>-19.472337461045903</c:v>
                </c:pt>
                <c:pt idx="345">
                  <c:v>-19.628874234768926</c:v>
                </c:pt>
                <c:pt idx="346">
                  <c:v>-19.786830461191265</c:v>
                </c:pt>
                <c:pt idx="347">
                  <c:v>-19.946163751311033</c:v>
                </c:pt>
                <c:pt idx="348">
                  <c:v>-20.106831587627312</c:v>
                </c:pt>
                <c:pt idx="349">
                  <c:v>-20.268791399495729</c:v>
                </c:pt>
                <c:pt idx="350">
                  <c:v>-20.43200063320316</c:v>
                </c:pt>
                <c:pt idx="351">
                  <c:v>-20.596416816693988</c:v>
                </c:pt>
                <c:pt idx="352">
                  <c:v>-20.761997618922393</c:v>
                </c:pt>
                <c:pt idx="353">
                  <c:v>-20.928700903840156</c:v>
                </c:pt>
                <c:pt idx="354">
                  <c:v>-21.096484779063786</c:v>
                </c:pt>
                <c:pt idx="355">
                  <c:v>-21.265307639294232</c:v>
                </c:pt>
                <c:pt idx="356">
                  <c:v>-21.435128204588874</c:v>
                </c:pt>
                <c:pt idx="357">
                  <c:v>-21.605905553609194</c:v>
                </c:pt>
                <c:pt idx="358">
                  <c:v>-21.777599151986969</c:v>
                </c:pt>
                <c:pt idx="359">
                  <c:v>-21.950168875968956</c:v>
                </c:pt>
                <c:pt idx="360">
                  <c:v>-22.123575031514026</c:v>
                </c:pt>
                <c:pt idx="361">
                  <c:v>-22.297778369028158</c:v>
                </c:pt>
                <c:pt idx="362">
                  <c:v>-22.472740093930156</c:v>
                </c:pt>
                <c:pt idx="363">
                  <c:v>-22.648421873248886</c:v>
                </c:pt>
                <c:pt idx="364">
                  <c:v>-22.824785838456172</c:v>
                </c:pt>
                <c:pt idx="365">
                  <c:v>-23.001794584741152</c:v>
                </c:pt>
                <c:pt idx="366">
                  <c:v>-23.179411166933772</c:v>
                </c:pt>
                <c:pt idx="367">
                  <c:v>-23.357599092283177</c:v>
                </c:pt>
                <c:pt idx="368">
                  <c:v>-23.536322310295674</c:v>
                </c:pt>
                <c:pt idx="369">
                  <c:v>-23.715545199832025</c:v>
                </c:pt>
                <c:pt idx="370">
                  <c:v>-23.89523255366224</c:v>
                </c:pt>
                <c:pt idx="371">
                  <c:v>-24.075349560669288</c:v>
                </c:pt>
                <c:pt idx="372">
                  <c:v>-24.255861785889071</c:v>
                </c:pt>
                <c:pt idx="373">
                  <c:v>-24.436735148568125</c:v>
                </c:pt>
                <c:pt idx="374">
                  <c:v>-24.61793589841534</c:v>
                </c:pt>
                <c:pt idx="375">
                  <c:v>-24.799430590217085</c:v>
                </c:pt>
                <c:pt idx="376">
                  <c:v>-24.981186056981038</c:v>
                </c:pt>
                <c:pt idx="377">
                  <c:v>-25.16316938176703</c:v>
                </c:pt>
                <c:pt idx="378">
                  <c:v>-25.345347868359404</c:v>
                </c:pt>
                <c:pt idx="379">
                  <c:v>-25.527689010927901</c:v>
                </c:pt>
                <c:pt idx="380">
                  <c:v>-25.710160462824895</c:v>
                </c:pt>
                <c:pt idx="381">
                  <c:v>-25.89273000465522</c:v>
                </c:pt>
                <c:pt idx="382">
                  <c:v>-26.075365511758498</c:v>
                </c:pt>
                <c:pt idx="383">
                  <c:v>-26.258034921236938</c:v>
                </c:pt>
                <c:pt idx="384">
                  <c:v>-26.440706198660681</c:v>
                </c:pt>
                <c:pt idx="385">
                  <c:v>-26.623347304580957</c:v>
                </c:pt>
                <c:pt idx="386">
                  <c:v>-26.805926160980349</c:v>
                </c:pt>
                <c:pt idx="387">
                  <c:v>-26.988410617789533</c:v>
                </c:pt>
                <c:pt idx="388">
                  <c:v>-27.170768419600066</c:v>
                </c:pt>
                <c:pt idx="389">
                  <c:v>-27.352967172703721</c:v>
                </c:pt>
                <c:pt idx="390">
                  <c:v>-27.534974312590986</c:v>
                </c:pt>
                <c:pt idx="391">
                  <c:v>-27.716757072043642</c:v>
                </c:pt>
                <c:pt idx="392">
                  <c:v>-27.898282449959467</c:v>
                </c:pt>
                <c:pt idx="393">
                  <c:v>-28.079517181050061</c:v>
                </c:pt>
                <c:pt idx="394">
                  <c:v>-28.260427706558119</c:v>
                </c:pt>
                <c:pt idx="395">
                  <c:v>-28.440980146143602</c:v>
                </c:pt>
                <c:pt idx="396">
                  <c:v>-28.621140271094315</c:v>
                </c:pt>
                <c:pt idx="397">
                  <c:v>-28.80087347902111</c:v>
                </c:pt>
                <c:pt idx="398">
                  <c:v>-28.980144770203662</c:v>
                </c:pt>
                <c:pt idx="399">
                  <c:v>-29.158918725757825</c:v>
                </c:pt>
                <c:pt idx="400">
                  <c:v>-29.337159487802335</c:v>
                </c:pt>
                <c:pt idx="401">
                  <c:v>-29.514830741806605</c:v>
                </c:pt>
                <c:pt idx="402">
                  <c:v>-29.69189570130801</c:v>
                </c:pt>
                <c:pt idx="403">
                  <c:v>-29.868317095190424</c:v>
                </c:pt>
                <c:pt idx="404">
                  <c:v>-30.044057157721859</c:v>
                </c:pt>
                <c:pt idx="405">
                  <c:v>-30.2190776215506</c:v>
                </c:pt>
                <c:pt idx="406">
                  <c:v>-30.393339713862684</c:v>
                </c:pt>
                <c:pt idx="407">
                  <c:v>-30.566804155905611</c:v>
                </c:pt>
                <c:pt idx="408">
                  <c:v>-30.739431166081882</c:v>
                </c:pt>
                <c:pt idx="409">
                  <c:v>-30.911180466815306</c:v>
                </c:pt>
                <c:pt idx="410">
                  <c:v>-31.082011295389815</c:v>
                </c:pt>
                <c:pt idx="411">
                  <c:v>-31.251882418954295</c:v>
                </c:pt>
                <c:pt idx="412">
                  <c:v>-31.420752153880805</c:v>
                </c:pt>
                <c:pt idx="413">
                  <c:v>-31.588578389652376</c:v>
                </c:pt>
                <c:pt idx="414">
                  <c:v>-31.755318617444189</c:v>
                </c:pt>
                <c:pt idx="415">
                  <c:v>-31.920929963547511</c:v>
                </c:pt>
                <c:pt idx="416">
                  <c:v>-32.085369227765021</c:v>
                </c:pt>
                <c:pt idx="417">
                  <c:v>-32.248592926887412</c:v>
                </c:pt>
                <c:pt idx="418">
                  <c:v>-32.410557343333274</c:v>
                </c:pt>
                <c:pt idx="419">
                  <c:v>-32.571218579008018</c:v>
                </c:pt>
                <c:pt idx="420">
                  <c:v>-32.730532614405277</c:v>
                </c:pt>
                <c:pt idx="421">
                  <c:v>-32.888455372938573</c:v>
                </c:pt>
                <c:pt idx="422">
                  <c:v>-33.044942790452851</c:v>
                </c:pt>
                <c:pt idx="423">
                  <c:v>-33.199950889826241</c:v>
                </c:pt>
                <c:pt idx="424">
                  <c:v>-33.35343586052322</c:v>
                </c:pt>
                <c:pt idx="425">
                  <c:v>-33.505354142918478</c:v>
                </c:pt>
                <c:pt idx="426">
                  <c:v>-33.655662517158078</c:v>
                </c:pt>
                <c:pt idx="427">
                  <c:v>-33.804318196275112</c:v>
                </c:pt>
                <c:pt idx="428">
                  <c:v>-33.951278923224748</c:v>
                </c:pt>
                <c:pt idx="429">
                  <c:v>-34.096503071449334</c:v>
                </c:pt>
                <c:pt idx="430">
                  <c:v>-34.239949748533277</c:v>
                </c:pt>
                <c:pt idx="431">
                  <c:v>-34.381578902454336</c:v>
                </c:pt>
                <c:pt idx="432">
                  <c:v>-34.521351429887517</c:v>
                </c:pt>
                <c:pt idx="433">
                  <c:v>-34.659229285970717</c:v>
                </c:pt>
                <c:pt idx="434">
                  <c:v>-34.795175594896278</c:v>
                </c:pt>
                <c:pt idx="435">
                  <c:v>-34.92915476065243</c:v>
                </c:pt>
                <c:pt idx="436">
                  <c:v>-35.061132577204084</c:v>
                </c:pt>
                <c:pt idx="437">
                  <c:v>-35.191076337373268</c:v>
                </c:pt>
                <c:pt idx="438">
                  <c:v>-35.318954939657786</c:v>
                </c:pt>
                <c:pt idx="439">
                  <c:v>-35.444738992212173</c:v>
                </c:pt>
                <c:pt idx="440">
                  <c:v>-35.568400913209267</c:v>
                </c:pt>
                <c:pt idx="441">
                  <c:v>-35.689915026803781</c:v>
                </c:pt>
                <c:pt idx="442">
                  <c:v>-35.809257653930764</c:v>
                </c:pt>
                <c:pt idx="443">
                  <c:v>-35.92640719719455</c:v>
                </c:pt>
                <c:pt idx="444">
                  <c:v>-36.041344219133869</c:v>
                </c:pt>
                <c:pt idx="445">
                  <c:v>-36.154051513191007</c:v>
                </c:pt>
                <c:pt idx="446">
                  <c:v>-36.264514166761423</c:v>
                </c:pt>
                <c:pt idx="447">
                  <c:v>-36.372719615760381</c:v>
                </c:pt>
                <c:pt idx="448">
                  <c:v>-36.478657690208358</c:v>
                </c:pt>
                <c:pt idx="449">
                  <c:v>-36.582320650413287</c:v>
                </c:pt>
                <c:pt idx="450">
                  <c:v>-36.683703213405416</c:v>
                </c:pt>
                <c:pt idx="451">
                  <c:v>-36.7828025693684</c:v>
                </c:pt>
                <c:pt idx="452">
                  <c:v>-36.879618387897651</c:v>
                </c:pt>
                <c:pt idx="453">
                  <c:v>-36.974152814010168</c:v>
                </c:pt>
                <c:pt idx="454">
                  <c:v>-37.066410453922309</c:v>
                </c:pt>
                <c:pt idx="455">
                  <c:v>-37.156398350704329</c:v>
                </c:pt>
                <c:pt idx="456">
                  <c:v>-37.244125950012695</c:v>
                </c:pt>
                <c:pt idx="457">
                  <c:v>-37.329605056186956</c:v>
                </c:pt>
                <c:pt idx="458">
                  <c:v>-37.412849779083636</c:v>
                </c:pt>
                <c:pt idx="459">
                  <c:v>-37.493876472095003</c:v>
                </c:pt>
                <c:pt idx="460">
                  <c:v>-37.572703661873568</c:v>
                </c:pt>
                <c:pt idx="461">
                  <c:v>-37.649351970345343</c:v>
                </c:pt>
                <c:pt idx="462">
                  <c:v>-37.723844029650614</c:v>
                </c:pt>
                <c:pt idx="463">
                  <c:v>-37.796204390695756</c:v>
                </c:pt>
                <c:pt idx="464">
                  <c:v>-37.866459426038809</c:v>
                </c:pt>
                <c:pt idx="465">
                  <c:v>-37.93463722785507</c:v>
                </c:pt>
                <c:pt idx="466">
                  <c:v>-38.000767501749898</c:v>
                </c:pt>
                <c:pt idx="467">
                  <c:v>-38.064881457191888</c:v>
                </c:pt>
                <c:pt idx="468">
                  <c:v>-38.127011695338943</c:v>
                </c:pt>
                <c:pt idx="469">
                  <c:v>-38.187192095020443</c:v>
                </c:pt>
                <c:pt idx="470">
                  <c:v>-38.245457697620779</c:v>
                </c:pt>
                <c:pt idx="471">
                  <c:v>-38.301844591584292</c:v>
                </c:pt>
                <c:pt idx="472">
                  <c:v>-38.356389797229909</c:v>
                </c:pt>
                <c:pt idx="473">
                  <c:v>-38.409131152527159</c:v>
                </c:pt>
                <c:pt idx="474">
                  <c:v>-38.460107200441719</c:v>
                </c:pt>
                <c:pt idx="475">
                  <c:v>-38.509357078413878</c:v>
                </c:pt>
                <c:pt idx="476">
                  <c:v>-38.556920410483364</c:v>
                </c:pt>
                <c:pt idx="477">
                  <c:v>-38.602837202522998</c:v>
                </c:pt>
                <c:pt idx="478">
                  <c:v>-38.647147740991173</c:v>
                </c:pt>
                <c:pt idx="479">
                  <c:v>-38.689892495560109</c:v>
                </c:pt>
                <c:pt idx="480">
                  <c:v>-38.731112025923707</c:v>
                </c:pt>
                <c:pt idx="481">
                  <c:v>-38.770846893038033</c:v>
                </c:pt>
                <c:pt idx="482">
                  <c:v>-38.809137574995489</c:v>
                </c:pt>
                <c:pt idx="483">
                  <c:v>-38.846024387687002</c:v>
                </c:pt>
                <c:pt idx="484">
                  <c:v>-38.88154741035941</c:v>
                </c:pt>
                <c:pt idx="485">
                  <c:v>-38.915746416132791</c:v>
                </c:pt>
                <c:pt idx="486">
                  <c:v>-38.948660807502094</c:v>
                </c:pt>
                <c:pt idx="487">
                  <c:v>-38.980329556810368</c:v>
                </c:pt>
                <c:pt idx="488">
                  <c:v>-39.01079115164795</c:v>
                </c:pt>
                <c:pt idx="489">
                  <c:v>-39.040083545100984</c:v>
                </c:pt>
                <c:pt idx="490">
                  <c:v>-39.068244110746775</c:v>
                </c:pt>
                <c:pt idx="491">
                  <c:v>-39.095309602270049</c:v>
                </c:pt>
                <c:pt idx="492">
                  <c:v>-39.121316117553299</c:v>
                </c:pt>
                <c:pt idx="493">
                  <c:v>-39.146299067078914</c:v>
                </c:pt>
                <c:pt idx="494">
                  <c:v>-39.170293146466172</c:v>
                </c:pt>
                <c:pt idx="495">
                  <c:v>-39.193332312955121</c:v>
                </c:pt>
                <c:pt idx="496">
                  <c:v>-39.215449765641267</c:v>
                </c:pt>
                <c:pt idx="497">
                  <c:v>-39.236677929259663</c:v>
                </c:pt>
                <c:pt idx="498">
                  <c:v>-39.257048441311674</c:v>
                </c:pt>
                <c:pt idx="499">
                  <c:v>-39.276592142328617</c:v>
                </c:pt>
                <c:pt idx="500">
                  <c:v>-39.295339069063722</c:v>
                </c:pt>
                <c:pt idx="501">
                  <c:v>-39.31331845040831</c:v>
                </c:pt>
                <c:pt idx="502">
                  <c:v>-39.330558705829397</c:v>
                </c:pt>
                <c:pt idx="503">
                  <c:v>-39.347087446131134</c:v>
                </c:pt>
                <c:pt idx="504">
                  <c:v>-39.362931476347711</c:v>
                </c:pt>
                <c:pt idx="505">
                  <c:v>-39.378116800581942</c:v>
                </c:pt>
                <c:pt idx="506">
                  <c:v>-39.392668628609464</c:v>
                </c:pt>
                <c:pt idx="507">
                  <c:v>-39.406611384078026</c:v>
                </c:pt>
                <c:pt idx="508">
                  <c:v>-39.419968714136957</c:v>
                </c:pt>
                <c:pt idx="509">
                  <c:v>-39.432763500341686</c:v>
                </c:pt>
                <c:pt idx="510">
                  <c:v>-39.445017870686208</c:v>
                </c:pt>
                <c:pt idx="511">
                  <c:v>-39.456753212623902</c:v>
                </c:pt>
                <c:pt idx="512">
                  <c:v>-39.467990186947155</c:v>
                </c:pt>
                <c:pt idx="513">
                  <c:v>-39.478748742403276</c:v>
                </c:pt>
                <c:pt idx="514">
                  <c:v>-39.489048130932751</c:v>
                </c:pt>
                <c:pt idx="515">
                  <c:v>-39.498906923424819</c:v>
                </c:pt>
                <c:pt idx="516">
                  <c:v>-39.508343025891982</c:v>
                </c:pt>
                <c:pt idx="517">
                  <c:v>-39.517373695973362</c:v>
                </c:pt>
                <c:pt idx="518">
                  <c:v>-39.526015559684147</c:v>
                </c:pt>
                <c:pt idx="519">
                  <c:v>-39.534284628334831</c:v>
                </c:pt>
                <c:pt idx="520">
                  <c:v>-39.542196315551422</c:v>
                </c:pt>
                <c:pt idx="521">
                  <c:v>-39.549765454333382</c:v>
                </c:pt>
                <c:pt idx="522">
                  <c:v>-39.557006314092639</c:v>
                </c:pt>
                <c:pt idx="523">
                  <c:v>-39.563932617622193</c:v>
                </c:pt>
                <c:pt idx="524">
                  <c:v>-39.570557557948604</c:v>
                </c:pt>
                <c:pt idx="525">
                  <c:v>-39.576893815027418</c:v>
                </c:pt>
                <c:pt idx="526">
                  <c:v>-39.58295357224501</c:v>
                </c:pt>
                <c:pt idx="527">
                  <c:v>-39.588748532695398</c:v>
                </c:pt>
                <c:pt idx="528">
                  <c:v>-39.594289935203427</c:v>
                </c:pt>
                <c:pt idx="529">
                  <c:v>-39.599588570071148</c:v>
                </c:pt>
                <c:pt idx="530">
                  <c:v>-39.604654794525402</c:v>
                </c:pt>
                <c:pt idx="531">
                  <c:v>-39.609498547850258</c:v>
                </c:pt>
                <c:pt idx="532">
                  <c:v>-39.614129366188919</c:v>
                </c:pt>
                <c:pt idx="533">
                  <c:v>-39.618556397003275</c:v>
                </c:pt>
                <c:pt idx="534">
                  <c:v>-39.622788413181475</c:v>
                </c:pt>
                <c:pt idx="535">
                  <c:v>-39.626833826786502</c:v>
                </c:pt>
                <c:pt idx="536">
                  <c:v>-39.630700702439754</c:v>
                </c:pt>
                <c:pt idx="537">
                  <c:v>-39.634396770336899</c:v>
                </c:pt>
                <c:pt idx="538">
                  <c:v>-39.637929438893131</c:v>
                </c:pt>
                <c:pt idx="539">
                  <c:v>-39.641305807018263</c:v>
                </c:pt>
                <c:pt idx="540">
                  <c:v>-39.644532676021853</c:v>
                </c:pt>
                <c:pt idx="541">
                  <c:v>-39.647616561150677</c:v>
                </c:pt>
                <c:pt idx="542">
                  <c:v>-39.650563702761147</c:v>
                </c:pt>
                <c:pt idx="543">
                  <c:v>-39.653380077131679</c:v>
                </c:pt>
                <c:pt idx="544">
                  <c:v>-39.656071406918052</c:v>
                </c:pt>
                <c:pt idx="545">
                  <c:v>-39.65864317125866</c:v>
                </c:pt>
                <c:pt idx="546">
                  <c:v>-39.661100615534735</c:v>
                </c:pt>
                <c:pt idx="547">
                  <c:v>-39.663448760792456</c:v>
                </c:pt>
                <c:pt idx="548">
                  <c:v>-39.665692412833486</c:v>
                </c:pt>
                <c:pt idx="549">
                  <c:v>-39.667836170981893</c:v>
                </c:pt>
                <c:pt idx="550">
                  <c:v>-39.669884436533813</c:v>
                </c:pt>
                <c:pt idx="551">
                  <c:v>-39.671841420898893</c:v>
                </c:pt>
                <c:pt idx="552">
                  <c:v>-39.673711153440685</c:v>
                </c:pt>
                <c:pt idx="553">
                  <c:v>-39.67549748902411</c:v>
                </c:pt>
                <c:pt idx="554">
                  <c:v>-39.677204115278535</c:v>
                </c:pt>
                <c:pt idx="555">
                  <c:v>-39.678834559584281</c:v>
                </c:pt>
                <c:pt idx="556">
                  <c:v>-39.680392195790617</c:v>
                </c:pt>
                <c:pt idx="557">
                  <c:v>-39.681880250674347</c:v>
                </c:pt>
                <c:pt idx="558">
                  <c:v>-39.683301810145693</c:v>
                </c:pt>
                <c:pt idx="559">
                  <c:v>-39.684659825210872</c:v>
                </c:pt>
                <c:pt idx="560">
                  <c:v>-39.68595711769828</c:v>
                </c:pt>
                <c:pt idx="561">
                  <c:v>-39.687196385757304</c:v>
                </c:pt>
                <c:pt idx="562">
                  <c:v>-39.688380209136113</c:v>
                </c:pt>
                <c:pt idx="563">
                  <c:v>-39.689511054247099</c:v>
                </c:pt>
                <c:pt idx="564">
                  <c:v>-39.690591279027153</c:v>
                </c:pt>
                <c:pt idx="565">
                  <c:v>-39.691623137599791</c:v>
                </c:pt>
                <c:pt idx="566">
                  <c:v>-39.692608784746476</c:v>
                </c:pt>
                <c:pt idx="567">
                  <c:v>-39.693550280194287</c:v>
                </c:pt>
                <c:pt idx="568">
                  <c:v>-39.69444959272618</c:v>
                </c:pt>
                <c:pt idx="569">
                  <c:v>-39.695308604121088</c:v>
                </c:pt>
                <c:pt idx="570">
                  <c:v>-39.696129112929675</c:v>
                </c:pt>
                <c:pt idx="571">
                  <c:v>-39.696912838092608</c:v>
                </c:pt>
                <c:pt idx="572">
                  <c:v>-39.697661422406817</c:v>
                </c:pt>
                <c:pt idx="573">
                  <c:v>-39.698376435846036</c:v>
                </c:pt>
                <c:pt idx="574">
                  <c:v>-39.699059378740891</c:v>
                </c:pt>
                <c:pt idx="575">
                  <c:v>-39.699711684824941</c:v>
                </c:pt>
                <c:pt idx="576">
                  <c:v>-39.700334724150352</c:v>
                </c:pt>
                <c:pt idx="577">
                  <c:v>-39.700929805880456</c:v>
                </c:pt>
                <c:pt idx="578">
                  <c:v>-39.701498180962396</c:v>
                </c:pt>
                <c:pt idx="579">
                  <c:v>-39.7020410446857</c:v>
                </c:pt>
                <c:pt idx="580">
                  <c:v>-39.702559539130583</c:v>
                </c:pt>
                <c:pt idx="581">
                  <c:v>-39.703054755511978</c:v>
                </c:pt>
                <c:pt idx="582">
                  <c:v>-39.703527736421279</c:v>
                </c:pt>
                <c:pt idx="583">
                  <c:v>-39.703979477972275</c:v>
                </c:pt>
                <c:pt idx="584">
                  <c:v>-39.704410931853872</c:v>
                </c:pt>
                <c:pt idx="585">
                  <c:v>-39.704823007293676</c:v>
                </c:pt>
                <c:pt idx="586">
                  <c:v>-39.705216572936671</c:v>
                </c:pt>
                <c:pt idx="587">
                  <c:v>-39.705592458641938</c:v>
                </c:pt>
                <c:pt idx="588">
                  <c:v>-39.705951457201245</c:v>
                </c:pt>
                <c:pt idx="589">
                  <c:v>-39.706294325982434</c:v>
                </c:pt>
                <c:pt idx="590">
                  <c:v>-39.706621788501458</c:v>
                </c:pt>
                <c:pt idx="591">
                  <c:v>-39.706934535925136</c:v>
                </c:pt>
                <c:pt idx="592">
                  <c:v>-39.707233228508223</c:v>
                </c:pt>
                <c:pt idx="593">
                  <c:v>-39.707518496967822</c:v>
                </c:pt>
                <c:pt idx="594">
                  <c:v>-39.707790943796944</c:v>
                </c:pt>
                <c:pt idx="595">
                  <c:v>-39.708051144520368</c:v>
                </c:pt>
                <c:pt idx="596">
                  <c:v>-39.708299648895782</c:v>
                </c:pt>
                <c:pt idx="597">
                  <c:v>-39.708536982061219</c:v>
                </c:pt>
                <c:pt idx="598">
                  <c:v>-39.708763645632438</c:v>
                </c:pt>
                <c:pt idx="599">
                  <c:v>-39.708980118751676</c:v>
                </c:pt>
                <c:pt idx="600">
                  <c:v>-39.709186859090195</c:v>
                </c:pt>
                <c:pt idx="601">
                  <c:v>-39.70938430380609</c:v>
                </c:pt>
                <c:pt idx="602">
                  <c:v>-39.70957287046032</c:v>
                </c:pt>
                <c:pt idx="603">
                  <c:v>-39.709752957891872</c:v>
                </c:pt>
                <c:pt idx="604">
                  <c:v>-39.709924947053814</c:v>
                </c:pt>
                <c:pt idx="605">
                  <c:v>-39.71008920181297</c:v>
                </c:pt>
                <c:pt idx="606">
                  <c:v>-39.710246069713477</c:v>
                </c:pt>
                <c:pt idx="607">
                  <c:v>-39.710395882706699</c:v>
                </c:pt>
                <c:pt idx="608">
                  <c:v>-39.710538957848748</c:v>
                </c:pt>
                <c:pt idx="609">
                  <c:v>-39.710675597967004</c:v>
                </c:pt>
                <c:pt idx="610">
                  <c:v>-39.71080609229675</c:v>
                </c:pt>
                <c:pt idx="611">
                  <c:v>-39.710930717089553</c:v>
                </c:pt>
                <c:pt idx="612">
                  <c:v>-39.711049736194973</c:v>
                </c:pt>
                <c:pt idx="613">
                  <c:v>-39.7111634016157</c:v>
                </c:pt>
                <c:pt idx="614">
                  <c:v>-39.711271954038374</c:v>
                </c:pt>
                <c:pt idx="615">
                  <c:v>-39.711375623340537</c:v>
                </c:pt>
                <c:pt idx="616">
                  <c:v>-39.711474629075177</c:v>
                </c:pt>
                <c:pt idx="617">
                  <c:v>-39.711569180933402</c:v>
                </c:pt>
                <c:pt idx="618">
                  <c:v>-39.711659479186537</c:v>
                </c:pt>
                <c:pt idx="619">
                  <c:v>-39.711745715108705</c:v>
                </c:pt>
                <c:pt idx="620">
                  <c:v>-39.711828071380118</c:v>
                </c:pt>
                <c:pt idx="621">
                  <c:v>-39.711906722472655</c:v>
                </c:pt>
                <c:pt idx="622">
                  <c:v>-39.711981835018094</c:v>
                </c:pt>
                <c:pt idx="623">
                  <c:v>-39.712053568159774</c:v>
                </c:pt>
                <c:pt idx="624">
                  <c:v>-39.712122073888864</c:v>
                </c:pt>
                <c:pt idx="625">
                  <c:v>-39.712187497365207</c:v>
                </c:pt>
                <c:pt idx="626">
                  <c:v>-39.712249977223827</c:v>
                </c:pt>
                <c:pt idx="627">
                  <c:v>-39.712309645868153</c:v>
                </c:pt>
                <c:pt idx="628">
                  <c:v>-39.712366629749596</c:v>
                </c:pt>
                <c:pt idx="629">
                  <c:v>-39.712421049634699</c:v>
                </c:pt>
                <c:pt idx="630">
                  <c:v>-39.712473020860685</c:v>
                </c:pt>
                <c:pt idx="631">
                  <c:v>-39.712522653579207</c:v>
                </c:pt>
                <c:pt idx="632">
                  <c:v>-39.712570052989122</c:v>
                </c:pt>
                <c:pt idx="633">
                  <c:v>-39.712615319559013</c:v>
                </c:pt>
                <c:pt idx="634">
                  <c:v>-39.71265854923994</c:v>
                </c:pt>
                <c:pt idx="635">
                  <c:v>-39.71269983366809</c:v>
                </c:pt>
                <c:pt idx="636">
                  <c:v>-39.712739260358745</c:v>
                </c:pt>
                <c:pt idx="637">
                  <c:v>-39.712776912891478</c:v>
                </c:pt>
                <c:pt idx="638">
                  <c:v>-39.71281287108711</c:v>
                </c:pt>
                <c:pt idx="639">
                  <c:v>-39.712847211176445</c:v>
                </c:pt>
                <c:pt idx="640">
                  <c:v>-39.712880005961637</c:v>
                </c:pt>
                <c:pt idx="641">
                  <c:v>-39.71291132497052</c:v>
                </c:pt>
                <c:pt idx="642">
                  <c:v>-39.712941234603477</c:v>
                </c:pt>
                <c:pt idx="643">
                  <c:v>-39.712969798274273</c:v>
                </c:pt>
                <c:pt idx="644">
                  <c:v>-39.712997076544234</c:v>
                </c:pt>
                <c:pt idx="645">
                  <c:v>-39.71302312725043</c:v>
                </c:pt>
                <c:pt idx="646">
                  <c:v>-39.713048005628124</c:v>
                </c:pt>
                <c:pt idx="647">
                  <c:v>-39.713071764427966</c:v>
                </c:pt>
                <c:pt idx="648">
                  <c:v>-39.713094454027519</c:v>
                </c:pt>
                <c:pt idx="649">
                  <c:v>-39.71311612253799</c:v>
                </c:pt>
                <c:pt idx="650">
                  <c:v>-39.713136815906175</c:v>
                </c:pt>
                <c:pt idx="651">
                  <c:v>-39.713156578011812</c:v>
                </c:pt>
                <c:pt idx="652">
                  <c:v>-39.713175450760488</c:v>
                </c:pt>
                <c:pt idx="653">
                  <c:v>-39.713193474172371</c:v>
                </c:pt>
                <c:pt idx="654">
                  <c:v>-39.713210686467207</c:v>
                </c:pt>
                <c:pt idx="655">
                  <c:v>-39.713227124145149</c:v>
                </c:pt>
                <c:pt idx="656">
                  <c:v>-39.713242822064025</c:v>
                </c:pt>
                <c:pt idx="657">
                  <c:v>-39.713257813513287</c:v>
                </c:pt>
                <c:pt idx="658">
                  <c:v>-39.713272130284771</c:v>
                </c:pt>
                <c:pt idx="659">
                  <c:v>-39.713285802739598</c:v>
                </c:pt>
                <c:pt idx="660">
                  <c:v>-39.713298859872928</c:v>
                </c:pt>
                <c:pt idx="661">
                  <c:v>-39.713311329375266</c:v>
                </c:pt>
                <c:pt idx="662">
                  <c:v>-39.713323237691156</c:v>
                </c:pt>
                <c:pt idx="663">
                  <c:v>-39.713334610075094</c:v>
                </c:pt>
                <c:pt idx="664">
                  <c:v>-39.713345470645379</c:v>
                </c:pt>
                <c:pt idx="665">
                  <c:v>-39.713355842434915</c:v>
                </c:pt>
                <c:pt idx="666">
                  <c:v>-39.71336574744025</c:v>
                </c:pt>
                <c:pt idx="667">
                  <c:v>-39.713375206668083</c:v>
                </c:pt>
                <c:pt idx="668">
                  <c:v>-39.713384240179842</c:v>
                </c:pt>
                <c:pt idx="669">
                  <c:v>-39.713392867134246</c:v>
                </c:pt>
                <c:pt idx="670">
                  <c:v>-39.713401105827778</c:v>
                </c:pt>
                <c:pt idx="671">
                  <c:v>-39.713408973733642</c:v>
                </c:pt>
                <c:pt idx="672">
                  <c:v>-39.713416487538787</c:v>
                </c:pt>
                <c:pt idx="673">
                  <c:v>-39.713423663179221</c:v>
                </c:pt>
                <c:pt idx="674">
                  <c:v>-39.713430515873689</c:v>
                </c:pt>
                <c:pt idx="675">
                  <c:v>-39.713437060156267</c:v>
                </c:pt>
                <c:pt idx="676">
                  <c:v>-39.713443309906864</c:v>
                </c:pt>
                <c:pt idx="677">
                  <c:v>-39.71344927838075</c:v>
                </c:pt>
                <c:pt idx="678">
                  <c:v>-39.713454978236776</c:v>
                </c:pt>
                <c:pt idx="679">
                  <c:v>-39.713460421564008</c:v>
                </c:pt>
                <c:pt idx="680">
                  <c:v>-39.713465619907581</c:v>
                </c:pt>
                <c:pt idx="681">
                  <c:v>-39.713470584292949</c:v>
                </c:pt>
                <c:pt idx="682">
                  <c:v>-39.713475325249512</c:v>
                </c:pt>
                <c:pt idx="683">
                  <c:v>-39.713479852832769</c:v>
                </c:pt>
                <c:pt idx="684">
                  <c:v>-39.713484176645558</c:v>
                </c:pt>
                <c:pt idx="685">
                  <c:v>-39.713488305858782</c:v>
                </c:pt>
                <c:pt idx="686">
                  <c:v>-39.713492249230484</c:v>
                </c:pt>
                <c:pt idx="687">
                  <c:v>-39.713496015124583</c:v>
                </c:pt>
                <c:pt idx="688">
                  <c:v>-39.713499611528597</c:v>
                </c:pt>
                <c:pt idx="689">
                  <c:v>-39.713503046070535</c:v>
                </c:pt>
                <c:pt idx="690">
                  <c:v>-39.713506326035166</c:v>
                </c:pt>
                <c:pt idx="691">
                  <c:v>-39.713509458379399</c:v>
                </c:pt>
                <c:pt idx="692">
                  <c:v>-39.713512449747057</c:v>
                </c:pt>
                <c:pt idx="693">
                  <c:v>-39.71351530648294</c:v>
                </c:pt>
                <c:pt idx="694">
                  <c:v>-39.713518034646256</c:v>
                </c:pt>
                <c:pt idx="695">
                  <c:v>-39.713520640023596</c:v>
                </c:pt>
                <c:pt idx="696">
                  <c:v>-39.713523128141105</c:v>
                </c:pt>
                <c:pt idx="697">
                  <c:v>-39.713525504276234</c:v>
                </c:pt>
                <c:pt idx="698">
                  <c:v>-39.71352777346889</c:v>
                </c:pt>
                <c:pt idx="699">
                  <c:v>-39.713529940532112</c:v>
                </c:pt>
                <c:pt idx="700">
                  <c:v>-39.713532010062458</c:v>
                </c:pt>
                <c:pt idx="701">
                  <c:v>-39.713533986449541</c:v>
                </c:pt>
                <c:pt idx="702">
                  <c:v>-39.71353587388537</c:v>
                </c:pt>
                <c:pt idx="703">
                  <c:v>-39.713537676373406</c:v>
                </c:pt>
                <c:pt idx="704">
                  <c:v>-39.713539397736824</c:v>
                </c:pt>
                <c:pt idx="705">
                  <c:v>-39.713541041626733</c:v>
                </c:pt>
                <c:pt idx="706">
                  <c:v>-39.713542611529995</c:v>
                </c:pt>
                <c:pt idx="707">
                  <c:v>-39.713544110776489</c:v>
                </c:pt>
                <c:pt idx="708">
                  <c:v>-39.713545542546292</c:v>
                </c:pt>
                <c:pt idx="709">
                  <c:v>-39.71354690987625</c:v>
                </c:pt>
                <c:pt idx="710">
                  <c:v>-39.713548215666641</c:v>
                </c:pt>
                <c:pt idx="711">
                  <c:v>-39.713549462687119</c:v>
                </c:pt>
                <c:pt idx="712">
                  <c:v>-39.713550653582836</c:v>
                </c:pt>
                <c:pt idx="713">
                  <c:v>-39.713551790879642</c:v>
                </c:pt>
                <c:pt idx="714">
                  <c:v>-39.713552876989986</c:v>
                </c:pt>
                <c:pt idx="715">
                  <c:v>-39.713553914217556</c:v>
                </c:pt>
                <c:pt idx="716">
                  <c:v>-39.713554904762447</c:v>
                </c:pt>
                <c:pt idx="717">
                  <c:v>-39.713555850725662</c:v>
                </c:pt>
                <c:pt idx="718">
                  <c:v>-39.713556754113732</c:v>
                </c:pt>
                <c:pt idx="719">
                  <c:v>-39.713557616842799</c:v>
                </c:pt>
                <c:pt idx="720">
                  <c:v>-39.713558440742794</c:v>
                </c:pt>
                <c:pt idx="721">
                  <c:v>-39.713559227561362</c:v>
                </c:pt>
                <c:pt idx="722">
                  <c:v>-39.713559978967439</c:v>
                </c:pt>
                <c:pt idx="723">
                  <c:v>-39.713560696554715</c:v>
                </c:pt>
                <c:pt idx="724">
                  <c:v>-39.71356138184543</c:v>
                </c:pt>
                <c:pt idx="725">
                  <c:v>-39.713562036293034</c:v>
                </c:pt>
                <c:pt idx="726">
                  <c:v>-39.713562661285742</c:v>
                </c:pt>
                <c:pt idx="727">
                  <c:v>-39.713563258149264</c:v>
                </c:pt>
                <c:pt idx="728">
                  <c:v>-39.71356382814951</c:v>
                </c:pt>
                <c:pt idx="729">
                  <c:v>-39.713564372495604</c:v>
                </c:pt>
                <c:pt idx="730">
                  <c:v>-39.713564892342177</c:v>
                </c:pt>
                <c:pt idx="731">
                  <c:v>-39.713565388791849</c:v>
                </c:pt>
                <c:pt idx="732">
                  <c:v>-39.713565862897667</c:v>
                </c:pt>
                <c:pt idx="733">
                  <c:v>-39.713566315665268</c:v>
                </c:pt>
                <c:pt idx="734">
                  <c:v>-39.71356674805498</c:v>
                </c:pt>
                <c:pt idx="735">
                  <c:v>-39.713567160984013</c:v>
                </c:pt>
                <c:pt idx="736">
                  <c:v>-39.713567555328225</c:v>
                </c:pt>
                <c:pt idx="737">
                  <c:v>-39.713567931924075</c:v>
                </c:pt>
                <c:pt idx="738">
                  <c:v>-39.713568291570297</c:v>
                </c:pt>
                <c:pt idx="739">
                  <c:v>-39.713568635029823</c:v>
                </c:pt>
                <c:pt idx="740">
                  <c:v>-39.713568963031129</c:v>
                </c:pt>
                <c:pt idx="741">
                  <c:v>-39.713569276269972</c:v>
                </c:pt>
                <c:pt idx="742">
                  <c:v>-39.713569575410794</c:v>
                </c:pt>
                <c:pt idx="743">
                  <c:v>-39.713569861088068</c:v>
                </c:pt>
                <c:pt idx="744">
                  <c:v>-39.713570133907744</c:v>
                </c:pt>
                <c:pt idx="745">
                  <c:v>-39.713570394448581</c:v>
                </c:pt>
                <c:pt idx="746">
                  <c:v>-39.713570643263132</c:v>
                </c:pt>
                <c:pt idx="747">
                  <c:v>-39.713570880879182</c:v>
                </c:pt>
                <c:pt idx="748">
                  <c:v>-39.713571107800796</c:v>
                </c:pt>
                <c:pt idx="749">
                  <c:v>-39.713571324509267</c:v>
                </c:pt>
                <c:pt idx="750">
                  <c:v>-39.71357153146419</c:v>
                </c:pt>
                <c:pt idx="751">
                  <c:v>-39.713571729104665</c:v>
                </c:pt>
                <c:pt idx="752">
                  <c:v>-39.713571917849819</c:v>
                </c:pt>
                <c:pt idx="753">
                  <c:v>-39.713572098100144</c:v>
                </c:pt>
                <c:pt idx="754">
                  <c:v>-39.713572270237805</c:v>
                </c:pt>
                <c:pt idx="755">
                  <c:v>-39.713572434627991</c:v>
                </c:pt>
                <c:pt idx="756">
                  <c:v>-39.713572591619489</c:v>
                </c:pt>
                <c:pt idx="757">
                  <c:v>-39.713572741545129</c:v>
                </c:pt>
                <c:pt idx="758">
                  <c:v>-39.713572884723042</c:v>
                </c:pt>
                <c:pt idx="759">
                  <c:v>-39.713573021456924</c:v>
                </c:pt>
                <c:pt idx="760">
                  <c:v>-39.713573152036709</c:v>
                </c:pt>
                <c:pt idx="761">
                  <c:v>-39.713573276739425</c:v>
                </c:pt>
                <c:pt idx="762">
                  <c:v>-39.713573395829613</c:v>
                </c:pt>
                <c:pt idx="763">
                  <c:v>-39.713573509559886</c:v>
                </c:pt>
                <c:pt idx="764">
                  <c:v>-39.713573618171495</c:v>
                </c:pt>
                <c:pt idx="765">
                  <c:v>-39.713573721894704</c:v>
                </c:pt>
                <c:pt idx="766">
                  <c:v>-39.71357382094962</c:v>
                </c:pt>
                <c:pt idx="767">
                  <c:v>-39.713573915546384</c:v>
                </c:pt>
                <c:pt idx="768">
                  <c:v>-39.713574005885548</c:v>
                </c:pt>
                <c:pt idx="769">
                  <c:v>-39.713574092158787</c:v>
                </c:pt>
                <c:pt idx="770">
                  <c:v>-39.713574174549073</c:v>
                </c:pt>
                <c:pt idx="771">
                  <c:v>-39.713574253231222</c:v>
                </c:pt>
                <c:pt idx="772">
                  <c:v>-39.713574328372111</c:v>
                </c:pt>
                <c:pt idx="773">
                  <c:v>-39.713574400131058</c:v>
                </c:pt>
                <c:pt idx="774">
                  <c:v>-39.713574468660319</c:v>
                </c:pt>
                <c:pt idx="775">
                  <c:v>-39.713574534105256</c:v>
                </c:pt>
                <c:pt idx="776">
                  <c:v>-39.713574596604793</c:v>
                </c:pt>
                <c:pt idx="777">
                  <c:v>-39.713574656291264</c:v>
                </c:pt>
                <c:pt idx="778">
                  <c:v>-39.713574713291457</c:v>
                </c:pt>
                <c:pt idx="779">
                  <c:v>-39.713574767726222</c:v>
                </c:pt>
                <c:pt idx="780">
                  <c:v>-39.713574819710963</c:v>
                </c:pt>
                <c:pt idx="781">
                  <c:v>-39.713574869356016</c:v>
                </c:pt>
                <c:pt idx="782">
                  <c:v>-39.713574916766696</c:v>
                </c:pt>
                <c:pt idx="783">
                  <c:v>-39.713574962043602</c:v>
                </c:pt>
                <c:pt idx="784">
                  <c:v>-39.713575005282614</c:v>
                </c:pt>
                <c:pt idx="785">
                  <c:v>-39.713575046575578</c:v>
                </c:pt>
                <c:pt idx="786">
                  <c:v>-39.713575086010103</c:v>
                </c:pt>
                <c:pt idx="787">
                  <c:v>-39.713575123669735</c:v>
                </c:pt>
                <c:pt idx="788">
                  <c:v>-39.713575159634452</c:v>
                </c:pt>
                <c:pt idx="789">
                  <c:v>-39.713575193980468</c:v>
                </c:pt>
                <c:pt idx="790">
                  <c:v>-39.713575226780641</c:v>
                </c:pt>
                <c:pt idx="791">
                  <c:v>-39.713575258104562</c:v>
                </c:pt>
                <c:pt idx="792">
                  <c:v>-39.713575288018653</c:v>
                </c:pt>
                <c:pt idx="793">
                  <c:v>-39.713575316586436</c:v>
                </c:pt>
                <c:pt idx="794">
                  <c:v>-39.71357534386842</c:v>
                </c:pt>
                <c:pt idx="795">
                  <c:v>-39.71357536992253</c:v>
                </c:pt>
                <c:pt idx="796">
                  <c:v>-39.713575394803989</c:v>
                </c:pt>
                <c:pt idx="797">
                  <c:v>-39.713575418565661</c:v>
                </c:pt>
                <c:pt idx="798">
                  <c:v>-39.713575441257838</c:v>
                </c:pt>
                <c:pt idx="799">
                  <c:v>-39.713575462928709</c:v>
                </c:pt>
                <c:pt idx="800">
                  <c:v>-39.713575483624261</c:v>
                </c:pt>
                <c:pt idx="801">
                  <c:v>-39.71357550338832</c:v>
                </c:pt>
                <c:pt idx="802">
                  <c:v>-39.713575522262794</c:v>
                </c:pt>
                <c:pt idx="803">
                  <c:v>-39.713575540287856</c:v>
                </c:pt>
                <c:pt idx="804">
                  <c:v>-39.71357555750162</c:v>
                </c:pt>
                <c:pt idx="805">
                  <c:v>-39.713575573940666</c:v>
                </c:pt>
                <c:pt idx="806">
                  <c:v>-39.713575589639824</c:v>
                </c:pt>
                <c:pt idx="807">
                  <c:v>-39.713575604632403</c:v>
                </c:pt>
                <c:pt idx="808">
                  <c:v>-39.713575618950223</c:v>
                </c:pt>
                <c:pt idx="809">
                  <c:v>-39.713575632623609</c:v>
                </c:pt>
                <c:pt idx="810">
                  <c:v>-39.71357564568158</c:v>
                </c:pt>
                <c:pt idx="811">
                  <c:v>-39.713575658151903</c:v>
                </c:pt>
                <c:pt idx="812">
                  <c:v>-39.713575670060898</c:v>
                </c:pt>
                <c:pt idx="813">
                  <c:v>-39.713575681433916</c:v>
                </c:pt>
                <c:pt idx="814">
                  <c:v>-39.713575692295088</c:v>
                </c:pt>
                <c:pt idx="815">
                  <c:v>-39.713575702667434</c:v>
                </c:pt>
                <c:pt idx="816">
                  <c:v>-39.713575712572897</c:v>
                </c:pt>
                <c:pt idx="817">
                  <c:v>-39.713575722032566</c:v>
                </c:pt>
                <c:pt idx="818">
                  <c:v>-39.71357573106652</c:v>
                </c:pt>
              </c:numCache>
            </c:numRef>
          </c:yVal>
          <c:smooth val="1"/>
          <c:extLst>
            <c:ext xmlns:c16="http://schemas.microsoft.com/office/drawing/2014/chart" uri="{C3380CC4-5D6E-409C-BE32-E72D297353CC}">
              <c16:uniqueId val="{00000000-DE02-4A97-80FB-1038F1F7E610}"/>
            </c:ext>
          </c:extLst>
        </c:ser>
        <c:ser>
          <c:idx val="2"/>
          <c:order val="2"/>
          <c:tx>
            <c:v>gain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Sheet2!$AZ$4:$AZ$822</c:f>
              <c:numCache>
                <c:formatCode>0.00</c:formatCode>
                <c:ptCount val="819"/>
                <c:pt idx="0">
                  <c:v>33.336590044699115</c:v>
                </c:pt>
                <c:pt idx="1">
                  <c:v>33.136452261212639</c:v>
                </c:pt>
                <c:pt idx="2">
                  <c:v>32.936307844027972</c:v>
                </c:pt>
                <c:pt idx="3">
                  <c:v>32.736156492832151</c:v>
                </c:pt>
                <c:pt idx="4">
                  <c:v>32.535997893180756</c:v>
                </c:pt>
                <c:pt idx="5">
                  <c:v>32.335831715885945</c:v>
                </c:pt>
                <c:pt idx="6">
                  <c:v>32.13565761637846</c:v>
                </c:pt>
                <c:pt idx="7">
                  <c:v>31.935475234042723</c:v>
                </c:pt>
                <c:pt idx="8">
                  <c:v>31.735284191524268</c:v>
                </c:pt>
                <c:pt idx="9">
                  <c:v>31.535084094008297</c:v>
                </c:pt>
                <c:pt idx="10">
                  <c:v>31.33487452846888</c:v>
                </c:pt>
                <c:pt idx="11">
                  <c:v>31.134655062887564</c:v>
                </c:pt>
                <c:pt idx="12">
                  <c:v>30.934425245440774</c:v>
                </c:pt>
                <c:pt idx="13">
                  <c:v>30.73418460365491</c:v>
                </c:pt>
                <c:pt idx="14">
                  <c:v>30.533932643528384</c:v>
                </c:pt>
                <c:pt idx="15">
                  <c:v>30.333668848619666</c:v>
                </c:pt>
                <c:pt idx="16">
                  <c:v>30.133392679100481</c:v>
                </c:pt>
                <c:pt idx="17">
                  <c:v>29.933103570773529</c:v>
                </c:pt>
                <c:pt idx="18">
                  <c:v>29.732800934053486</c:v>
                </c:pt>
                <c:pt idx="19">
                  <c:v>29.532484152911149</c:v>
                </c:pt>
                <c:pt idx="20">
                  <c:v>29.332152583779454</c:v>
                </c:pt>
                <c:pt idx="21">
                  <c:v>29.131805554421046</c:v>
                </c:pt>
                <c:pt idx="22">
                  <c:v>28.931442362756847</c:v>
                </c:pt>
                <c:pt idx="23">
                  <c:v>28.731062275654775</c:v>
                </c:pt>
                <c:pt idx="24">
                  <c:v>28.530664527678713</c:v>
                </c:pt>
                <c:pt idx="25">
                  <c:v>28.330248319796976</c:v>
                </c:pt>
                <c:pt idx="26">
                  <c:v>28.129812818050389</c:v>
                </c:pt>
                <c:pt idx="27">
                  <c:v>27.929357152179854</c:v>
                </c:pt>
                <c:pt idx="28">
                  <c:v>27.728880414213354</c:v>
                </c:pt>
                <c:pt idx="29">
                  <c:v>27.528381657013004</c:v>
                </c:pt>
                <c:pt idx="30">
                  <c:v>27.327859892782424</c:v>
                </c:pt>
                <c:pt idx="31">
                  <c:v>27.127314091535172</c:v>
                </c:pt>
                <c:pt idx="32">
                  <c:v>26.926743179525179</c:v>
                </c:pt>
                <c:pt idx="33">
                  <c:v>26.72614603764066</c:v>
                </c:pt>
                <c:pt idx="34">
                  <c:v>26.525521499762579</c:v>
                </c:pt>
                <c:pt idx="35">
                  <c:v>26.324868351090014</c:v>
                </c:pt>
                <c:pt idx="36">
                  <c:v>26.124185326434443</c:v>
                </c:pt>
                <c:pt idx="37">
                  <c:v>25.923471108485618</c:v>
                </c:pt>
                <c:pt idx="38">
                  <c:v>25.722724326052163</c:v>
                </c:pt>
                <c:pt idx="39">
                  <c:v>25.52194355228054</c:v>
                </c:pt>
                <c:pt idx="40">
                  <c:v>25.321127302856485</c:v>
                </c:pt>
                <c:pt idx="41">
                  <c:v>25.120274034193702</c:v>
                </c:pt>
                <c:pt idx="42">
                  <c:v>24.919382141615007</c:v>
                </c:pt>
                <c:pt idx="43">
                  <c:v>24.71844995753224</c:v>
                </c:pt>
                <c:pt idx="44">
                  <c:v>24.517475749631583</c:v>
                </c:pt>
                <c:pt idx="45">
                  <c:v>24.316457719071931</c:v>
                </c:pt>
                <c:pt idx="46">
                  <c:v>24.115393998704924</c:v>
                </c:pt>
                <c:pt idx="47">
                  <c:v>23.914282651325742</c:v>
                </c:pt>
                <c:pt idx="48">
                  <c:v>23.713121667965709</c:v>
                </c:pt>
                <c:pt idx="49">
                  <c:v>23.511908966237481</c:v>
                </c:pt>
                <c:pt idx="50">
                  <c:v>23.310642388746128</c:v>
                </c:pt>
                <c:pt idx="51">
                  <c:v>23.109319701579579</c:v>
                </c:pt>
                <c:pt idx="52">
                  <c:v>22.907938592893757</c:v>
                </c:pt>
                <c:pt idx="53">
                  <c:v>22.706496671609049</c:v>
                </c:pt>
                <c:pt idx="54">
                  <c:v>22.504991466235889</c:v>
                </c:pt>
                <c:pt idx="55">
                  <c:v>22.303420423849126</c:v>
                </c:pt>
                <c:pt idx="56">
                  <c:v>22.101780909232208</c:v>
                </c:pt>
                <c:pt idx="57">
                  <c:v>21.900070204213868</c:v>
                </c:pt>
                <c:pt idx="58">
                  <c:v>21.698285507221847</c:v>
                </c:pt>
                <c:pt idx="59">
                  <c:v>21.496423933079772</c:v>
                </c:pt>
                <c:pt idx="60">
                  <c:v>21.294482513075106</c:v>
                </c:pt>
                <c:pt idx="61">
                  <c:v>21.092458195328298</c:v>
                </c:pt>
                <c:pt idx="62">
                  <c:v>20.890347845494375</c:v>
                </c:pt>
                <c:pt idx="63">
                  <c:v>20.68814824783081</c:v>
                </c:pt>
                <c:pt idx="64">
                  <c:v>20.48585610666699</c:v>
                </c:pt>
                <c:pt idx="65">
                  <c:v>20.283468048312287</c:v>
                </c:pt>
                <c:pt idx="66">
                  <c:v>20.080980623441814</c:v>
                </c:pt>
                <c:pt idx="67">
                  <c:v>19.878390310000274</c:v>
                </c:pt>
                <c:pt idx="68">
                  <c:v>19.675693516665941</c:v>
                </c:pt>
                <c:pt idx="69">
                  <c:v>19.472886586918484</c:v>
                </c:pt>
                <c:pt idx="70">
                  <c:v>19.269965803754552</c:v>
                </c:pt>
                <c:pt idx="71">
                  <c:v>19.066927395097398</c:v>
                </c:pt>
                <c:pt idx="72">
                  <c:v>18.86376753994611</c:v>
                </c:pt>
                <c:pt idx="73">
                  <c:v>18.660482375310906</c:v>
                </c:pt>
                <c:pt idx="74">
                  <c:v>18.457068003980893</c:v>
                </c:pt>
                <c:pt idx="75">
                  <c:v>18.253520503169973</c:v>
                </c:pt>
                <c:pt idx="76">
                  <c:v>18.049835934085074</c:v>
                </c:pt>
                <c:pt idx="77">
                  <c:v>17.846010352460052</c:v>
                </c:pt>
                <c:pt idx="78">
                  <c:v>17.642039820095395</c:v>
                </c:pt>
                <c:pt idx="79">
                  <c:v>17.437920417441177</c:v>
                </c:pt>
                <c:pt idx="80">
                  <c:v>17.233648257256824</c:v>
                </c:pt>
                <c:pt idx="81">
                  <c:v>17.029219499376456</c:v>
                </c:pt>
                <c:pt idx="82">
                  <c:v>16.82463036660258</c:v>
                </c:pt>
                <c:pt idx="83">
                  <c:v>16.619877161745059</c:v>
                </c:pt>
                <c:pt idx="84">
                  <c:v>16.414956285813464</c:v>
                </c:pt>
                <c:pt idx="85">
                  <c:v>16.20986425736308</c:v>
                </c:pt>
                <c:pt idx="86">
                  <c:v>16.004597732984646</c:v>
                </c:pt>
                <c:pt idx="87">
                  <c:v>15.799153528916408</c:v>
                </c:pt>
                <c:pt idx="88">
                  <c:v>15.593528643745701</c:v>
                </c:pt>
                <c:pt idx="89">
                  <c:v>15.387720282153683</c:v>
                </c:pt>
                <c:pt idx="90">
                  <c:v>15.181725879642201</c:v>
                </c:pt>
                <c:pt idx="91">
                  <c:v>14.975543128167049</c:v>
                </c:pt>
                <c:pt idx="92">
                  <c:v>14.769170002585435</c:v>
                </c:pt>
                <c:pt idx="93">
                  <c:v>14.562604787808398</c:v>
                </c:pt>
                <c:pt idx="94">
                  <c:v>14.355846106531793</c:v>
                </c:pt>
                <c:pt idx="95">
                  <c:v>14.148892947401256</c:v>
                </c:pt>
                <c:pt idx="96">
                  <c:v>13.941744693448554</c:v>
                </c:pt>
                <c:pt idx="97">
                  <c:v>13.73440115061906</c:v>
                </c:pt>
                <c:pt idx="98">
                  <c:v>13.526862576192483</c:v>
                </c:pt>
                <c:pt idx="99">
                  <c:v>13.319129706882027</c:v>
                </c:pt>
                <c:pt idx="100">
                  <c:v>13.11120378638242</c:v>
                </c:pt>
                <c:pt idx="101">
                  <c:v>12.903086592122314</c:v>
                </c:pt>
                <c:pt idx="102">
                  <c:v>12.694780460965321</c:v>
                </c:pt>
                <c:pt idx="103">
                  <c:v>12.486288313593866</c:v>
                </c:pt>
                <c:pt idx="104">
                  <c:v>12.277613677303526</c:v>
                </c:pt>
                <c:pt idx="105">
                  <c:v>12.06876070693173</c:v>
                </c:pt>
                <c:pt idx="106">
                  <c:v>11.859734203644653</c:v>
                </c:pt>
                <c:pt idx="107">
                  <c:v>11.65053963131064</c:v>
                </c:pt>
                <c:pt idx="108">
                  <c:v>11.441183130195755</c:v>
                </c:pt>
                <c:pt idx="109">
                  <c:v>11.231671527731237</c:v>
                </c:pt>
                <c:pt idx="110">
                  <c:v>11.02201234611838</c:v>
                </c:pt>
                <c:pt idx="111">
                  <c:v>10.812213806560235</c:v>
                </c:pt>
                <c:pt idx="112">
                  <c:v>10.602284829935325</c:v>
                </c:pt>
                <c:pt idx="113">
                  <c:v>10.392235033760917</c:v>
                </c:pt>
                <c:pt idx="114">
                  <c:v>10.182074725328548</c:v>
                </c:pt>
                <c:pt idx="115">
                  <c:v>9.9718148909356472</c:v>
                </c:pt>
                <c:pt idx="116">
                  <c:v>9.7614671811791798</c:v>
                </c:pt>
                <c:pt idx="117">
                  <c:v>9.5510438923252785</c:v>
                </c:pt>
                <c:pt idx="118">
                  <c:v>9.340557943816167</c:v>
                </c:pt>
                <c:pt idx="119">
                  <c:v>9.1300228520266824</c:v>
                </c:pt>
                <c:pt idx="120">
                  <c:v>8.9194527004334248</c:v>
                </c:pt>
                <c:pt idx="121">
                  <c:v>8.7088621064093861</c:v>
                </c:pt>
                <c:pt idx="122">
                  <c:v>8.4982661849065391</c:v>
                </c:pt>
                <c:pt idx="123">
                  <c:v>8.2876805093356669</c:v>
                </c:pt>
                <c:pt idx="124">
                  <c:v>8.0771210699951226</c:v>
                </c:pt>
                <c:pt idx="125">
                  <c:v>7.8666042304413102</c:v>
                </c:pt>
                <c:pt idx="126">
                  <c:v>7.6561466822257112</c:v>
                </c:pt>
                <c:pt idx="127">
                  <c:v>7.4457653984532408</c:v>
                </c:pt>
                <c:pt idx="128">
                  <c:v>7.235477586637721</c:v>
                </c:pt>
                <c:pt idx="129">
                  <c:v>7.0253006413452059</c:v>
                </c:pt>
                <c:pt idx="130">
                  <c:v>6.8152520971236319</c:v>
                </c:pt>
                <c:pt idx="131">
                  <c:v>6.6053495822169728</c:v>
                </c:pt>
                <c:pt idx="132">
                  <c:v>6.3956107735547887</c:v>
                </c:pt>
                <c:pt idx="133">
                  <c:v>6.1860533534928344</c:v>
                </c:pt>
                <c:pt idx="134">
                  <c:v>5.9766949687591397</c:v>
                </c:pt>
                <c:pt idx="135">
                  <c:v>5.7675531920302827</c:v>
                </c:pt>
                <c:pt idx="136">
                  <c:v>5.5586454865298967</c:v>
                </c:pt>
                <c:pt idx="137">
                  <c:v>5.3499891740003127</c:v>
                </c:pt>
                <c:pt idx="138">
                  <c:v>5.1416014063554636</c:v>
                </c:pt>
                <c:pt idx="139">
                  <c:v>4.9334991412755356</c:v>
                </c:pt>
                <c:pt idx="140">
                  <c:v>4.7256991219540554</c:v>
                </c:pt>
                <c:pt idx="141">
                  <c:v>4.5182178611573756</c:v>
                </c:pt>
                <c:pt idx="142">
                  <c:v>4.3110716297046219</c:v>
                </c:pt>
                <c:pt idx="143">
                  <c:v>4.1042764494245381</c:v>
                </c:pt>
                <c:pt idx="144">
                  <c:v>3.89784809059688</c:v>
                </c:pt>
                <c:pt idx="145">
                  <c:v>3.6918020738367248</c:v>
                </c:pt>
                <c:pt idx="146">
                  <c:v>3.486153676336134</c:v>
                </c:pt>
                <c:pt idx="147">
                  <c:v>3.2809179423350763</c:v>
                </c:pt>
                <c:pt idx="148">
                  <c:v>3.0761096976562925</c:v>
                </c:pt>
                <c:pt idx="149">
                  <c:v>2.8717435681040531</c:v>
                </c:pt>
                <c:pt idx="150">
                  <c:v>2.6678340014986559</c:v>
                </c:pt>
                <c:pt idx="151">
                  <c:v>2.4643952930923421</c:v>
                </c:pt>
                <c:pt idx="152">
                  <c:v>2.2614416140930014</c:v>
                </c:pt>
                <c:pt idx="153">
                  <c:v>2.0589870430056387</c:v>
                </c:pt>
                <c:pt idx="154">
                  <c:v>1.8570455994897614</c:v>
                </c:pt>
                <c:pt idx="155">
                  <c:v>1.6556312804238205</c:v>
                </c:pt>
                <c:pt idx="156">
                  <c:v>1.4547580978630941</c:v>
                </c:pt>
                <c:pt idx="157">
                  <c:v>1.2544401185769836</c:v>
                </c:pt>
                <c:pt idx="158">
                  <c:v>1.0546915048545926</c:v>
                </c:pt>
                <c:pt idx="159">
                  <c:v>0.85552655627061946</c:v>
                </c:pt>
                <c:pt idx="160">
                  <c:v>0.65695975211201618</c:v>
                </c:pt>
                <c:pt idx="161">
                  <c:v>0.45900579417340232</c:v>
                </c:pt>
                <c:pt idx="162">
                  <c:v>0.26167964963855195</c:v>
                </c:pt>
                <c:pt idx="163">
                  <c:v>6.4996593776772443E-2</c:v>
                </c:pt>
                <c:pt idx="164">
                  <c:v>-0.13102774780722173</c:v>
                </c:pt>
                <c:pt idx="165">
                  <c:v>-0.32637735761987341</c:v>
                </c:pt>
                <c:pt idx="166">
                  <c:v>-0.52103578566043118</c:v>
                </c:pt>
                <c:pt idx="167">
                  <c:v>-0.71498610996692347</c:v>
                </c:pt>
                <c:pt idx="168">
                  <c:v>-0.90821089854507664</c:v>
                </c:pt>
                <c:pt idx="169">
                  <c:v>-1.1006921728901216</c:v>
                </c:pt>
                <c:pt idx="170">
                  <c:v>-1.2924113733035862</c:v>
                </c:pt>
                <c:pt idx="171">
                  <c:v>-1.4833493261999804</c:v>
                </c:pt>
                <c:pt idx="172">
                  <c:v>-1.6734862135923649</c:v>
                </c:pt>
                <c:pt idx="173">
                  <c:v>-1.8628015449410611</c:v>
                </c:pt>
                <c:pt idx="174">
                  <c:v>-2.0512741315457146</c:v>
                </c:pt>
                <c:pt idx="175">
                  <c:v>-2.2388820636583553</c:v>
                </c:pt>
                <c:pt idx="176">
                  <c:v>-2.4256026904925578</c:v>
                </c:pt>
                <c:pt idx="177">
                  <c:v>-2.6114126033033069</c:v>
                </c:pt>
                <c:pt idx="178">
                  <c:v>-2.796287621710476</c:v>
                </c:pt>
                <c:pt idx="179">
                  <c:v>-2.9802027834394007</c:v>
                </c:pt>
                <c:pt idx="180">
                  <c:v>-3.1631323376509313</c:v>
                </c:pt>
                <c:pt idx="181">
                  <c:v>-3.3450497420339977</c:v>
                </c:pt>
                <c:pt idx="182">
                  <c:v>-3.5259276638323827</c:v>
                </c:pt>
                <c:pt idx="183">
                  <c:v>-3.7057379849765484</c:v>
                </c:pt>
                <c:pt idx="184">
                  <c:v>-3.8844518114896709</c:v>
                </c:pt>
                <c:pt idx="185">
                  <c:v>-4.0620394873334122</c:v>
                </c:pt>
                <c:pt idx="186">
                  <c:v>-4.23847061285481</c:v>
                </c:pt>
                <c:pt idx="187">
                  <c:v>-4.4137140679895905</c:v>
                </c:pt>
                <c:pt idx="188">
                  <c:v>-4.587738040368496</c:v>
                </c:pt>
                <c:pt idx="189">
                  <c:v>-4.7605100584641429</c:v>
                </c:pt>
                <c:pt idx="190">
                  <c:v>-4.9319970299011153</c:v>
                </c:pt>
                <c:pt idx="191">
                  <c:v>-5.1021652850390238</c:v>
                </c:pt>
                <c:pt idx="192">
                  <c:v>-5.2709806259175052</c:v>
                </c:pt>
                <c:pt idx="193">
                  <c:v>-5.4384083806322945</c:v>
                </c:pt>
                <c:pt idx="194">
                  <c:v>-5.6044134631858862</c:v>
                </c:pt>
                <c:pt idx="195">
                  <c:v>-5.7689604388289117</c:v>
                </c:pt>
                <c:pt idx="196">
                  <c:v>-5.9320135948766897</c:v>
                </c:pt>
                <c:pt idx="197">
                  <c:v>-6.0935370169509309</c:v>
                </c:pt>
                <c:pt idx="198">
                  <c:v>-6.2534946705587622</c:v>
                </c:pt>
                <c:pt idx="199">
                  <c:v>-6.4118504878804359</c:v>
                </c:pt>
                <c:pt idx="200">
                  <c:v>-6.5685684595933731</c:v>
                </c:pt>
                <c:pt idx="201">
                  <c:v>-6.7236127315138248</c:v>
                </c:pt>
                <c:pt idx="202">
                  <c:v>-6.8769477057896378</c:v>
                </c:pt>
                <c:pt idx="203">
                  <c:v>-7.0285381463274268</c:v>
                </c:pt>
                <c:pt idx="204">
                  <c:v>-7.1783492880865145</c:v>
                </c:pt>
                <c:pt idx="205">
                  <c:v>-7.3263469498212848</c:v>
                </c:pt>
                <c:pt idx="206">
                  <c:v>-7.4724976498015971</c:v>
                </c:pt>
                <c:pt idx="207">
                  <c:v>-7.6167687239925428</c:v>
                </c:pt>
                <c:pt idx="208">
                  <c:v>-7.7591284461254046</c:v>
                </c:pt>
                <c:pt idx="209">
                  <c:v>-7.8995461490476684</c:v>
                </c:pt>
                <c:pt idx="210">
                  <c:v>-8.0379923466985872</c:v>
                </c:pt>
                <c:pt idx="211">
                  <c:v>-8.1744388560190728</c:v>
                </c:pt>
                <c:pt idx="212">
                  <c:v>-8.3088589180749697</c:v>
                </c:pt>
                <c:pt idx="213">
                  <c:v>-8.4412273176465913</c:v>
                </c:pt>
                <c:pt idx="214">
                  <c:v>-8.5715205005210411</c:v>
                </c:pt>
                <c:pt idx="215">
                  <c:v>-8.6997166877126126</c:v>
                </c:pt>
                <c:pt idx="216">
                  <c:v>-8.8257959858369315</c:v>
                </c:pt>
                <c:pt idx="217">
                  <c:v>-8.9497404928708608</c:v>
                </c:pt>
                <c:pt idx="218">
                  <c:v>-9.0715343985479997</c:v>
                </c:pt>
                <c:pt idx="219">
                  <c:v>-9.1911640786658122</c:v>
                </c:pt>
                <c:pt idx="220">
                  <c:v>-9.3086181826165522</c:v>
                </c:pt>
                <c:pt idx="221">
                  <c:v>-9.4238877134994308</c:v>
                </c:pt>
                <c:pt idx="222">
                  <c:v>-9.5369661002256478</c:v>
                </c:pt>
                <c:pt idx="223">
                  <c:v>-9.6478492610907338</c:v>
                </c:pt>
                <c:pt idx="224">
                  <c:v>-9.7565356583586773</c:v>
                </c:pt>
                <c:pt idx="225">
                  <c:v>-9.8630263434791487</c:v>
                </c:pt>
                <c:pt idx="226">
                  <c:v>-9.9673249926425971</c:v>
                </c:pt>
                <c:pt idx="227">
                  <c:v>-10.069437932463728</c:v>
                </c:pt>
                <c:pt idx="228">
                  <c:v>-10.16937415567515</c:v>
                </c:pt>
                <c:pt idx="229">
                  <c:v>-10.267145326804735</c:v>
                </c:pt>
                <c:pt idx="230">
                  <c:v>-10.362765777902238</c:v>
                </c:pt>
                <c:pt idx="231">
                  <c:v>-10.456252494472507</c:v>
                </c:pt>
                <c:pt idx="232">
                  <c:v>-10.547625091860874</c:v>
                </c:pt>
                <c:pt idx="233">
                  <c:v>-10.636905782421509</c:v>
                </c:pt>
                <c:pt idx="234">
                  <c:v>-10.724119333879406</c:v>
                </c:pt>
                <c:pt idx="235">
                  <c:v>-10.809293019369584</c:v>
                </c:pt>
                <c:pt idx="236">
                  <c:v>-10.892456559704017</c:v>
                </c:pt>
                <c:pt idx="237">
                  <c:v>-10.97364205847402</c:v>
                </c:pt>
                <c:pt idx="238">
                  <c:v>-11.05288393064528</c:v>
                </c:pt>
                <c:pt idx="239">
                  <c:v>-11.130218825342597</c:v>
                </c:pt>
                <c:pt idx="240">
                  <c:v>-11.205685543550793</c:v>
                </c:pt>
                <c:pt idx="241">
                  <c:v>-11.27932495147925</c:v>
                </c:pt>
                <c:pt idx="242">
                  <c:v>-11.351179890346881</c:v>
                </c:pt>
                <c:pt idx="243">
                  <c:v>-11.421295083346291</c:v>
                </c:pt>
                <c:pt idx="244">
                  <c:v>-11.489717040536512</c:v>
                </c:pt>
                <c:pt idx="245">
                  <c:v>-11.556493962397333</c:v>
                </c:pt>
                <c:pt idx="246">
                  <c:v>-11.621675642752523</c:v>
                </c:pt>
                <c:pt idx="247">
                  <c:v>-11.685313371737575</c:v>
                </c:pt>
                <c:pt idx="248">
                  <c:v>-11.747459839448084</c:v>
                </c:pt>
                <c:pt idx="249">
                  <c:v>-11.808169040860362</c:v>
                </c:pt>
                <c:pt idx="250">
                  <c:v>-11.867496182567326</c:v>
                </c:pt>
                <c:pt idx="251">
                  <c:v>-11.925497591818118</c:v>
                </c:pt>
                <c:pt idx="252">
                  <c:v>-11.982230628296067</c:v>
                </c:pt>
                <c:pt idx="253">
                  <c:v>-12.037753599008651</c:v>
                </c:pt>
                <c:pt idx="254">
                  <c:v>-12.092125676606205</c:v>
                </c:pt>
                <c:pt idx="255">
                  <c:v>-12.145406821384892</c:v>
                </c:pt>
                <c:pt idx="256">
                  <c:v>-12.19765770716989</c:v>
                </c:pt>
                <c:pt idx="257">
                  <c:v>-12.248939651216803</c:v>
                </c:pt>
                <c:pt idx="258">
                  <c:v>-12.29931454821074</c:v>
                </c:pt>
                <c:pt idx="259">
                  <c:v>-12.348844808388423</c:v>
                </c:pt>
                <c:pt idx="260">
                  <c:v>-12.397593299754867</c:v>
                </c:pt>
                <c:pt idx="261">
                  <c:v>-12.44562329431643</c:v>
                </c:pt>
                <c:pt idx="262">
                  <c:v>-12.492998418204573</c:v>
                </c:pt>
                <c:pt idx="263">
                  <c:v>-12.539782605521166</c:v>
                </c:pt>
                <c:pt idx="264">
                  <c:v>-12.586040055695271</c:v>
                </c:pt>
                <c:pt idx="265">
                  <c:v>-12.631835194104715</c:v>
                </c:pt>
                <c:pt idx="266">
                  <c:v>-12.677232635682584</c:v>
                </c:pt>
                <c:pt idx="267">
                  <c:v>-12.722297151198816</c:v>
                </c:pt>
                <c:pt idx="268">
                  <c:v>-12.767093635881865</c:v>
                </c:pt>
                <c:pt idx="269">
                  <c:v>-12.811687080022432</c:v>
                </c:pt>
                <c:pt idx="270">
                  <c:v>-12.856142541183917</c:v>
                </c:pt>
                <c:pt idx="271">
                  <c:v>-12.900525117628531</c:v>
                </c:pt>
                <c:pt idx="272">
                  <c:v>-12.94489992255731</c:v>
                </c:pt>
                <c:pt idx="273">
                  <c:v>-12.989332058755265</c:v>
                </c:pt>
                <c:pt idx="274">
                  <c:v>-13.033886593228212</c:v>
                </c:pt>
                <c:pt idx="275">
                  <c:v>-13.078628531418836</c:v>
                </c:pt>
                <c:pt idx="276">
                  <c:v>-13.123622790591433</c:v>
                </c:pt>
                <c:pt idx="277">
                  <c:v>-13.168934171983574</c:v>
                </c:pt>
                <c:pt idx="278">
                  <c:v>-13.214627331332434</c:v>
                </c:pt>
                <c:pt idx="279">
                  <c:v>-13.260766747398151</c:v>
                </c:pt>
                <c:pt idx="280">
                  <c:v>-13.307416688125178</c:v>
                </c:pt>
                <c:pt idx="281">
                  <c:v>-13.354641174103479</c:v>
                </c:pt>
                <c:pt idx="282">
                  <c:v>-13.402503939017871</c:v>
                </c:pt>
                <c:pt idx="283">
                  <c:v>-13.451068386802239</c:v>
                </c:pt>
                <c:pt idx="284">
                  <c:v>-13.500397545248362</c:v>
                </c:pt>
                <c:pt idx="285">
                  <c:v>-13.550554015856473</c:v>
                </c:pt>
                <c:pt idx="286">
                  <c:v>-13.601599919753271</c:v>
                </c:pt>
                <c:pt idx="287">
                  <c:v>-13.653596839548038</c:v>
                </c:pt>
                <c:pt idx="288">
                  <c:v>-13.706605757044024</c:v>
                </c:pt>
                <c:pt idx="289">
                  <c:v>-13.760686986771189</c:v>
                </c:pt>
                <c:pt idx="290">
                  <c:v>-13.81590010536075</c:v>
                </c:pt>
                <c:pt idx="291">
                  <c:v>-13.87230387683544</c:v>
                </c:pt>
                <c:pt idx="292">
                  <c:v>-13.929956173947927</c:v>
                </c:pt>
                <c:pt idx="293">
                  <c:v>-13.988913895756548</c:v>
                </c:pt>
                <c:pt idx="294">
                  <c:v>-14.049232881690008</c:v>
                </c:pt>
                <c:pt idx="295">
                  <c:v>-14.110967822408165</c:v>
                </c:pt>
                <c:pt idx="296">
                  <c:v>-14.17417216783055</c:v>
                </c:pt>
                <c:pt idx="297">
                  <c:v>-14.238898032757694</c:v>
                </c:pt>
                <c:pt idx="298">
                  <c:v>-14.3051961005699</c:v>
                </c:pt>
                <c:pt idx="299">
                  <c:v>-14.373115525539387</c:v>
                </c:pt>
                <c:pt idx="300">
                  <c:v>-14.442703834342435</c:v>
                </c:pt>
                <c:pt idx="301">
                  <c:v>-14.51400682740233</c:v>
                </c:pt>
                <c:pt idx="302">
                  <c:v>-14.587068480733253</c:v>
                </c:pt>
                <c:pt idx="303">
                  <c:v>-14.661930848988568</c:v>
                </c:pt>
                <c:pt idx="304">
                  <c:v>-14.738633970441843</c:v>
                </c:pt>
                <c:pt idx="305">
                  <c:v>-14.817215774647051</c:v>
                </c:pt>
                <c:pt idx="306">
                  <c:v>-14.897711993533113</c:v>
                </c:pt>
                <c:pt idx="307">
                  <c:v>-14.980156076688246</c:v>
                </c:pt>
                <c:pt idx="308">
                  <c:v>-15.064579111578654</c:v>
                </c:pt>
                <c:pt idx="309">
                  <c:v>-15.151009749428226</c:v>
                </c:pt>
                <c:pt idx="310">
                  <c:v>-15.239474137455389</c:v>
                </c:pt>
                <c:pt idx="311">
                  <c:v>-15.329995858124434</c:v>
                </c:pt>
                <c:pt idx="312">
                  <c:v>-15.422595876020898</c:v>
                </c:pt>
                <c:pt idx="313">
                  <c:v>-15.517292492901918</c:v>
                </c:pt>
                <c:pt idx="314">
                  <c:v>-15.614101311408541</c:v>
                </c:pt>
                <c:pt idx="315">
                  <c:v>-15.71303520785237</c:v>
                </c:pt>
                <c:pt idx="316">
                  <c:v>-15.814104314410898</c:v>
                </c:pt>
                <c:pt idx="317">
                  <c:v>-15.917316010980601</c:v>
                </c:pt>
                <c:pt idx="318">
                  <c:v>-16.022674926848694</c:v>
                </c:pt>
                <c:pt idx="319">
                  <c:v>-16.130182952253435</c:v>
                </c:pt>
                <c:pt idx="320">
                  <c:v>-16.239839259810225</c:v>
                </c:pt>
                <c:pt idx="321">
                  <c:v>-16.351640335689648</c:v>
                </c:pt>
                <c:pt idx="322">
                  <c:v>-16.465580020342166</c:v>
                </c:pt>
                <c:pt idx="323">
                  <c:v>-16.581649558478311</c:v>
                </c:pt>
                <c:pt idx="324">
                  <c:v>-16.699837657929198</c:v>
                </c:pt>
                <c:pt idx="325">
                  <c:v>-16.820130556935901</c:v>
                </c:pt>
                <c:pt idx="326">
                  <c:v>-16.942512099345219</c:v>
                </c:pt>
                <c:pt idx="327">
                  <c:v>-17.066963817126922</c:v>
                </c:pt>
                <c:pt idx="328">
                  <c:v>-17.193465019572393</c:v>
                </c:pt>
                <c:pt idx="329">
                  <c:v>-17.32199288848965</c:v>
                </c:pt>
                <c:pt idx="330">
                  <c:v>-17.452522578673054</c:v>
                </c:pt>
                <c:pt idx="331">
                  <c:v>-17.585027322899535</c:v>
                </c:pt>
                <c:pt idx="332">
                  <c:v>-17.719478540685902</c:v>
                </c:pt>
                <c:pt idx="333">
                  <c:v>-17.855845950033736</c:v>
                </c:pt>
                <c:pt idx="334">
                  <c:v>-17.99409768139051</c:v>
                </c:pt>
                <c:pt idx="335">
                  <c:v>-18.134200393064322</c:v>
                </c:pt>
                <c:pt idx="336">
                  <c:v>-18.276119387347791</c:v>
                </c:pt>
                <c:pt idx="337">
                  <c:v>-18.419818726634041</c:v>
                </c:pt>
                <c:pt idx="338">
                  <c:v>-18.565261348834536</c:v>
                </c:pt>
                <c:pt idx="339">
                  <c:v>-18.712409181451079</c:v>
                </c:pt>
                <c:pt idx="340">
                  <c:v>-18.86122325369336</c:v>
                </c:pt>
                <c:pt idx="341">
                  <c:v>-19.011663806080016</c:v>
                </c:pt>
                <c:pt idx="342">
                  <c:v>-19.163690397010505</c:v>
                </c:pt>
                <c:pt idx="343">
                  <c:v>-19.317262005846121</c:v>
                </c:pt>
                <c:pt idx="344">
                  <c:v>-19.472337132090026</c:v>
                </c:pt>
                <c:pt idx="345">
                  <c:v>-19.628873890309837</c:v>
                </c:pt>
                <c:pt idx="346">
                  <c:v>-19.786830100498321</c:v>
                </c:pt>
                <c:pt idx="347">
                  <c:v>-19.946163373619154</c:v>
                </c:pt>
                <c:pt idx="348">
                  <c:v>-20.106831192135367</c:v>
                </c:pt>
                <c:pt idx="349">
                  <c:v>-20.26879098536482</c:v>
                </c:pt>
                <c:pt idx="350">
                  <c:v>-20.432000199554864</c:v>
                </c:pt>
                <c:pt idx="351">
                  <c:v>-20.59641636260848</c:v>
                </c:pt>
                <c:pt idx="352">
                  <c:v>-20.761997143436496</c:v>
                </c:pt>
                <c:pt idx="353">
                  <c:v>-20.9287004059453</c:v>
                </c:pt>
                <c:pt idx="354">
                  <c:v>-21.096484257703871</c:v>
                </c:pt>
                <c:pt idx="355">
                  <c:v>-21.265307093363379</c:v>
                </c:pt>
                <c:pt idx="356">
                  <c:v>-21.435127632929095</c:v>
                </c:pt>
                <c:pt idx="357">
                  <c:v>-21.605904955007922</c:v>
                </c:pt>
                <c:pt idx="358">
                  <c:v>-21.77759852517449</c:v>
                </c:pt>
                <c:pt idx="359">
                  <c:v>-21.950168219615719</c:v>
                </c:pt>
                <c:pt idx="360">
                  <c:v>-22.123574344227816</c:v>
                </c:pt>
                <c:pt idx="361">
                  <c:v>-22.297777649351151</c:v>
                </c:pt>
                <c:pt idx="362">
                  <c:v>-22.472739340335817</c:v>
                </c:pt>
                <c:pt idx="363">
                  <c:v>-22.648421084138743</c:v>
                </c:pt>
                <c:pt idx="364">
                  <c:v>-22.824785012156418</c:v>
                </c:pt>
                <c:pt idx="365">
                  <c:v>-23.001793719499094</c:v>
                </c:pt>
                <c:pt idx="366">
                  <c:v>-23.179410260914114</c:v>
                </c:pt>
                <c:pt idx="367">
                  <c:v>-23.357598143564136</c:v>
                </c:pt>
                <c:pt idx="368">
                  <c:v>-23.536321316864885</c:v>
                </c:pt>
                <c:pt idx="369">
                  <c:v>-23.715544159582294</c:v>
                </c:pt>
                <c:pt idx="370">
                  <c:v>-23.895231464387052</c:v>
                </c:pt>
                <c:pt idx="371">
                  <c:v>-24.075348420058152</c:v>
                </c:pt>
                <c:pt idx="372">
                  <c:v>-24.255860591522595</c:v>
                </c:pt>
                <c:pt idx="373">
                  <c:v>-24.436733897912902</c:v>
                </c:pt>
                <c:pt idx="374">
                  <c:v>-24.617934588818557</c:v>
                </c:pt>
                <c:pt idx="375">
                  <c:v>-24.799429218900919</c:v>
                </c:pt>
                <c:pt idx="376">
                  <c:v>-24.981184621036743</c:v>
                </c:pt>
                <c:pt idx="377">
                  <c:v>-25.163167878148776</c:v>
                </c:pt>
                <c:pt idx="378">
                  <c:v>-25.345346293877817</c:v>
                </c:pt>
                <c:pt idx="379">
                  <c:v>-25.527687362243295</c:v>
                </c:pt>
                <c:pt idx="380">
                  <c:v>-25.710158736440196</c:v>
                </c:pt>
                <c:pt idx="381">
                  <c:v>-25.892728196908536</c:v>
                </c:pt>
                <c:pt idx="382">
                  <c:v>-26.075363618815352</c:v>
                </c:pt>
                <c:pt idx="383">
                  <c:v>-26.258032939082149</c:v>
                </c:pt>
                <c:pt idx="384">
                  <c:v>-26.440704123089841</c:v>
                </c:pt>
                <c:pt idx="385">
                  <c:v>-26.623345131191503</c:v>
                </c:pt>
                <c:pt idx="386">
                  <c:v>-26.80592388516223</c:v>
                </c:pt>
                <c:pt idx="387">
                  <c:v>-26.98840823471544</c:v>
                </c:pt>
                <c:pt idx="388">
                  <c:v>-27.170765924215186</c:v>
                </c:pt>
                <c:pt idx="389">
                  <c:v>-27.352964559715009</c:v>
                </c:pt>
                <c:pt idx="390">
                  <c:v>-27.534971576455948</c:v>
                </c:pt>
                <c:pt idx="391">
                  <c:v>-27.716754206958573</c:v>
                </c:pt>
                <c:pt idx="392">
                  <c:v>-27.898279449847148</c:v>
                </c:pt>
                <c:pt idx="393">
                  <c:v>-28.079514039546858</c:v>
                </c:pt>
                <c:pt idx="394">
                  <c:v>-28.260424417000486</c:v>
                </c:pt>
                <c:pt idx="395">
                  <c:v>-28.440976701553957</c:v>
                </c:pt>
                <c:pt idx="396">
                  <c:v>-28.621136664166229</c:v>
                </c:pt>
                <c:pt idx="397">
                  <c:v>-28.800869702103814</c:v>
                </c:pt>
                <c:pt idx="398">
                  <c:v>-28.980140815285818</c:v>
                </c:pt>
                <c:pt idx="399">
                  <c:v>-29.158914584450535</c:v>
                </c:pt>
                <c:pt idx="400">
                  <c:v>-29.337155151321344</c:v>
                </c:pt>
                <c:pt idx="401">
                  <c:v>-29.514826200953667</c:v>
                </c:pt>
                <c:pt idx="402">
                  <c:v>-29.691890946451387</c:v>
                </c:pt>
                <c:pt idx="403">
                  <c:v>-29.868312116244439</c:v>
                </c:pt>
                <c:pt idx="404">
                  <c:v>-30.04405194412552</c:v>
                </c:pt>
                <c:pt idx="405">
                  <c:v>-30.21907216224519</c:v>
                </c:pt>
                <c:pt idx="406">
                  <c:v>-30.393333997268307</c:v>
                </c:pt>
                <c:pt idx="407">
                  <c:v>-30.566798169896629</c:v>
                </c:pt>
                <c:pt idx="408">
                  <c:v>-30.739424897961193</c:v>
                </c:pt>
                <c:pt idx="409">
                  <c:v>-30.911173903287416</c:v>
                </c:pt>
                <c:pt idx="410">
                  <c:v>-31.082004422532631</c:v>
                </c:pt>
                <c:pt idx="411">
                  <c:v>-31.2518752221896</c:v>
                </c:pt>
                <c:pt idx="412">
                  <c:v>-31.420744617943335</c:v>
                </c:pt>
                <c:pt idx="413">
                  <c:v>-31.588570498557438</c:v>
                </c:pt>
                <c:pt idx="414">
                  <c:v>-31.755310354453762</c:v>
                </c:pt>
                <c:pt idx="415">
                  <c:v>-31.92092131113473</c:v>
                </c:pt>
                <c:pt idx="416">
                  <c:v>-32.085360167577015</c:v>
                </c:pt>
                <c:pt idx="417">
                  <c:v>-32.248583439706373</c:v>
                </c:pt>
                <c:pt idx="418">
                  <c:v>-32.410547409035679</c:v>
                </c:pt>
                <c:pt idx="419">
                  <c:v>-32.571208176521964</c:v>
                </c:pt>
                <c:pt idx="420">
                  <c:v>-32.730521721665781</c:v>
                </c:pt>
                <c:pt idx="421">
                  <c:v>-32.888443966840754</c:v>
                </c:pt>
                <c:pt idx="422">
                  <c:v>-33.044930846802949</c:v>
                </c:pt>
                <c:pt idx="423">
                  <c:v>-33.199938383290274</c:v>
                </c:pt>
                <c:pt idx="424">
                  <c:v>-33.353422764573267</c:v>
                </c:pt>
                <c:pt idx="425">
                  <c:v>-33.505340429776396</c:v>
                </c:pt>
                <c:pt idx="426">
                  <c:v>-33.655648157736593</c:v>
                </c:pt>
                <c:pt idx="427">
                  <c:v>-33.80430316011612</c:v>
                </c:pt>
                <c:pt idx="428">
                  <c:v>-33.951263178434701</c:v>
                </c:pt>
                <c:pt idx="429">
                  <c:v>-34.096486584631613</c:v>
                </c:pt>
                <c:pt idx="430">
                  <c:v>-34.239932484717322</c:v>
                </c:pt>
                <c:pt idx="431">
                  <c:v>-34.381560825021509</c:v>
                </c:pt>
                <c:pt idx="432">
                  <c:v>-34.521332500493394</c:v>
                </c:pt>
                <c:pt idx="433">
                  <c:v>-34.659209464463778</c:v>
                </c:pt>
                <c:pt idx="434">
                  <c:v>-34.795154839232737</c:v>
                </c:pt>
                <c:pt idx="435">
                  <c:v>-34.929133026807065</c:v>
                </c:pt>
                <c:pt idx="436">
                  <c:v>-35.06110981907684</c:v>
                </c:pt>
                <c:pt idx="437">
                  <c:v>-35.191052506691491</c:v>
                </c:pt>
                <c:pt idx="438">
                  <c:v>-35.318929985873815</c:v>
                </c:pt>
                <c:pt idx="439">
                  <c:v>-35.444712862396152</c:v>
                </c:pt>
                <c:pt idx="440">
                  <c:v>-35.568373551936858</c:v>
                </c:pt>
                <c:pt idx="441">
                  <c:v>-35.689886376038601</c:v>
                </c:pt>
                <c:pt idx="442">
                  <c:v>-35.809227652901313</c:v>
                </c:pt>
                <c:pt idx="443">
                  <c:v>-35.926375782265275</c:v>
                </c:pt>
                <c:pt idx="444">
                  <c:v>-36.041311323670229</c:v>
                </c:pt>
                <c:pt idx="445">
                  <c:v>-36.154017067418103</c:v>
                </c:pt>
                <c:pt idx="446">
                  <c:v>-36.264478097616035</c:v>
                </c:pt>
                <c:pt idx="447">
                  <c:v>-36.372681846735972</c:v>
                </c:pt>
                <c:pt idx="448">
                  <c:v>-36.478618141192811</c:v>
                </c:pt>
                <c:pt idx="449">
                  <c:v>-36.582279237518989</c:v>
                </c:pt>
                <c:pt idx="450">
                  <c:v>-36.683659848791336</c:v>
                </c:pt>
                <c:pt idx="451">
                  <c:v>-36.782757161053759</c:v>
                </c:pt>
                <c:pt idx="452">
                  <c:v>-36.879570839566846</c:v>
                </c:pt>
                <c:pt idx="453">
                  <c:v>-36.974103024808478</c:v>
                </c:pt>
                <c:pt idx="454">
                  <c:v>-37.066358318241988</c:v>
                </c:pt>
                <c:pt idx="455">
                  <c:v>-37.156343757960613</c:v>
                </c:pt>
                <c:pt idx="456">
                  <c:v>-37.244068784409251</c:v>
                </c:pt>
                <c:pt idx="457">
                  <c:v>-37.329545196470285</c:v>
                </c:pt>
                <c:pt idx="458">
                  <c:v>-37.412787098285889</c:v>
                </c:pt>
                <c:pt idx="459">
                  <c:v>-37.493810837264704</c:v>
                </c:pt>
                <c:pt idx="460">
                  <c:v>-37.572634933793616</c:v>
                </c:pt>
                <c:pt idx="461">
                  <c:v>-37.649280003237742</c:v>
                </c:pt>
                <c:pt idx="462">
                  <c:v>-37.723768670867294</c:v>
                </c:pt>
                <c:pt idx="463">
                  <c:v>-37.796125480394828</c:v>
                </c:pt>
                <c:pt idx="464">
                  <c:v>-37.866376796845522</c:v>
                </c:pt>
                <c:pt idx="465">
                  <c:v>-37.934550704506869</c:v>
                </c:pt>
                <c:pt idx="466">
                  <c:v>-38.000676900724663</c:v>
                </c:pt>
                <c:pt idx="467">
                  <c:v>-38.064786586318753</c:v>
                </c:pt>
                <c:pt idx="468">
                  <c:v>-38.126912353390701</c:v>
                </c:pt>
                <c:pt idx="469">
                  <c:v>-38.187088071286773</c:v>
                </c:pt>
                <c:pt idx="470">
                  <c:v>-38.245348771461366</c:v>
                </c:pt>
                <c:pt idx="471">
                  <c:v>-38.301730531960885</c:v>
                </c:pt>
                <c:pt idx="472">
                  <c:v>-38.35627036221635</c:v>
                </c:pt>
                <c:pt idx="473">
                  <c:v>-38.409006088796275</c:v>
                </c:pt>
                <c:pt idx="474">
                  <c:v>-38.459976242728096</c:v>
                </c:pt>
                <c:pt idx="475">
                  <c:v>-38.509219948951277</c:v>
                </c:pt>
                <c:pt idx="476">
                  <c:v>-38.556776818415671</c:v>
                </c:pt>
                <c:pt idx="477">
                  <c:v>-38.60268684328738</c:v>
                </c:pt>
                <c:pt idx="478">
                  <c:v>-38.646990295672182</c:v>
                </c:pt>
                <c:pt idx="479">
                  <c:v>-38.689727630213383</c:v>
                </c:pt>
                <c:pt idx="480">
                  <c:v>-38.730939390867768</c:v>
                </c:pt>
                <c:pt idx="481">
                  <c:v>-38.770666122112736</c:v>
                </c:pt>
                <c:pt idx="482">
                  <c:v>-38.808948284785544</c:v>
                </c:pt>
                <c:pt idx="483">
                  <c:v>-38.845826176708897</c:v>
                </c:pt>
                <c:pt idx="484">
                  <c:v>-38.881339858210026</c:v>
                </c:pt>
                <c:pt idx="485">
                  <c:v>-38.915529082597935</c:v>
                </c:pt>
                <c:pt idx="486">
                  <c:v>-38.948433231623</c:v>
                </c:pt>
                <c:pt idx="487">
                  <c:v>-38.980091255906245</c:v>
                </c:pt>
                <c:pt idx="488">
                  <c:v>-39.010541620292472</c:v>
                </c:pt>
                <c:pt idx="489">
                  <c:v>-39.039822254050563</c:v>
                </c:pt>
                <c:pt idx="490">
                  <c:v>-39.067970505818366</c:v>
                </c:pt>
                <c:pt idx="491">
                  <c:v>-39.095023103166071</c:v>
                </c:pt>
                <c:pt idx="492">
                  <c:v>-39.12101611663121</c:v>
                </c:pt>
                <c:pt idx="493">
                  <c:v>-39.145984928062852</c:v>
                </c:pt>
                <c:pt idx="494">
                  <c:v>-39.169964203097869</c:v>
                </c:pt>
                <c:pt idx="495">
                  <c:v>-39.192987867581309</c:v>
                </c:pt>
                <c:pt idx="496">
                  <c:v>-39.215089087734547</c:v>
                </c:pt>
                <c:pt idx="497">
                  <c:v>-39.236300253869672</c:v>
                </c:pt>
                <c:pt idx="498">
                  <c:v>-39.256652967443372</c:v>
                </c:pt>
                <c:pt idx="499">
                  <c:v>-39.276178031244136</c:v>
                </c:pt>
                <c:pt idx="500">
                  <c:v>-39.294905442504266</c:v>
                </c:pt>
                <c:pt idx="501">
                  <c:v>-39.312864388732351</c:v>
                </c:pt>
                <c:pt idx="502">
                  <c:v>-39.330083246063133</c:v>
                </c:pt>
                <c:pt idx="503">
                  <c:v>-39.346589579927205</c:v>
                </c:pt>
                <c:pt idx="504">
                  <c:v>-39.362410147847768</c:v>
                </c:pt>
                <c:pt idx="505">
                  <c:v>-39.377570904178576</c:v>
                </c:pt>
                <c:pt idx="506">
                  <c:v>-39.392097006602761</c:v>
                </c:pt>
                <c:pt idx="507">
                  <c:v>-39.406012824221797</c:v>
                </c:pt>
                <c:pt idx="508">
                  <c:v>-39.419341947069448</c:v>
                </c:pt>
                <c:pt idx="509">
                  <c:v>-39.432107196895323</c:v>
                </c:pt>
                <c:pt idx="510">
                  <c:v>-39.444330639070728</c:v>
                </c:pt>
                <c:pt idx="511">
                  <c:v>-39.456033595476846</c:v>
                </c:pt>
                <c:pt idx="512">
                  <c:v>-39.467236658245582</c:v>
                </c:pt>
                <c:pt idx="513">
                  <c:v>-39.477959704230088</c:v>
                </c:pt>
                <c:pt idx="514">
                  <c:v>-39.488221910090843</c:v>
                </c:pt>
                <c:pt idx="515">
                  <c:v>-39.49804176789192</c:v>
                </c:pt>
                <c:pt idx="516">
                  <c:v>-39.507437101108621</c:v>
                </c:pt>
                <c:pt idx="517">
                  <c:v>-39.516425080956218</c:v>
                </c:pt>
                <c:pt idx="518">
                  <c:v>-39.525022242956496</c:v>
                </c:pt>
                <c:pt idx="519">
                  <c:v>-39.533244503665586</c:v>
                </c:pt>
                <c:pt idx="520">
                  <c:v>-39.541107177493672</c:v>
                </c:pt>
                <c:pt idx="521">
                  <c:v>-39.548624993553133</c:v>
                </c:pt>
                <c:pt idx="522">
                  <c:v>-39.555812112477803</c:v>
                </c:pt>
                <c:pt idx="523">
                  <c:v>-39.562682143161581</c:v>
                </c:pt>
                <c:pt idx="524">
                  <c:v>-39.569248159370112</c:v>
                </c:pt>
                <c:pt idx="525">
                  <c:v>-39.575522716184082</c:v>
                </c:pt>
                <c:pt idx="526">
                  <c:v>-39.581517866237149</c:v>
                </c:pt>
                <c:pt idx="527">
                  <c:v>-39.587245175716426</c:v>
                </c:pt>
                <c:pt idx="528">
                  <c:v>-39.592715740096438</c:v>
                </c:pt>
                <c:pt idx="529">
                  <c:v>-39.597940199582617</c:v>
                </c:pt>
                <c:pt idx="530">
                  <c:v>-39.602928754241923</c:v>
                </c:pt>
                <c:pt idx="531">
                  <c:v>-39.607691178803407</c:v>
                </c:pt>
                <c:pt idx="532">
                  <c:v>-39.61223683711269</c:v>
                </c:pt>
                <c:pt idx="533">
                  <c:v>-39.616574696227858</c:v>
                </c:pt>
                <c:pt idx="534">
                  <c:v>-39.620713340146345</c:v>
                </c:pt>
                <c:pt idx="535">
                  <c:v>-39.624660983155003</c:v>
                </c:pt>
                <c:pt idx="536">
                  <c:v>-39.628425482796516</c:v>
                </c:pt>
                <c:pt idx="537">
                  <c:v>-39.632014352448628</c:v>
                </c:pt>
                <c:pt idx="538">
                  <c:v>-39.635434773512337</c:v>
                </c:pt>
                <c:pt idx="539">
                  <c:v>-39.638693607208566</c:v>
                </c:pt>
                <c:pt idx="540">
                  <c:v>-39.641797405982544</c:v>
                </c:pt>
                <c:pt idx="541">
                  <c:v>-39.644752424517137</c:v>
                </c:pt>
                <c:pt idx="542">
                  <c:v>-39.647564630356705</c:v>
                </c:pt>
                <c:pt idx="543">
                  <c:v>-39.650239714145272</c:v>
                </c:pt>
                <c:pt idx="544">
                  <c:v>-39.652783099480956</c:v>
                </c:pt>
                <c:pt idx="545">
                  <c:v>-39.655199952392294</c:v>
                </c:pt>
                <c:pt idx="546">
                  <c:v>-39.657495190440258</c:v>
                </c:pt>
                <c:pt idx="547">
                  <c:v>-39.659673491451478</c:v>
                </c:pt>
                <c:pt idx="548">
                  <c:v>-39.66173930188792</c:v>
                </c:pt>
                <c:pt idx="549">
                  <c:v>-39.663696844859402</c:v>
                </c:pt>
                <c:pt idx="550">
                  <c:v>-39.665550127783817</c:v>
                </c:pt>
                <c:pt idx="551">
                  <c:v>-39.667302949702488</c:v>
                </c:pt>
                <c:pt idx="552">
                  <c:v>-39.668958908256172</c:v>
                </c:pt>
                <c:pt idx="553">
                  <c:v>-39.670521406328056</c:v>
                </c:pt>
                <c:pt idx="554">
                  <c:v>-39.671993658360478</c:v>
                </c:pt>
                <c:pt idx="555">
                  <c:v>-39.673378696351293</c:v>
                </c:pt>
                <c:pt idx="556">
                  <c:v>-39.67467937553598</c:v>
                </c:pt>
                <c:pt idx="557">
                  <c:v>-39.675898379762401</c:v>
                </c:pt>
                <c:pt idx="558">
                  <c:v>-39.677038226562956</c:v>
                </c:pt>
                <c:pt idx="559">
                  <c:v>-39.678101271931091</c:v>
                </c:pt>
                <c:pt idx="560">
                  <c:v>-39.67908971480685</c:v>
                </c:pt>
                <c:pt idx="561">
                  <c:v>-39.680005601277898</c:v>
                </c:pt>
                <c:pt idx="562">
                  <c:v>-39.680850828500027</c:v>
                </c:pt>
                <c:pt idx="563">
                  <c:v>-39.681627148342898</c:v>
                </c:pt>
                <c:pt idx="564">
                  <c:v>-39.682336170765645</c:v>
                </c:pt>
                <c:pt idx="565">
                  <c:v>-39.682979366926332</c:v>
                </c:pt>
                <c:pt idx="566">
                  <c:v>-39.683558072029683</c:v>
                </c:pt>
                <c:pt idx="567">
                  <c:v>-39.68407348791699</c:v>
                </c:pt>
                <c:pt idx="568">
                  <c:v>-39.684526685401359</c:v>
                </c:pt>
                <c:pt idx="569">
                  <c:v>-39.684918606351971</c:v>
                </c:pt>
                <c:pt idx="570">
                  <c:v>-39.685250065529758</c:v>
                </c:pt>
                <c:pt idx="571">
                  <c:v>-39.68552175217765</c:v>
                </c:pt>
                <c:pt idx="572">
                  <c:v>-39.685734231367029</c:v>
                </c:pt>
                <c:pt idx="573">
                  <c:v>-39.685887945102813</c:v>
                </c:pt>
                <c:pt idx="574">
                  <c:v>-39.685983213188173</c:v>
                </c:pt>
                <c:pt idx="575">
                  <c:v>-39.686020233851188</c:v>
                </c:pt>
                <c:pt idx="576">
                  <c:v>-39.685999084132554</c:v>
                </c:pt>
                <c:pt idx="577">
                  <c:v>-39.685919720037091</c:v>
                </c:pt>
                <c:pt idx="578">
                  <c:v>-39.685781976447444</c:v>
                </c:pt>
                <c:pt idx="579">
                  <c:v>-39.685585566800917</c:v>
                </c:pt>
                <c:pt idx="580">
                  <c:v>-39.685330082528118</c:v>
                </c:pt>
                <c:pt idx="581">
                  <c:v>-39.685014992254146</c:v>
                </c:pt>
                <c:pt idx="582">
                  <c:v>-39.684639640758839</c:v>
                </c:pt>
                <c:pt idx="583">
                  <c:v>-39.684203247696914</c:v>
                </c:pt>
                <c:pt idx="584">
                  <c:v>-39.683704906074816</c:v>
                </c:pt>
                <c:pt idx="585">
                  <c:v>-39.683143580482266</c:v>
                </c:pt>
                <c:pt idx="586">
                  <c:v>-39.682518105076625</c:v>
                </c:pt>
                <c:pt idx="587">
                  <c:v>-39.681827181316635</c:v>
                </c:pt>
                <c:pt idx="588">
                  <c:v>-39.681069375442767</c:v>
                </c:pt>
                <c:pt idx="589">
                  <c:v>-39.680243115700414</c:v>
                </c:pt>
                <c:pt idx="590">
                  <c:v>-39.679346689302875</c:v>
                </c:pt>
                <c:pt idx="591">
                  <c:v>-39.678378239129088</c:v>
                </c:pt>
                <c:pt idx="592">
                  <c:v>-39.677335760152459</c:v>
                </c:pt>
                <c:pt idx="593">
                  <c:v>-39.676217095596485</c:v>
                </c:pt>
                <c:pt idx="594">
                  <c:v>-39.675019932811253</c:v>
                </c:pt>
                <c:pt idx="595">
                  <c:v>-39.673741798866466</c:v>
                </c:pt>
                <c:pt idx="596">
                  <c:v>-39.672380055856017</c:v>
                </c:pt>
                <c:pt idx="597">
                  <c:v>-39.670931895907223</c:v>
                </c:pt>
                <c:pt idx="598">
                  <c:v>-39.669394335890367</c:v>
                </c:pt>
                <c:pt idx="599">
                  <c:v>-39.66776421182179</c:v>
                </c:pt>
                <c:pt idx="600">
                  <c:v>-39.666038172954927</c:v>
                </c:pt>
                <c:pt idx="601">
                  <c:v>-39.664212675552356</c:v>
                </c:pt>
                <c:pt idx="602">
                  <c:v>-39.662283976333882</c:v>
                </c:pt>
                <c:pt idx="603">
                  <c:v>-39.660248125593185</c:v>
                </c:pt>
                <c:pt idx="604">
                  <c:v>-39.658100959976878</c:v>
                </c:pt>
                <c:pt idx="605">
                  <c:v>-39.655838094920618</c:v>
                </c:pt>
                <c:pt idx="606">
                  <c:v>-39.653454916734823</c:v>
                </c:pt>
                <c:pt idx="607">
                  <c:v>-39.650946574334746</c:v>
                </c:pt>
                <c:pt idx="608">
                  <c:v>-39.648307970609032</c:v>
                </c:pt>
                <c:pt idx="609">
                  <c:v>-39.645533753420914</c:v>
                </c:pt>
                <c:pt idx="610">
                  <c:v>-39.642618306236777</c:v>
                </c:pt>
                <c:pt idx="611">
                  <c:v>-39.639555738377517</c:v>
                </c:pt>
                <c:pt idx="612">
                  <c:v>-39.636339874888726</c:v>
                </c:pt>
                <c:pt idx="613">
                  <c:v>-39.63296424602499</c:v>
                </c:pt>
                <c:pt idx="614">
                  <c:v>-39.629422076346358</c:v>
                </c:pt>
                <c:pt idx="615">
                  <c:v>-39.625706273424235</c:v>
                </c:pt>
                <c:pt idx="616">
                  <c:v>-39.621809416155862</c:v>
                </c:pt>
                <c:pt idx="617">
                  <c:v>-39.61772374268682</c:v>
                </c:pt>
                <c:pt idx="618">
                  <c:v>-39.613441137942935</c:v>
                </c:pt>
                <c:pt idx="619">
                  <c:v>-39.608953120774252</c:v>
                </c:pt>
                <c:pt idx="620">
                  <c:v>-39.604250830714363</c:v>
                </c:pt>
                <c:pt idx="621">
                  <c:v>-39.599325014361597</c:v>
                </c:pt>
                <c:pt idx="622">
                  <c:v>-39.594166011389291</c:v>
                </c:pt>
                <c:pt idx="623">
                  <c:v>-39.588763740194864</c:v>
                </c:pt>
                <c:pt idx="624">
                  <c:v>-39.58310768320019</c:v>
                </c:pt>
                <c:pt idx="625">
                  <c:v>-39.577186871817375</c:v>
                </c:pt>
                <c:pt idx="626">
                  <c:v>-39.570989871097559</c:v>
                </c:pt>
                <c:pt idx="627">
                  <c:v>-39.564504764083935</c:v>
                </c:pt>
                <c:pt idx="628">
                  <c:v>-39.557719135891709</c:v>
                </c:pt>
                <c:pt idx="629">
                  <c:v>-39.550620057543256</c:v>
                </c:pt>
                <c:pt idx="630">
                  <c:v>-39.543194069590101</c:v>
                </c:pt>
                <c:pt idx="631">
                  <c:v>-39.53542716555669</c:v>
                </c:pt>
                <c:pt idx="632">
                  <c:v>-39.527304775246471</c:v>
                </c:pt>
                <c:pt idx="633">
                  <c:v>-39.518811747955525</c:v>
                </c:pt>
                <c:pt idx="634">
                  <c:v>-39.50993233564428</c:v>
                </c:pt>
                <c:pt idx="635">
                  <c:v>-39.500650176122129</c:v>
                </c:pt>
                <c:pt idx="636">
                  <c:v>-39.490948276307904</c:v>
                </c:pt>
                <c:pt idx="637">
                  <c:v>-39.480808995633581</c:v>
                </c:pt>
                <c:pt idx="638">
                  <c:v>-39.470214029666074</c:v>
                </c:pt>
                <c:pt idx="639">
                  <c:v>-39.459144394028016</c:v>
                </c:pt>
                <c:pt idx="640">
                  <c:v>-39.447580408706884</c:v>
                </c:pt>
                <c:pt idx="641">
                  <c:v>-39.435501682848731</c:v>
                </c:pt>
                <c:pt idx="642">
                  <c:v>-39.422887100139398</c:v>
                </c:pt>
                <c:pt idx="643">
                  <c:v>-39.409714804886711</c:v>
                </c:pt>
                <c:pt idx="644">
                  <c:v>-39.395962188922653</c:v>
                </c:pt>
                <c:pt idx="645">
                  <c:v>-39.381605879454561</c:v>
                </c:pt>
                <c:pt idx="646">
                  <c:v>-39.366621728002194</c:v>
                </c:pt>
                <c:pt idx="647">
                  <c:v>-39.350984800566408</c:v>
                </c:pt>
                <c:pt idx="648">
                  <c:v>-39.334669369182471</c:v>
                </c:pt>
                <c:pt idx="649">
                  <c:v>-39.317648905020732</c:v>
                </c:pt>
                <c:pt idx="650">
                  <c:v>-39.299896073204373</c:v>
                </c:pt>
                <c:pt idx="651">
                  <c:v>-39.281382729521773</c:v>
                </c:pt>
                <c:pt idx="652">
                  <c:v>-39.262079919218131</c:v>
                </c:pt>
                <c:pt idx="653">
                  <c:v>-39.241957878057413</c:v>
                </c:pt>
                <c:pt idx="654">
                  <c:v>-39.220986035851624</c:v>
                </c:pt>
                <c:pt idx="655">
                  <c:v>-39.19913302265816</c:v>
                </c:pt>
                <c:pt idx="656">
                  <c:v>-39.176366677850467</c:v>
                </c:pt>
                <c:pt idx="657">
                  <c:v>-39.152654062269143</c:v>
                </c:pt>
                <c:pt idx="658">
                  <c:v>-39.127961473661102</c:v>
                </c:pt>
                <c:pt idx="659">
                  <c:v>-39.102254465612404</c:v>
                </c:pt>
                <c:pt idx="660">
                  <c:v>-39.075497870179767</c:v>
                </c:pt>
                <c:pt idx="661">
                  <c:v>-39.047655824417362</c:v>
                </c:pt>
                <c:pt idx="662">
                  <c:v>-39.018691800990219</c:v>
                </c:pt>
                <c:pt idx="663">
                  <c:v>-38.98856864305381</c:v>
                </c:pt>
                <c:pt idx="664">
                  <c:v>-38.957248603567997</c:v>
                </c:pt>
                <c:pt idx="665">
                  <c:v>-38.924693389194907</c:v>
                </c:pt>
                <c:pt idx="666">
                  <c:v>-38.890864208914117</c:v>
                </c:pt>
                <c:pt idx="667">
                  <c:v>-38.855721827463782</c:v>
                </c:pt>
                <c:pt idx="668">
                  <c:v>-38.819226623691861</c:v>
                </c:pt>
                <c:pt idx="669">
                  <c:v>-38.781338653871877</c:v>
                </c:pt>
                <c:pt idx="670">
                  <c:v>-38.742017720004931</c:v>
                </c:pt>
                <c:pt idx="671">
                  <c:v>-38.701223443094356</c:v>
                </c:pt>
                <c:pt idx="672">
                  <c:v>-38.658915341339153</c:v>
                </c:pt>
                <c:pt idx="673">
                  <c:v>-38.615052913150606</c:v>
                </c:pt>
                <c:pt idx="674">
                  <c:v>-38.569595724851055</c:v>
                </c:pt>
                <c:pt idx="675">
                  <c:v>-38.522503502866627</c:v>
                </c:pt>
                <c:pt idx="676">
                  <c:v>-38.473736230174225</c:v>
                </c:pt>
                <c:pt idx="677">
                  <c:v>-38.423254246713682</c:v>
                </c:pt>
                <c:pt idx="678">
                  <c:v>-38.371018353422052</c:v>
                </c:pt>
                <c:pt idx="679">
                  <c:v>-38.316989919493977</c:v>
                </c:pt>
                <c:pt idx="680">
                  <c:v>-38.261130992420433</c:v>
                </c:pt>
                <c:pt idx="681">
                  <c:v>-38.203404410304977</c:v>
                </c:pt>
                <c:pt idx="682">
                  <c:v>-38.143773915908774</c:v>
                </c:pt>
                <c:pt idx="683">
                  <c:v>-38.082204271826065</c:v>
                </c:pt>
                <c:pt idx="684">
                  <c:v>-38.018661376151456</c:v>
                </c:pt>
                <c:pt idx="685">
                  <c:v>-37.953112377959954</c:v>
                </c:pt>
                <c:pt idx="686">
                  <c:v>-37.885525791886643</c:v>
                </c:pt>
                <c:pt idx="687">
                  <c:v>-37.815871611068488</c:v>
                </c:pt>
                <c:pt idx="688">
                  <c:v>-37.744121417688802</c:v>
                </c:pt>
                <c:pt idx="689">
                  <c:v>-37.670248490353984</c:v>
                </c:pt>
                <c:pt idx="690">
                  <c:v>-37.594227907528811</c:v>
                </c:pt>
                <c:pt idx="691">
                  <c:v>-37.516036646261782</c:v>
                </c:pt>
                <c:pt idx="692">
                  <c:v>-37.435653675447405</c:v>
                </c:pt>
                <c:pt idx="693">
                  <c:v>-37.353060042896708</c:v>
                </c:pt>
                <c:pt idx="694">
                  <c:v>-37.26823895552149</c:v>
                </c:pt>
                <c:pt idx="695">
                  <c:v>-37.181175851981479</c:v>
                </c:pt>
                <c:pt idx="696">
                  <c:v>-37.091858467195962</c:v>
                </c:pt>
                <c:pt idx="697">
                  <c:v>-37.000276888183201</c:v>
                </c:pt>
                <c:pt idx="698">
                  <c:v>-36.906423600759645</c:v>
                </c:pt>
                <c:pt idx="699">
                  <c:v>-36.810293526707326</c:v>
                </c:pt>
                <c:pt idx="700">
                  <c:v>-36.711884051099865</c:v>
                </c:pt>
                <c:pt idx="701">
                  <c:v>-36.611195039563533</c:v>
                </c:pt>
                <c:pt idx="702">
                  <c:v>-36.5082288453413</c:v>
                </c:pt>
                <c:pt idx="703">
                  <c:v>-36.402990306119278</c:v>
                </c:pt>
                <c:pt idx="704">
                  <c:v>-36.295486730667719</c:v>
                </c:pt>
                <c:pt idx="705">
                  <c:v>-36.185727875442076</c:v>
                </c:pt>
                <c:pt idx="706">
                  <c:v>-36.073725911378908</c:v>
                </c:pt>
                <c:pt idx="707">
                  <c:v>-35.959495381207759</c:v>
                </c:pt>
                <c:pt idx="708">
                  <c:v>-35.843053147683229</c:v>
                </c:pt>
                <c:pt idx="709">
                  <c:v>-35.724418333215588</c:v>
                </c:pt>
                <c:pt idx="710">
                  <c:v>-35.603612251448951</c:v>
                </c:pt>
                <c:pt idx="711">
                  <c:v>-35.480658331394977</c:v>
                </c:pt>
                <c:pt idx="712">
                  <c:v>-35.355582034784661</c:v>
                </c:pt>
                <c:pt idx="713">
                  <c:v>-35.228410767341487</c:v>
                </c:pt>
                <c:pt idx="714">
                  <c:v>-35.099173784716136</c:v>
                </c:pt>
                <c:pt idx="715">
                  <c:v>-34.967902093843698</c:v>
                </c:pt>
                <c:pt idx="716">
                  <c:v>-34.834628350502065</c:v>
                </c:pt>
                <c:pt idx="717">
                  <c:v>-34.69938675385356</c:v>
                </c:pt>
                <c:pt idx="718">
                  <c:v>-34.562212938749177</c:v>
                </c:pt>
                <c:pt idx="719">
                  <c:v>-34.423143866561951</c:v>
                </c:pt>
                <c:pt idx="720">
                  <c:v>-34.282217715296817</c:v>
                </c:pt>
                <c:pt idx="721">
                  <c:v>-34.139473769696387</c:v>
                </c:pt>
                <c:pt idx="722">
                  <c:v>-33.994952312029284</c:v>
                </c:pt>
                <c:pt idx="723">
                  <c:v>-33.84869451420839</c:v>
                </c:pt>
                <c:pt idx="724">
                  <c:v>-33.70074233184355</c:v>
                </c:pt>
                <c:pt idx="725">
                  <c:v>-33.551138400785518</c:v>
                </c:pt>
                <c:pt idx="726">
                  <c:v>-33.399925936668104</c:v>
                </c:pt>
                <c:pt idx="727">
                  <c:v>-33.247148637905163</c:v>
                </c:pt>
                <c:pt idx="728">
                  <c:v>-33.092850592544437</c:v>
                </c:pt>
                <c:pt idx="729">
                  <c:v>-32.937076189329083</c:v>
                </c:pt>
                <c:pt idx="730">
                  <c:v>-32.779870033263279</c:v>
                </c:pt>
                <c:pt idx="731">
                  <c:v>-32.621276865928579</c:v>
                </c:pt>
                <c:pt idx="732">
                  <c:v>-32.461341490747351</c:v>
                </c:pt>
                <c:pt idx="733">
                  <c:v>-32.300108703340825</c:v>
                </c:pt>
                <c:pt idx="734">
                  <c:v>-32.13762322708574</c:v>
                </c:pt>
                <c:pt idx="735">
                  <c:v>-31.973929653929929</c:v>
                </c:pt>
                <c:pt idx="736">
                  <c:v>-31.809072390488364</c:v>
                </c:pt>
                <c:pt idx="737">
                  <c:v>-31.64309560940508</c:v>
                </c:pt>
                <c:pt idx="738">
                  <c:v>-31.476043205933415</c:v>
                </c:pt>
                <c:pt idx="739">
                  <c:v>-31.307958759658021</c:v>
                </c:pt>
                <c:pt idx="740">
                  <c:v>-31.138885501255039</c:v>
                </c:pt>
                <c:pt idx="741">
                  <c:v>-30.968866284165522</c:v>
                </c:pt>
                <c:pt idx="742">
                  <c:v>-30.797943561036419</c:v>
                </c:pt>
                <c:pt idx="743">
                  <c:v>-30.626159364767194</c:v>
                </c:pt>
                <c:pt idx="744">
                  <c:v>-30.453555293986632</c:v>
                </c:pt>
                <c:pt idx="745">
                  <c:v>-30.280172502773453</c:v>
                </c:pt>
                <c:pt idx="746">
                  <c:v>-30.106051694424899</c:v>
                </c:pt>
                <c:pt idx="747">
                  <c:v>-29.9312331190729</c:v>
                </c:pt>
                <c:pt idx="748">
                  <c:v>-29.755756574941095</c:v>
                </c:pt>
                <c:pt idx="749">
                  <c:v>-29.579661413034966</c:v>
                </c:pt>
                <c:pt idx="750">
                  <c:v>-29.402986545056034</c:v>
                </c:pt>
                <c:pt idx="751">
                  <c:v>-29.225770454331784</c:v>
                </c:pt>
                <c:pt idx="752">
                  <c:v>-29.048051209553044</c:v>
                </c:pt>
                <c:pt idx="753">
                  <c:v>-28.869866481116269</c:v>
                </c:pt>
                <c:pt idx="754">
                  <c:v>-28.691253559867853</c:v>
                </c:pt>
                <c:pt idx="755">
                  <c:v>-28.512249378054698</c:v>
                </c:pt>
                <c:pt idx="756">
                  <c:v>-28.332890532286871</c:v>
                </c:pt>
                <c:pt idx="757">
                  <c:v>-28.153213308324236</c:v>
                </c:pt>
                <c:pt idx="758">
                  <c:v>-27.97325370750432</c:v>
                </c:pt>
                <c:pt idx="759">
                  <c:v>-27.793047474630448</c:v>
                </c:pt>
                <c:pt idx="760">
                  <c:v>-27.61263012714663</c:v>
                </c:pt>
                <c:pt idx="761">
                  <c:v>-27.432036985428812</c:v>
                </c:pt>
                <c:pt idx="762">
                  <c:v>-27.251303204025028</c:v>
                </c:pt>
                <c:pt idx="763">
                  <c:v>-27.070463803681875</c:v>
                </c:pt>
                <c:pt idx="764">
                  <c:v>-26.8895537039975</c:v>
                </c:pt>
                <c:pt idx="765">
                  <c:v>-26.70860775654257</c:v>
                </c:pt>
                <c:pt idx="766">
                  <c:v>-26.527660778294695</c:v>
                </c:pt>
                <c:pt idx="767">
                  <c:v>-26.346747585230474</c:v>
                </c:pt>
                <c:pt idx="768">
                  <c:v>-26.165903025922212</c:v>
                </c:pt>
                <c:pt idx="769">
                  <c:v>-25.985162014986312</c:v>
                </c:pt>
                <c:pt idx="770">
                  <c:v>-25.804559566226004</c:v>
                </c:pt>
                <c:pt idx="771">
                  <c:v>-25.624130825316854</c:v>
                </c:pt>
                <c:pt idx="772">
                  <c:v>-25.443911101874015</c:v>
                </c:pt>
                <c:pt idx="773">
                  <c:v>-25.263935900743203</c:v>
                </c:pt>
                <c:pt idx="774">
                  <c:v>-25.084240952352218</c:v>
                </c:pt>
                <c:pt idx="775">
                  <c:v>-24.904862241955783</c:v>
                </c:pt>
                <c:pt idx="776">
                  <c:v>-24.725836037604495</c:v>
                </c:pt>
                <c:pt idx="777">
                  <c:v>-24.547198916662371</c:v>
                </c:pt>
                <c:pt idx="778">
                  <c:v>-24.368987790695797</c:v>
                </c:pt>
                <c:pt idx="779">
                  <c:v>-24.191239928548029</c:v>
                </c:pt>
                <c:pt idx="780">
                  <c:v>-24.01399297741284</c:v>
                </c:pt>
                <c:pt idx="781">
                  <c:v>-23.837284981714298</c:v>
                </c:pt>
                <c:pt idx="782">
                  <c:v>-23.661154399594977</c:v>
                </c:pt>
                <c:pt idx="783">
                  <c:v>-23.485640116812309</c:v>
                </c:pt>
                <c:pt idx="784">
                  <c:v>-23.31078145783864</c:v>
                </c:pt>
                <c:pt idx="785">
                  <c:v>-23.136618193958512</c:v>
                </c:pt>
                <c:pt idx="786">
                  <c:v>-22.963190548153506</c:v>
                </c:pt>
                <c:pt idx="787">
                  <c:v>-22.790539196566705</c:v>
                </c:pt>
                <c:pt idx="788">
                  <c:v>-22.618705266338143</c:v>
                </c:pt>
                <c:pt idx="789">
                  <c:v>-22.447730329604827</c:v>
                </c:pt>
                <c:pt idx="790">
                  <c:v>-22.277656393464394</c:v>
                </c:pt>
                <c:pt idx="791">
                  <c:v>-22.108525885706207</c:v>
                </c:pt>
                <c:pt idx="792">
                  <c:v>-21.940381636122865</c:v>
                </c:pt>
                <c:pt idx="793">
                  <c:v>-21.773266853226129</c:v>
                </c:pt>
                <c:pt idx="794">
                  <c:v>-21.607225096203791</c:v>
                </c:pt>
                <c:pt idx="795">
                  <c:v>-21.442300241972326</c:v>
                </c:pt>
                <c:pt idx="796">
                  <c:v>-21.278536447197084</c:v>
                </c:pt>
                <c:pt idx="797">
                  <c:v>-21.115978105176524</c:v>
                </c:pt>
                <c:pt idx="798">
                  <c:v>-20.954669797511411</c:v>
                </c:pt>
                <c:pt idx="799">
                  <c:v>-20.794656240510626</c:v>
                </c:pt>
                <c:pt idx="800">
                  <c:v>-20.635982226315694</c:v>
                </c:pt>
                <c:pt idx="801">
                  <c:v>-20.47869255876401</c:v>
                </c:pt>
                <c:pt idx="802">
                  <c:v>-20.322831984049142</c:v>
                </c:pt>
                <c:pt idx="803">
                  <c:v>-20.168445116278548</c:v>
                </c:pt>
                <c:pt idx="804">
                  <c:v>-20.015576358074007</c:v>
                </c:pt>
                <c:pt idx="805">
                  <c:v>-19.86426981640906</c:v>
                </c:pt>
                <c:pt idx="806">
                  <c:v>-19.714569213925184</c:v>
                </c:pt>
                <c:pt idx="807">
                  <c:v>-19.566517796022147</c:v>
                </c:pt>
                <c:pt idx="808">
                  <c:v>-19.420158234068538</c:v>
                </c:pt>
                <c:pt idx="809">
                  <c:v>-19.275532525132558</c:v>
                </c:pt>
                <c:pt idx="810">
                  <c:v>-19.132681888686811</c:v>
                </c:pt>
                <c:pt idx="811">
                  <c:v>-18.991646660787872</c:v>
                </c:pt>
                <c:pt idx="812">
                  <c:v>-18.852466186290133</c:v>
                </c:pt>
                <c:pt idx="813">
                  <c:v>-18.715178709691383</c:v>
                </c:pt>
                <c:pt idx="814">
                  <c:v>-18.57982126525544</c:v>
                </c:pt>
                <c:pt idx="815">
                  <c:v>-18.446429567098718</c:v>
                </c:pt>
                <c:pt idx="816">
                  <c:v>-18.315037899956131</c:v>
                </c:pt>
                <c:pt idx="817">
                  <c:v>-18.185679011373182</c:v>
                </c:pt>
                <c:pt idx="818">
                  <c:v>-18.058384006089426</c:v>
                </c:pt>
              </c:numCache>
            </c:numRef>
          </c:yVal>
          <c:smooth val="1"/>
          <c:extLst>
            <c:ext xmlns:c16="http://schemas.microsoft.com/office/drawing/2014/chart" uri="{C3380CC4-5D6E-409C-BE32-E72D297353CC}">
              <c16:uniqueId val="{00000001-DE02-4A97-80FB-1038F1F7E610}"/>
            </c:ext>
          </c:extLst>
        </c:ser>
        <c:dLbls>
          <c:showLegendKey val="0"/>
          <c:showVal val="0"/>
          <c:showCatName val="0"/>
          <c:showSerName val="0"/>
          <c:showPercent val="0"/>
          <c:showBubbleSize val="0"/>
        </c:dLbls>
        <c:axId val="529020032"/>
        <c:axId val="529021952"/>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Sheet2!$AS$4:$AS$822</c:f>
              <c:numCache>
                <c:formatCode>0.0000</c:formatCode>
                <c:ptCount val="819"/>
                <c:pt idx="0">
                  <c:v>-90.551969797982863</c:v>
                </c:pt>
                <c:pt idx="1">
                  <c:v>-90.5731812142525</c:v>
                </c:pt>
                <c:pt idx="2">
                  <c:v>-90.594691541985767</c:v>
                </c:pt>
                <c:pt idx="3">
                  <c:v>-90.616511830833133</c:v>
                </c:pt>
                <c:pt idx="4">
                  <c:v>-90.638653269673199</c:v>
                </c:pt>
                <c:pt idx="5">
                  <c:v>-90.661127190780874</c:v>
                </c:pt>
                <c:pt idx="6">
                  <c:v>-90.683945073949829</c:v>
                </c:pt>
                <c:pt idx="7">
                  <c:v>-90.707118550562797</c:v>
                </c:pt>
                <c:pt idx="8">
                  <c:v>-90.730659407603369</c:v>
                </c:pt>
                <c:pt idx="9">
                  <c:v>-90.754579591601697</c:v>
                </c:pt>
                <c:pt idx="10">
                  <c:v>-90.778891212506807</c:v>
                </c:pt>
                <c:pt idx="11">
                  <c:v>-90.803606547476434</c:v>
                </c:pt>
                <c:pt idx="12">
                  <c:v>-90.828738044575601</c:v>
                </c:pt>
                <c:pt idx="13">
                  <c:v>-90.854298326373879</c:v>
                </c:pt>
                <c:pt idx="14">
                  <c:v>-90.880300193430259</c:v>
                </c:pt>
                <c:pt idx="15">
                  <c:v>-90.906756627654744</c:v>
                </c:pt>
                <c:pt idx="16">
                  <c:v>-90.933680795533149</c:v>
                </c:pt>
                <c:pt idx="17">
                  <c:v>-90.961086051202926</c:v>
                </c:pt>
                <c:pt idx="18">
                  <c:v>-90.988985939364355</c:v>
                </c:pt>
                <c:pt idx="19">
                  <c:v>-91.01739419801288</c:v>
                </c:pt>
                <c:pt idx="20">
                  <c:v>-91.046324760974954</c:v>
                </c:pt>
                <c:pt idx="21">
                  <c:v>-91.075791760230544</c:v>
                </c:pt>
                <c:pt idx="22">
                  <c:v>-91.10580952800305</c:v>
                </c:pt>
                <c:pt idx="23">
                  <c:v>-91.136392598596643</c:v>
                </c:pt>
                <c:pt idx="24">
                  <c:v>-91.167555709959288</c:v>
                </c:pt>
                <c:pt idx="25">
                  <c:v>-91.199313804949099</c:v>
                </c:pt>
                <c:pt idx="26">
                  <c:v>-91.231682032279593</c:v>
                </c:pt>
                <c:pt idx="27">
                  <c:v>-91.264675747117749</c:v>
                </c:pt>
                <c:pt idx="28">
                  <c:v>-91.298310511308188</c:v>
                </c:pt>
                <c:pt idx="29">
                  <c:v>-91.332602093194339</c:v>
                </c:pt>
                <c:pt idx="30">
                  <c:v>-91.367566467005815</c:v>
                </c:pt>
                <c:pt idx="31">
                  <c:v>-91.403219811780318</c:v>
                </c:pt>
                <c:pt idx="32">
                  <c:v>-91.439578509785591</c:v>
                </c:pt>
                <c:pt idx="33">
                  <c:v>-91.476659144406227</c:v>
                </c:pt>
                <c:pt idx="34">
                  <c:v>-91.514478497457205</c:v>
                </c:pt>
                <c:pt idx="35">
                  <c:v>-91.553053545885192</c:v>
                </c:pt>
                <c:pt idx="36">
                  <c:v>-91.592401457816379</c:v>
                </c:pt>
                <c:pt idx="37">
                  <c:v>-91.632539587907601</c:v>
                </c:pt>
                <c:pt idx="38">
                  <c:v>-91.673485471955686</c:v>
                </c:pt>
                <c:pt idx="39">
                  <c:v>-91.715256820718906</c:v>
                </c:pt>
                <c:pt idx="40">
                  <c:v>-91.757871512901247</c:v>
                </c:pt>
                <c:pt idx="41">
                  <c:v>-91.801347587249936</c:v>
                </c:pt>
                <c:pt idx="42">
                  <c:v>-91.845703233713706</c:v>
                </c:pt>
                <c:pt idx="43">
                  <c:v>-91.890956783609042</c:v>
                </c:pt>
                <c:pt idx="44">
                  <c:v>-91.937126698739206</c:v>
                </c:pt>
                <c:pt idx="45">
                  <c:v>-91.984231559410063</c:v>
                </c:pt>
                <c:pt idx="46">
                  <c:v>-92.032290051285912</c:v>
                </c:pt>
                <c:pt idx="47">
                  <c:v>-92.081320951027408</c:v>
                </c:pt>
                <c:pt idx="48">
                  <c:v>-92.131343110653077</c:v>
                </c:pt>
                <c:pt idx="49">
                  <c:v>-92.182375440566545</c:v>
                </c:pt>
                <c:pt idx="50">
                  <c:v>-92.234436891190711</c:v>
                </c:pt>
                <c:pt idx="51">
                  <c:v>-92.287546433151917</c:v>
                </c:pt>
                <c:pt idx="52">
                  <c:v>-92.3417230359575</c:v>
                </c:pt>
                <c:pt idx="53">
                  <c:v>-92.396985645112665</c:v>
                </c:pt>
                <c:pt idx="54">
                  <c:v>-92.453353157624321</c:v>
                </c:pt>
                <c:pt idx="55">
                  <c:v>-92.510844395843435</c:v>
                </c:pt>
                <c:pt idx="56">
                  <c:v>-92.569478079601112</c:v>
                </c:pt>
                <c:pt idx="57">
                  <c:v>-92.629272796598471</c:v>
                </c:pt>
                <c:pt idx="58">
                  <c:v>-92.690246971016904</c:v>
                </c:pt>
                <c:pt idx="59">
                  <c:v>-92.752418830321844</c:v>
                </c:pt>
                <c:pt idx="60">
                  <c:v>-92.815806370241376</c:v>
                </c:pt>
                <c:pt idx="61">
                  <c:v>-92.880427317911952</c:v>
                </c:pt>
                <c:pt idx="62">
                  <c:v>-92.946299093192536</c:v>
                </c:pt>
                <c:pt idx="63">
                  <c:v>-93.013438768163098</c:v>
                </c:pt>
                <c:pt idx="64">
                  <c:v>-93.081863024836878</c:v>
                </c:pt>
                <c:pt idx="65">
                  <c:v>-93.151588111131559</c:v>
                </c:pt>
                <c:pt idx="66">
                  <c:v>-93.22262979516384</c:v>
                </c:pt>
                <c:pt idx="67">
                  <c:v>-93.295003317950602</c:v>
                </c:pt>
                <c:pt idx="68">
                  <c:v>-93.368723344622794</c:v>
                </c:pt>
                <c:pt idx="69">
                  <c:v>-93.443803914282611</c:v>
                </c:pt>
                <c:pt idx="70">
                  <c:v>-93.520258388660224</c:v>
                </c:pt>
                <c:pt idx="71">
                  <c:v>-93.598099399756435</c:v>
                </c:pt>
                <c:pt idx="72">
                  <c:v>-93.677338796687536</c:v>
                </c:pt>
                <c:pt idx="73">
                  <c:v>-93.75798759198311</c:v>
                </c:pt>
                <c:pt idx="74">
                  <c:v>-93.840055907622528</c:v>
                </c:pt>
                <c:pt idx="75">
                  <c:v>-93.923552921133961</c:v>
                </c:pt>
                <c:pt idx="76">
                  <c:v>-94.008486812119656</c:v>
                </c:pt>
                <c:pt idx="77">
                  <c:v>-94.094864709612665</c:v>
                </c:pt>
                <c:pt idx="78">
                  <c:v>-94.182692640713469</c:v>
                </c:pt>
                <c:pt idx="79">
                  <c:v>-94.271975480999643</c:v>
                </c:pt>
                <c:pt idx="80">
                  <c:v>-94.362716907246536</c:v>
                </c:pt>
                <c:pt idx="81">
                  <c:v>-94.454919353043053</c:v>
                </c:pt>
                <c:pt idx="82">
                  <c:v>-94.548583967931819</c:v>
                </c:pt>
                <c:pt idx="83">
                  <c:v>-94.643710580747708</c:v>
                </c:pt>
                <c:pt idx="84">
                  <c:v>-94.740297667871729</c:v>
                </c:pt>
                <c:pt idx="85">
                  <c:v>-94.838342327158145</c:v>
                </c:pt>
                <c:pt idx="86">
                  <c:v>-94.937840258329572</c:v>
                </c:pt>
                <c:pt idx="87">
                  <c:v>-95.03878575066814</c:v>
                </c:pt>
                <c:pt idx="88">
                  <c:v>-95.14117167885793</c:v>
                </c:pt>
                <c:pt idx="89">
                  <c:v>-95.244989507855323</c:v>
                </c:pt>
                <c:pt idx="90">
                  <c:v>-95.350229307676358</c:v>
                </c:pt>
                <c:pt idx="91">
                  <c:v>-95.456879778994193</c:v>
                </c:pt>
                <c:pt idx="92">
                  <c:v>-95.564928290434025</c:v>
                </c:pt>
                <c:pt idx="93">
                  <c:v>-95.674360928433146</c:v>
                </c:pt>
                <c:pt idx="94">
                  <c:v>-95.785162560504133</c:v>
                </c:pt>
                <c:pt idx="95">
                  <c:v>-95.897316912693043</c:v>
                </c:pt>
                <c:pt idx="96">
                  <c:v>-96.010806661963812</c:v>
                </c:pt>
                <c:pt idx="97">
                  <c:v>-96.125613544163912</c:v>
                </c:pt>
                <c:pt idx="98">
                  <c:v>-96.241718478132128</c:v>
                </c:pt>
                <c:pt idx="99">
                  <c:v>-96.359101706398832</c:v>
                </c:pt>
                <c:pt idx="100">
                  <c:v>-96.477742952799474</c:v>
                </c:pt>
                <c:pt idx="101">
                  <c:v>-96.59762159717728</c:v>
                </c:pt>
                <c:pt idx="102">
                  <c:v>-96.7187168671866</c:v>
                </c:pt>
                <c:pt idx="103">
                  <c:v>-96.841008047029931</c:v>
                </c:pt>
                <c:pt idx="104">
                  <c:v>-96.964474702767419</c:v>
                </c:pt>
                <c:pt idx="105">
                  <c:v>-97.089096923630024</c:v>
                </c:pt>
                <c:pt idx="106">
                  <c:v>-97.214855578551692</c:v>
                </c:pt>
                <c:pt idx="107">
                  <c:v>-97.341732586908137</c:v>
                </c:pt>
                <c:pt idx="108">
                  <c:v>-97.469711202222044</c:v>
                </c:pt>
                <c:pt idx="109">
                  <c:v>-97.5987763073623</c:v>
                </c:pt>
                <c:pt idx="110">
                  <c:v>-97.728914719537599</c:v>
                </c:pt>
                <c:pt idx="111">
                  <c:v>-97.860115503164707</c:v>
                </c:pt>
                <c:pt idx="112">
                  <c:v>-97.992370288483158</c:v>
                </c:pt>
                <c:pt idx="113">
                  <c:v>-98.125673593597867</c:v>
                </c:pt>
                <c:pt idx="114">
                  <c:v>-98.26002314746043</c:v>
                </c:pt>
                <c:pt idx="115">
                  <c:v>-98.395420211157244</c:v>
                </c:pt>
                <c:pt idx="116">
                  <c:v>-98.53186989476005</c:v>
                </c:pt>
                <c:pt idx="117">
                  <c:v>-98.669381466914757</c:v>
                </c:pt>
                <c:pt idx="118">
                  <c:v>-98.807968654306435</c:v>
                </c:pt>
                <c:pt idx="119">
                  <c:v>-98.947649928136428</c:v>
                </c:pt>
                <c:pt idx="120">
                  <c:v>-99.088448774792425</c:v>
                </c:pt>
                <c:pt idx="121">
                  <c:v>-99.230393947978058</c:v>
                </c:pt>
                <c:pt idx="122">
                  <c:v>-99.373519699700864</c:v>
                </c:pt>
                <c:pt idx="123">
                  <c:v>-99.517865987688964</c:v>
                </c:pt>
                <c:pt idx="124">
                  <c:v>-99.663478657025166</c:v>
                </c:pt>
                <c:pt idx="125">
                  <c:v>-99.810409594035946</c:v>
                </c:pt>
                <c:pt idx="126">
                  <c:v>-99.958716850764276</c:v>
                </c:pt>
                <c:pt idx="127">
                  <c:v>-100.10846473866759</c:v>
                </c:pt>
                <c:pt idx="128">
                  <c:v>-100.25972389052524</c:v>
                </c:pt>
                <c:pt idx="129">
                  <c:v>-100.41257128989471</c:v>
                </c:pt>
                <c:pt idx="130">
                  <c:v>-100.56709026782514</c:v>
                </c:pt>
                <c:pt idx="131">
                  <c:v>-100.72337046690618</c:v>
                </c:pt>
                <c:pt idx="132">
                  <c:v>-100.88150777309902</c:v>
                </c:pt>
                <c:pt idx="133">
                  <c:v>-101.0416042161512</c:v>
                </c:pt>
                <c:pt idx="134">
                  <c:v>-101.20376783973654</c:v>
                </c:pt>
                <c:pt idx="135">
                  <c:v>-101.36811254277539</c:v>
                </c:pt>
                <c:pt idx="136">
                  <c:v>-101.53475789367545</c:v>
                </c:pt>
                <c:pt idx="137">
                  <c:v>-101.70382891948367</c:v>
                </c:pt>
                <c:pt idx="138">
                  <c:v>-101.8754558721516</c:v>
                </c:pt>
                <c:pt idx="139">
                  <c:v>-102.04977397428581</c:v>
                </c:pt>
                <c:pt idx="140">
                  <c:v>-102.2269231468826</c:v>
                </c:pt>
                <c:pt idx="141">
                  <c:v>-102.40704772162795</c:v>
                </c:pt>
                <c:pt idx="142">
                  <c:v>-102.59029614038039</c:v>
                </c:pt>
                <c:pt idx="143">
                  <c:v>-102.77682064445109</c:v>
                </c:pt>
                <c:pt idx="144">
                  <c:v>-102.96677695624621</c:v>
                </c:pt>
                <c:pt idx="145">
                  <c:v>-103.16032395575343</c:v>
                </c:pt>
                <c:pt idx="146">
                  <c:v>-103.35762335423266</c:v>
                </c:pt>
                <c:pt idx="147">
                  <c:v>-103.55883936732086</c:v>
                </c:pt>
                <c:pt idx="148">
                  <c:v>-103.7641383895825</c:v>
                </c:pt>
                <c:pt idx="149">
                  <c:v>-103.97368867233696</c:v>
                </c:pt>
                <c:pt idx="150">
                  <c:v>-104.18766000637845</c:v>
                </c:pt>
                <c:pt idx="151">
                  <c:v>-104.40622341097406</c:v>
                </c:pt>
                <c:pt idx="152">
                  <c:v>-104.62955083028905</c:v>
                </c:pt>
                <c:pt idx="153">
                  <c:v>-104.857814838149</c:v>
                </c:pt>
                <c:pt idx="154">
                  <c:v>-105.09118835181016</c:v>
                </c:pt>
                <c:pt idx="155">
                  <c:v>-105.32984435517542</c:v>
                </c:pt>
                <c:pt idx="156">
                  <c:v>-105.57395563166831</c:v>
                </c:pt>
                <c:pt idx="157">
                  <c:v>-105.82369450676495</c:v>
                </c:pt>
                <c:pt idx="158">
                  <c:v>-106.0792325999826</c:v>
                </c:pt>
                <c:pt idx="159">
                  <c:v>-106.34074058594159</c:v>
                </c:pt>
                <c:pt idx="160">
                  <c:v>-106.60838796395026</c:v>
                </c:pt>
                <c:pt idx="161">
                  <c:v>-106.88234283541675</c:v>
                </c:pt>
                <c:pt idx="162">
                  <c:v>-107.16277168826304</c:v>
                </c:pt>
                <c:pt idx="163">
                  <c:v>-107.44983918740957</c:v>
                </c:pt>
                <c:pt idx="164">
                  <c:v>-107.7437079703131</c:v>
                </c:pt>
                <c:pt idx="165">
                  <c:v>-108.04453844647082</c:v>
                </c:pt>
                <c:pt idx="166">
                  <c:v>-108.35248859975928</c:v>
                </c:pt>
                <c:pt idx="167">
                  <c:v>-108.66771379244646</c:v>
                </c:pt>
                <c:pt idx="168">
                  <c:v>-108.99036656970723</c:v>
                </c:pt>
                <c:pt idx="169">
                  <c:v>-109.32059646347894</c:v>
                </c:pt>
                <c:pt idx="170">
                  <c:v>-109.65854979452119</c:v>
                </c:pt>
                <c:pt idx="171">
                  <c:v>-110.00436947158244</c:v>
                </c:pt>
                <c:pt idx="172">
                  <c:v>-110.3581947866342</c:v>
                </c:pt>
                <c:pt idx="173">
                  <c:v>-110.72016120520357</c:v>
                </c:pt>
                <c:pt idx="174">
                  <c:v>-111.09040015091888</c:v>
                </c:pt>
                <c:pt idx="175">
                  <c:v>-111.46903878348033</c:v>
                </c:pt>
                <c:pt idx="176">
                  <c:v>-111.85619976937693</c:v>
                </c:pt>
                <c:pt idx="177">
                  <c:v>-112.25200104479023</c:v>
                </c:pt>
                <c:pt idx="178">
                  <c:v>-112.65655557025755</c:v>
                </c:pt>
                <c:pt idx="179">
                  <c:v>-113.06997107680768</c:v>
                </c:pt>
                <c:pt idx="180">
                  <c:v>-113.49234980343232</c:v>
                </c:pt>
                <c:pt idx="181">
                  <c:v>-113.92378822591688</c:v>
                </c:pt>
                <c:pt idx="182">
                  <c:v>-114.36437677721965</c:v>
                </c:pt>
                <c:pt idx="183">
                  <c:v>-114.81419955976504</c:v>
                </c:pt>
                <c:pt idx="184">
                  <c:v>-115.27333405019694</c:v>
                </c:pt>
                <c:pt idx="185">
                  <c:v>-115.7418507973257</c:v>
                </c:pt>
                <c:pt idx="186">
                  <c:v>-116.2198131141937</c:v>
                </c:pt>
                <c:pt idx="187">
                  <c:v>-116.70727676538189</c:v>
                </c:pt>
                <c:pt idx="188">
                  <c:v>-117.20428965087511</c:v>
                </c:pt>
                <c:pt idx="189">
                  <c:v>-117.71089148800573</c:v>
                </c:pt>
                <c:pt idx="190">
                  <c:v>-118.22711349319133</c:v>
                </c:pt>
                <c:pt idx="191">
                  <c:v>-118.75297806537966</c:v>
                </c:pt>
                <c:pt idx="192">
                  <c:v>-119.28849847330369</c:v>
                </c:pt>
                <c:pt idx="193">
                  <c:v>-119.83367854883468</c:v>
                </c:pt>
                <c:pt idx="194">
                  <c:v>-120.38851238889575</c:v>
                </c:pt>
                <c:pt idx="195">
                  <c:v>-120.95298406856068</c:v>
                </c:pt>
                <c:pt idx="196">
                  <c:v>-121.52706736810977</c:v>
                </c:pt>
                <c:pt idx="197">
                  <c:v>-122.11072551694548</c:v>
                </c:pt>
                <c:pt idx="198">
                  <c:v>-122.70391095737585</c:v>
                </c:pt>
                <c:pt idx="199">
                  <c:v>-123.30656513136095</c:v>
                </c:pt>
                <c:pt idx="200">
                  <c:v>-123.91861829336963</c:v>
                </c:pt>
                <c:pt idx="201">
                  <c:v>-124.53998935252228</c:v>
                </c:pt>
                <c:pt idx="202">
                  <c:v>-125.17058574718388</c:v>
                </c:pt>
                <c:pt idx="203">
                  <c:v>-125.81030335512814</c:v>
                </c:pt>
                <c:pt idx="204">
                  <c:v>-126.45902644230716</c:v>
                </c:pt>
                <c:pt idx="205">
                  <c:v>-127.11662765313612</c:v>
                </c:pt>
                <c:pt idx="206">
                  <c:v>-127.78296804503336</c:v>
                </c:pt>
                <c:pt idx="207">
                  <c:v>-128.45789716974227</c:v>
                </c:pt>
                <c:pt idx="208">
                  <c:v>-129.14125320370664</c:v>
                </c:pt>
                <c:pt idx="209">
                  <c:v>-129.8328631294662</c:v>
                </c:pt>
                <c:pt idx="210">
                  <c:v>-130.53254296969865</c:v>
                </c:pt>
                <c:pt idx="211">
                  <c:v>-131.24009807514724</c:v>
                </c:pt>
                <c:pt idx="212">
                  <c:v>-131.95532346725054</c:v>
                </c:pt>
                <c:pt idx="213">
                  <c:v>-132.67800423583517</c:v>
                </c:pt>
                <c:pt idx="214">
                  <c:v>-133.40791599174517</c:v>
                </c:pt>
                <c:pt idx="215">
                  <c:v>-134.14482537377125</c:v>
                </c:pt>
                <c:pt idx="216">
                  <c:v>-134.8884906087176</c:v>
                </c:pt>
                <c:pt idx="217">
                  <c:v>-135.63866212290336</c:v>
                </c:pt>
                <c:pt idx="218">
                  <c:v>-136.3950832028589</c:v>
                </c:pt>
                <c:pt idx="219">
                  <c:v>-137.1574907024378</c:v>
                </c:pt>
                <c:pt idx="220">
                  <c:v>-137.92561579304791</c:v>
                </c:pt>
                <c:pt idx="221">
                  <c:v>-138.69918475320239</c:v>
                </c:pt>
                <c:pt idx="222">
                  <c:v>-139.47791979312544</c:v>
                </c:pt>
                <c:pt idx="223">
                  <c:v>-140.26153990971443</c:v>
                </c:pt>
                <c:pt idx="224">
                  <c:v>-141.04976176677945</c:v>
                </c:pt>
                <c:pt idx="225">
                  <c:v>-141.84230059514582</c:v>
                </c:pt>
                <c:pt idx="226">
                  <c:v>-142.6388711069369</c:v>
                </c:pt>
                <c:pt idx="227">
                  <c:v>-143.43918841814357</c:v>
                </c:pt>
                <c:pt idx="228">
                  <c:v>-144.24296897344578</c:v>
                </c:pt>
                <c:pt idx="229">
                  <c:v>-145.04993146718346</c:v>
                </c:pt>
                <c:pt idx="230">
                  <c:v>-145.85979775437079</c:v>
                </c:pt>
                <c:pt idx="231">
                  <c:v>-146.67229374572381</c:v>
                </c:pt>
                <c:pt idx="232">
                  <c:v>-147.48715028080804</c:v>
                </c:pt>
                <c:pt idx="233">
                  <c:v>-148.30410397362539</c:v>
                </c:pt>
                <c:pt idx="234">
                  <c:v>-149.12289802522446</c:v>
                </c:pt>
                <c:pt idx="235">
                  <c:v>-149.94328299825185</c:v>
                </c:pt>
                <c:pt idx="236">
                  <c:v>-150.76501754873405</c:v>
                </c:pt>
                <c:pt idx="237">
                  <c:v>-151.58786911080804</c:v>
                </c:pt>
                <c:pt idx="238">
                  <c:v>-152.41161453057163</c:v>
                </c:pt>
                <c:pt idx="239">
                  <c:v>-153.2360406457158</c:v>
                </c:pt>
                <c:pt idx="240">
                  <c:v>-154.06094480810486</c:v>
                </c:pt>
                <c:pt idx="241">
                  <c:v>-154.88613534698999</c:v>
                </c:pt>
                <c:pt idx="242">
                  <c:v>-155.71143197106161</c:v>
                </c:pt>
                <c:pt idx="243">
                  <c:v>-156.53666610806496</c:v>
                </c:pt>
                <c:pt idx="244">
                  <c:v>-157.36168118120605</c:v>
                </c:pt>
                <c:pt idx="245">
                  <c:v>-158.18633282206409</c:v>
                </c:pt>
                <c:pt idx="246">
                  <c:v>-159.01048902018707</c:v>
                </c:pt>
                <c:pt idx="247">
                  <c:v>-159.83403020998119</c:v>
                </c:pt>
                <c:pt idx="248">
                  <c:v>-160.65684929590296</c:v>
                </c:pt>
                <c:pt idx="249">
                  <c:v>-161.47885161732773</c:v>
                </c:pt>
                <c:pt idx="250">
                  <c:v>-162.29995485478852</c:v>
                </c:pt>
                <c:pt idx="251">
                  <c:v>-163.12008887955955</c:v>
                </c:pt>
                <c:pt idx="252">
                  <c:v>-163.9391955488158</c:v>
                </c:pt>
                <c:pt idx="253">
                  <c:v>-164.75722844877168</c:v>
                </c:pt>
                <c:pt idx="254">
                  <c:v>-165.574152588392</c:v>
                </c:pt>
                <c:pt idx="255">
                  <c:v>-166.38994404637327</c:v>
                </c:pt>
                <c:pt idx="256">
                  <c:v>-167.20458957418487</c:v>
                </c:pt>
                <c:pt idx="257">
                  <c:v>-168.018086158015</c:v>
                </c:pt>
                <c:pt idx="258">
                  <c:v>-168.83044054248336</c:v>
                </c:pt>
                <c:pt idx="259">
                  <c:v>-169.64166871898806</c:v>
                </c:pt>
                <c:pt idx="260">
                  <c:v>-170.45179538151626</c:v>
                </c:pt>
                <c:pt idx="261">
                  <c:v>-171.26085335271392</c:v>
                </c:pt>
                <c:pt idx="262">
                  <c:v>-172.06888298293791</c:v>
                </c:pt>
                <c:pt idx="263">
                  <c:v>-172.87593152494691</c:v>
                </c:pt>
                <c:pt idx="264">
                  <c:v>-173.68205248680238</c:v>
                </c:pt>
                <c:pt idx="265">
                  <c:v>-174.48730496546662</c:v>
                </c:pt>
                <c:pt idx="266">
                  <c:v>-175.29175296349351</c:v>
                </c:pt>
                <c:pt idx="267">
                  <c:v>-176.09546469112513</c:v>
                </c:pt>
                <c:pt idx="268">
                  <c:v>-176.89851185602242</c:v>
                </c:pt>
                <c:pt idx="269">
                  <c:v>-177.70096894278356</c:v>
                </c:pt>
                <c:pt idx="270">
                  <c:v>-178.50291248433894</c:v>
                </c:pt>
                <c:pt idx="271">
                  <c:v>-179.30442032725404</c:v>
                </c:pt>
                <c:pt idx="272">
                  <c:v>-180.10557089292996</c:v>
                </c:pt>
                <c:pt idx="273">
                  <c:v>-180.90644243666247</c:v>
                </c:pt>
                <c:pt idx="274">
                  <c:v>-181.70711230650264</c:v>
                </c:pt>
                <c:pt idx="275">
                  <c:v>-182.50765620386454</c:v>
                </c:pt>
                <c:pt idx="276">
                  <c:v>-183.30814744783703</c:v>
                </c:pt>
                <c:pt idx="277">
                  <c:v>-184.1086562451853</c:v>
                </c:pt>
                <c:pt idx="278">
                  <c:v>-184.90924896807121</c:v>
                </c:pt>
                <c:pt idx="279">
                  <c:v>-185.70998744157217</c:v>
                </c:pt>
                <c:pt idx="280">
                  <c:v>-186.51092824314782</c:v>
                </c:pt>
                <c:pt idx="281">
                  <c:v>-187.31212201627321</c:v>
                </c:pt>
                <c:pt idx="282">
                  <c:v>-188.11361280054254</c:v>
                </c:pt>
                <c:pt idx="283">
                  <c:v>-188.91543738063069</c:v>
                </c:pt>
                <c:pt idx="284">
                  <c:v>-189.71762465658924</c:v>
                </c:pt>
                <c:pt idx="285">
                  <c:v>-190.5201950380382</c:v>
                </c:pt>
                <c:pt idx="286">
                  <c:v>-191.32315986489849</c:v>
                </c:pt>
                <c:pt idx="287">
                  <c:v>-192.12652085738256</c:v>
                </c:pt>
                <c:pt idx="288">
                  <c:v>-192.9302695980239</c:v>
                </c:pt>
                <c:pt idx="289">
                  <c:v>-193.73438704857256</c:v>
                </c:pt>
                <c:pt idx="290">
                  <c:v>-194.53884310461092</c:v>
                </c:pt>
                <c:pt idx="291">
                  <c:v>-195.34359619075116</c:v>
                </c:pt>
                <c:pt idx="292">
                  <c:v>-196.14859289925241</c:v>
                </c:pt>
                <c:pt idx="293">
                  <c:v>-196.95376767483862</c:v>
                </c:pt>
                <c:pt idx="294">
                  <c:v>-197.75904254843857</c:v>
                </c:pt>
                <c:pt idx="295">
                  <c:v>-198.56432692239548</c:v>
                </c:pt>
                <c:pt idx="296">
                  <c:v>-199.36951740961186</c:v>
                </c:pt>
                <c:pt idx="297">
                  <c:v>-200.17449772882054</c:v>
                </c:pt>
                <c:pt idx="298">
                  <c:v>-200.97913865798671</c:v>
                </c:pt>
                <c:pt idx="299">
                  <c:v>-201.78329804754162</c:v>
                </c:pt>
                <c:pt idx="300">
                  <c:v>-202.58682089483347</c:v>
                </c:pt>
                <c:pt idx="301">
                  <c:v>-203.38953948082056</c:v>
                </c:pt>
                <c:pt idx="302">
                  <c:v>-204.19127356963384</c:v>
                </c:pt>
                <c:pt idx="303">
                  <c:v>-204.99183067120541</c:v>
                </c:pt>
                <c:pt idx="304">
                  <c:v>-205.79100636669668</c:v>
                </c:pt>
                <c:pt idx="305">
                  <c:v>-206.58858469597686</c:v>
                </c:pt>
                <c:pt idx="306">
                  <c:v>-207.3843386058937</c:v>
                </c:pt>
                <c:pt idx="307">
                  <c:v>-208.17803045756597</c:v>
                </c:pt>
                <c:pt idx="308">
                  <c:v>-208.96941259039932</c:v>
                </c:pt>
                <c:pt idx="309">
                  <c:v>-209.75822794001309</c:v>
                </c:pt>
                <c:pt idx="310">
                  <c:v>-210.54421070675349</c:v>
                </c:pt>
                <c:pt idx="311">
                  <c:v>-211.32708707098038</c:v>
                </c:pt>
                <c:pt idx="312">
                  <c:v>-212.10657595085314</c:v>
                </c:pt>
                <c:pt idx="313">
                  <c:v>-212.88238979791299</c:v>
                </c:pt>
                <c:pt idx="314">
                  <c:v>-213.65423542538051</c:v>
                </c:pt>
                <c:pt idx="315">
                  <c:v>-214.42181486374926</c:v>
                </c:pt>
                <c:pt idx="316">
                  <c:v>-215.1848262379844</c:v>
                </c:pt>
                <c:pt idx="317">
                  <c:v>-215.94296466042027</c:v>
                </c:pt>
                <c:pt idx="318">
                  <c:v>-216.69592313330378</c:v>
                </c:pt>
                <c:pt idx="319">
                  <c:v>-217.44339345485236</c:v>
                </c:pt>
                <c:pt idx="320">
                  <c:v>-218.18506712268876</c:v>
                </c:pt>
                <c:pt idx="321">
                  <c:v>-218.92063622857816</c:v>
                </c:pt>
                <c:pt idx="322">
                  <c:v>-219.64979433852935</c:v>
                </c:pt>
                <c:pt idx="323">
                  <c:v>-220.3722373525236</c:v>
                </c:pt>
                <c:pt idx="324">
                  <c:v>-221.08766433840077</c:v>
                </c:pt>
                <c:pt idx="325">
                  <c:v>-221.79577833475989</c:v>
                </c:pt>
                <c:pt idx="326">
                  <c:v>-222.49628711810996</c:v>
                </c:pt>
                <c:pt idx="327">
                  <c:v>-223.18890392993421</c:v>
                </c:pt>
                <c:pt idx="328">
                  <c:v>-223.87334815979557</c:v>
                </c:pt>
                <c:pt idx="329">
                  <c:v>-224.54934598110773</c:v>
                </c:pt>
                <c:pt idx="330">
                  <c:v>-225.21663093671816</c:v>
                </c:pt>
                <c:pt idx="331">
                  <c:v>-225.87494447198117</c:v>
                </c:pt>
                <c:pt idx="332">
                  <c:v>-226.5240364135413</c:v>
                </c:pt>
                <c:pt idx="333">
                  <c:v>-227.16366539258502</c:v>
                </c:pt>
                <c:pt idx="334">
                  <c:v>-227.79359921184877</c:v>
                </c:pt>
                <c:pt idx="335">
                  <c:v>-228.41361515618377</c:v>
                </c:pt>
                <c:pt idx="336">
                  <c:v>-229.02350024696432</c:v>
                </c:pt>
                <c:pt idx="337">
                  <c:v>-229.62305144109951</c:v>
                </c:pt>
                <c:pt idx="338">
                  <c:v>-230.21207577581484</c:v>
                </c:pt>
                <c:pt idx="339">
                  <c:v>-230.79039046078393</c:v>
                </c:pt>
                <c:pt idx="340">
                  <c:v>-231.35782291952722</c:v>
                </c:pt>
                <c:pt idx="341">
                  <c:v>-231.91421078230798</c:v>
                </c:pt>
                <c:pt idx="342">
                  <c:v>-232.4594018330225</c:v>
                </c:pt>
                <c:pt idx="343">
                  <c:v>-232.99325391280325</c:v>
                </c:pt>
                <c:pt idx="344">
                  <c:v>-233.51563478323246</c:v>
                </c:pt>
                <c:pt idx="345">
                  <c:v>-234.0264219522027</c:v>
                </c:pt>
                <c:pt idx="346">
                  <c:v>-234.52550246555816</c:v>
                </c:pt>
                <c:pt idx="347">
                  <c:v>-235.01277266770947</c:v>
                </c:pt>
                <c:pt idx="348">
                  <c:v>-235.48813793443867</c:v>
                </c:pt>
                <c:pt idx="349">
                  <c:v>-235.95151238110384</c:v>
                </c:pt>
                <c:pt idx="350">
                  <c:v>-236.40281854941401</c:v>
                </c:pt>
                <c:pt idx="351">
                  <c:v>-236.84198707588143</c:v>
                </c:pt>
                <c:pt idx="352">
                  <c:v>-237.26895634497185</c:v>
                </c:pt>
                <c:pt idx="353">
                  <c:v>-237.683672129868</c:v>
                </c:pt>
                <c:pt idx="354">
                  <c:v>-238.08608722363732</c:v>
                </c:pt>
                <c:pt idx="355">
                  <c:v>-238.47616106346373</c:v>
                </c:pt>
                <c:pt idx="356">
                  <c:v>-238.85385935045412</c:v>
                </c:pt>
                <c:pt idx="357">
                  <c:v>-239.21915366738085</c:v>
                </c:pt>
                <c:pt idx="358">
                  <c:v>-239.57202109656424</c:v>
                </c:pt>
                <c:pt idx="359">
                  <c:v>-239.91244383993921</c:v>
                </c:pt>
                <c:pt idx="360">
                  <c:v>-240.24040884319334</c:v>
                </c:pt>
                <c:pt idx="361">
                  <c:v>-240.55590742570405</c:v>
                </c:pt>
                <c:pt idx="362">
                  <c:v>-240.85893491785146</c:v>
                </c:pt>
                <c:pt idx="363">
                  <c:v>-241.1494903071324</c:v>
                </c:pt>
                <c:pt idx="364">
                  <c:v>-241.4275758943601</c:v>
                </c:pt>
                <c:pt idx="365">
                  <c:v>-241.69319696109648</c:v>
                </c:pt>
                <c:pt idx="366">
                  <c:v>-241.94636144933676</c:v>
                </c:pt>
                <c:pt idx="367">
                  <c:v>-242.18707965434572</c:v>
                </c:pt>
                <c:pt idx="368">
                  <c:v>-242.41536393143221</c:v>
                </c:pt>
                <c:pt idx="369">
                  <c:v>-242.63122841734776</c:v>
                </c:pt>
                <c:pt idx="370">
                  <c:v>-242.83468876689761</c:v>
                </c:pt>
                <c:pt idx="371">
                  <c:v>-243.02576190527134</c:v>
                </c:pt>
                <c:pt idx="372">
                  <c:v>-243.20446579651858</c:v>
                </c:pt>
                <c:pt idx="373">
                  <c:v>-243.3708192285315</c:v>
                </c:pt>
                <c:pt idx="374">
                  <c:v>-243.52484161483028</c:v>
                </c:pt>
                <c:pt idx="375">
                  <c:v>-243.6665528133997</c:v>
                </c:pt>
                <c:pt idx="376">
                  <c:v>-243.79597296277447</c:v>
                </c:pt>
                <c:pt idx="377">
                  <c:v>-243.91312233553438</c:v>
                </c:pt>
                <c:pt idx="378">
                  <c:v>-244.01802120933678</c:v>
                </c:pt>
                <c:pt idx="379">
                  <c:v>-244.1106897555841</c:v>
                </c:pt>
                <c:pt idx="380">
                  <c:v>-244.19114794580469</c:v>
                </c:pt>
                <c:pt idx="381">
                  <c:v>-244.25941547580251</c:v>
                </c:pt>
                <c:pt idx="382">
                  <c:v>-244.31551170761975</c:v>
                </c:pt>
                <c:pt idx="383">
                  <c:v>-244.35945562934307</c:v>
                </c:pt>
                <c:pt idx="384">
                  <c:v>-244.39126583277474</c:v>
                </c:pt>
                <c:pt idx="385">
                  <c:v>-244.41096050898187</c:v>
                </c:pt>
                <c:pt idx="386">
                  <c:v>-244.41855746173172</c:v>
                </c:pt>
                <c:pt idx="387">
                  <c:v>-244.41407413881387</c:v>
                </c:pt>
                <c:pt idx="388">
                  <c:v>-244.39752768124339</c:v>
                </c:pt>
                <c:pt idx="389">
                  <c:v>-244.3689349903344</c:v>
                </c:pt>
                <c:pt idx="390">
                  <c:v>-244.32831281262119</c:v>
                </c:pt>
                <c:pt idx="391">
                  <c:v>-244.27567784259736</c:v>
                </c:pt>
                <c:pt idx="392">
                  <c:v>-244.21104684322722</c:v>
                </c:pt>
                <c:pt idx="393">
                  <c:v>-244.1344367841688</c:v>
                </c:pt>
                <c:pt idx="394">
                  <c:v>-244.04586499762581</c:v>
                </c:pt>
                <c:pt idx="395">
                  <c:v>-243.94534935172129</c:v>
                </c:pt>
                <c:pt idx="396">
                  <c:v>-243.83290844125571</c:v>
                </c:pt>
                <c:pt idx="397">
                  <c:v>-243.70856179567403</c:v>
                </c:pt>
                <c:pt idx="398">
                  <c:v>-243.57233010402621</c:v>
                </c:pt>
                <c:pt idx="399">
                  <c:v>-243.42423545665355</c:v>
                </c:pt>
                <c:pt idx="400">
                  <c:v>-243.26430160327843</c:v>
                </c:pt>
                <c:pt idx="401">
                  <c:v>-243.09255422710913</c:v>
                </c:pt>
                <c:pt idx="402">
                  <c:v>-242.9090212344986</c:v>
                </c:pt>
                <c:pt idx="403">
                  <c:v>-242.71373305961572</c:v>
                </c:pt>
                <c:pt idx="404">
                  <c:v>-242.50672298349608</c:v>
                </c:pt>
                <c:pt idx="405">
                  <c:v>-242.28802746674211</c:v>
                </c:pt>
                <c:pt idx="406">
                  <c:v>-242.05768649503335</c:v>
                </c:pt>
                <c:pt idx="407">
                  <c:v>-241.81574393649279</c:v>
                </c:pt>
                <c:pt idx="408">
                  <c:v>-241.56224790982861</c:v>
                </c:pt>
                <c:pt idx="409">
                  <c:v>-241.29725116204037</c:v>
                </c:pt>
                <c:pt idx="410">
                  <c:v>-241.02081145433675</c:v>
                </c:pt>
                <c:pt idx="411">
                  <c:v>-240.73299195476568</c:v>
                </c:pt>
                <c:pt idx="412">
                  <c:v>-240.43386163590742</c:v>
                </c:pt>
                <c:pt idx="413">
                  <c:v>-240.12349567582169</c:v>
                </c:pt>
                <c:pt idx="414">
                  <c:v>-239.80197586028419</c:v>
                </c:pt>
                <c:pt idx="415">
                  <c:v>-239.46939098418528</c:v>
                </c:pt>
                <c:pt idx="416">
                  <c:v>-239.1258372498057</c:v>
                </c:pt>
                <c:pt idx="417">
                  <c:v>-238.77141865952822</c:v>
                </c:pt>
                <c:pt idx="418">
                  <c:v>-238.40624740039345</c:v>
                </c:pt>
                <c:pt idx="419">
                  <c:v>-238.03044421776593</c:v>
                </c:pt>
                <c:pt idx="420">
                  <c:v>-237.64413877524731</c:v>
                </c:pt>
                <c:pt idx="421">
                  <c:v>-237.24746999785427</c:v>
                </c:pt>
                <c:pt idx="422">
                  <c:v>-236.84058639538594</c:v>
                </c:pt>
                <c:pt idx="423">
                  <c:v>-236.42364636281707</c:v>
                </c:pt>
                <c:pt idx="424">
                  <c:v>-235.99681845451329</c:v>
                </c:pt>
                <c:pt idx="425">
                  <c:v>-235.56028162902692</c:v>
                </c:pt>
                <c:pt idx="426">
                  <c:v>-235.11422546124288</c:v>
                </c:pt>
                <c:pt idx="427">
                  <c:v>-234.65885031867938</c:v>
                </c:pt>
                <c:pt idx="428">
                  <c:v>-234.19436749882544</c:v>
                </c:pt>
                <c:pt idx="429">
                  <c:v>-233.72099932450925</c:v>
                </c:pt>
                <c:pt idx="430">
                  <c:v>-233.23897919444653</c:v>
                </c:pt>
                <c:pt idx="431">
                  <c:v>-232.74855158631561</c:v>
                </c:pt>
                <c:pt idx="432">
                  <c:v>-232.24997200994562</c:v>
                </c:pt>
                <c:pt idx="433">
                  <c:v>-231.74350690848735</c:v>
                </c:pt>
                <c:pt idx="434">
                  <c:v>-231.22943350576202</c:v>
                </c:pt>
                <c:pt idx="435">
                  <c:v>-230.70803959835069</c:v>
                </c:pt>
                <c:pt idx="436">
                  <c:v>-230.17962329139107</c:v>
                </c:pt>
                <c:pt idx="437">
                  <c:v>-229.64449267748824</c:v>
                </c:pt>
                <c:pt idx="438">
                  <c:v>-229.10296545861922</c:v>
                </c:pt>
                <c:pt idx="439">
                  <c:v>-228.55536851140488</c:v>
                </c:pt>
                <c:pt idx="440">
                  <c:v>-228.00203739664113</c:v>
                </c:pt>
                <c:pt idx="441">
                  <c:v>-227.44331581451036</c:v>
                </c:pt>
                <c:pt idx="442">
                  <c:v>-226.87955500742783</c:v>
                </c:pt>
                <c:pt idx="443">
                  <c:v>-226.31111311301464</c:v>
                </c:pt>
                <c:pt idx="444">
                  <c:v>-225.73835447020366</c:v>
                </c:pt>
                <c:pt idx="445">
                  <c:v>-225.16164888199842</c:v>
                </c:pt>
                <c:pt idx="446">
                  <c:v>-224.58137083887181</c:v>
                </c:pt>
                <c:pt idx="447">
                  <c:v>-223.99789870723853</c:v>
                </c:pt>
                <c:pt idx="448">
                  <c:v>-223.41161388783155</c:v>
                </c:pt>
                <c:pt idx="449">
                  <c:v>-222.8228999491572</c:v>
                </c:pt>
                <c:pt idx="450">
                  <c:v>-222.23214174149911</c:v>
                </c:pt>
                <c:pt idx="451">
                  <c:v>-221.63972449716522</c:v>
                </c:pt>
                <c:pt idx="452">
                  <c:v>-221.04603292283684</c:v>
                </c:pt>
                <c:pt idx="453">
                  <c:v>-220.45145028996922</c:v>
                </c:pt>
                <c:pt idx="454">
                  <c:v>-219.85635752921633</c:v>
                </c:pt>
                <c:pt idx="455">
                  <c:v>-219.26113233479924</c:v>
                </c:pt>
                <c:pt idx="456">
                  <c:v>-218.6661482846188</c:v>
                </c:pt>
                <c:pt idx="457">
                  <c:v>-218.07177398172217</c:v>
                </c:pt>
                <c:pt idx="458">
                  <c:v>-217.47837222247787</c:v>
                </c:pt>
                <c:pt idx="459">
                  <c:v>-216.88629919650259</c:v>
                </c:pt>
                <c:pt idx="460">
                  <c:v>-216.29590372301004</c:v>
                </c:pt>
                <c:pt idx="461">
                  <c:v>-215.70752652784057</c:v>
                </c:pt>
                <c:pt idx="462">
                  <c:v>-215.12149956497194</c:v>
                </c:pt>
                <c:pt idx="463">
                  <c:v>-214.53814538582589</c:v>
                </c:pt>
                <c:pt idx="464">
                  <c:v>-213.95777655917195</c:v>
                </c:pt>
                <c:pt idx="465">
                  <c:v>-213.38069514390637</c:v>
                </c:pt>
                <c:pt idx="466">
                  <c:v>-212.80719221645131</c:v>
                </c:pt>
                <c:pt idx="467">
                  <c:v>-212.23754745397804</c:v>
                </c:pt>
                <c:pt idx="468">
                  <c:v>-211.67202877415576</c:v>
                </c:pt>
                <c:pt idx="469">
                  <c:v>-211.11089203159815</c:v>
                </c:pt>
                <c:pt idx="470">
                  <c:v>-210.55438077071045</c:v>
                </c:pt>
                <c:pt idx="471">
                  <c:v>-210.00272603417949</c:v>
                </c:pt>
                <c:pt idx="472">
                  <c:v>-209.45614622592393</c:v>
                </c:pt>
                <c:pt idx="473">
                  <c:v>-208.91484702693975</c:v>
                </c:pt>
                <c:pt idx="474">
                  <c:v>-208.37902136212699</c:v>
                </c:pt>
                <c:pt idx="475">
                  <c:v>-207.84884941587836</c:v>
                </c:pt>
                <c:pt idx="476">
                  <c:v>-207.32449869395174</c:v>
                </c:pt>
                <c:pt idx="477">
                  <c:v>-206.80612412892702</c:v>
                </c:pt>
                <c:pt idx="478">
                  <c:v>-206.29386822637485</c:v>
                </c:pt>
                <c:pt idx="479">
                  <c:v>-205.78786124873074</c:v>
                </c:pt>
                <c:pt idx="480">
                  <c:v>-205.28822143377539</c:v>
                </c:pt>
                <c:pt idx="481">
                  <c:v>-204.79505524456602</c:v>
                </c:pt>
                <c:pt idx="482">
                  <c:v>-204.30845764764805</c:v>
                </c:pt>
                <c:pt idx="483">
                  <c:v>-203.82851241638519</c:v>
                </c:pt>
                <c:pt idx="484">
                  <c:v>-203.35529245629391</c:v>
                </c:pt>
                <c:pt idx="485">
                  <c:v>-202.88886014933485</c:v>
                </c:pt>
                <c:pt idx="486">
                  <c:v>-202.42926771420804</c:v>
                </c:pt>
                <c:pt idx="487">
                  <c:v>-201.97655757981121</c:v>
                </c:pt>
                <c:pt idx="488">
                  <c:v>-201.53076276914811</c:v>
                </c:pt>
                <c:pt idx="489">
                  <c:v>-201.09190729111845</c:v>
                </c:pt>
                <c:pt idx="490">
                  <c:v>-200.66000653777095</c:v>
                </c:pt>
                <c:pt idx="491">
                  <c:v>-200.23506768476366</c:v>
                </c:pt>
                <c:pt idx="492">
                  <c:v>-199.8170900929382</c:v>
                </c:pt>
                <c:pt idx="493">
                  <c:v>-199.40606570908511</c:v>
                </c:pt>
                <c:pt idx="494">
                  <c:v>-199.00197946414204</c:v>
                </c:pt>
                <c:pt idx="495">
                  <c:v>-198.60480966723617</c:v>
                </c:pt>
                <c:pt idx="496">
                  <c:v>-198.21452839414451</c:v>
                </c:pt>
                <c:pt idx="497">
                  <c:v>-197.83110186890366</c:v>
                </c:pt>
                <c:pt idx="498">
                  <c:v>-197.45449083745592</c:v>
                </c:pt>
                <c:pt idx="499">
                  <c:v>-197.08465093236453</c:v>
                </c:pt>
                <c:pt idx="500">
                  <c:v>-196.7215330277692</c:v>
                </c:pt>
                <c:pt idx="501">
                  <c:v>-196.36508358388804</c:v>
                </c:pt>
                <c:pt idx="502">
                  <c:v>-196.01524498049</c:v>
                </c:pt>
                <c:pt idx="503">
                  <c:v>-195.67195583888255</c:v>
                </c:pt>
                <c:pt idx="504">
                  <c:v>-195.33515133206078</c:v>
                </c:pt>
                <c:pt idx="505">
                  <c:v>-195.00476348276476</c:v>
                </c:pt>
                <c:pt idx="506">
                  <c:v>-194.68072144927874</c:v>
                </c:pt>
                <c:pt idx="507">
                  <c:v>-194.36295179888907</c:v>
                </c:pt>
                <c:pt idx="508">
                  <c:v>-194.05137876898704</c:v>
                </c:pt>
                <c:pt idx="509">
                  <c:v>-193.74592451587284</c:v>
                </c:pt>
                <c:pt idx="510">
                  <c:v>-193.44650935136579</c:v>
                </c:pt>
                <c:pt idx="511">
                  <c:v>-193.15305196738888</c:v>
                </c:pt>
                <c:pt idx="512">
                  <c:v>-192.86546964872764</c:v>
                </c:pt>
                <c:pt idx="513">
                  <c:v>-192.58367847420914</c:v>
                </c:pt>
                <c:pt idx="514">
                  <c:v>-192.30759350657513</c:v>
                </c:pt>
                <c:pt idx="515">
                  <c:v>-192.03712897135236</c:v>
                </c:pt>
                <c:pt idx="516">
                  <c:v>-191.77219842504437</c:v>
                </c:pt>
                <c:pt idx="517">
                  <c:v>-191.51271491298635</c:v>
                </c:pt>
                <c:pt idx="518">
                  <c:v>-191.2585911172186</c:v>
                </c:pt>
                <c:pt idx="519">
                  <c:v>-191.00973949474525</c:v>
                </c:pt>
                <c:pt idx="520">
                  <c:v>-190.76607240654869</c:v>
                </c:pt>
                <c:pt idx="521">
                  <c:v>-190.5275022377385</c:v>
                </c:pt>
                <c:pt idx="522">
                  <c:v>-190.29394150920984</c:v>
                </c:pt>
                <c:pt idx="523">
                  <c:v>-190.06530298118963</c:v>
                </c:pt>
                <c:pt idx="524">
                  <c:v>-189.84149974904278</c:v>
                </c:pt>
                <c:pt idx="525">
                  <c:v>-189.6224453317086</c:v>
                </c:pt>
                <c:pt idx="526">
                  <c:v>-189.40805375312854</c:v>
                </c:pt>
                <c:pt idx="527">
                  <c:v>-189.19823961702218</c:v>
                </c:pt>
                <c:pt idx="528">
                  <c:v>-188.99291817535652</c:v>
                </c:pt>
                <c:pt idx="529">
                  <c:v>-188.79200539084781</c:v>
                </c:pt>
                <c:pt idx="530">
                  <c:v>-188.59541799382185</c:v>
                </c:pt>
                <c:pt idx="531">
                  <c:v>-188.4030735337509</c:v>
                </c:pt>
                <c:pt idx="532">
                  <c:v>-188.21489042577252</c:v>
                </c:pt>
                <c:pt idx="533">
                  <c:v>-188.03078799248561</c:v>
                </c:pt>
                <c:pt idx="534">
                  <c:v>-187.85068650130609</c:v>
                </c:pt>
                <c:pt idx="535">
                  <c:v>-187.67450719765515</c:v>
                </c:pt>
                <c:pt idx="536">
                  <c:v>-187.5021723342395</c:v>
                </c:pt>
                <c:pt idx="537">
                  <c:v>-187.33360519667292</c:v>
                </c:pt>
                <c:pt idx="538">
                  <c:v>-187.16873012567626</c:v>
                </c:pt>
                <c:pt idx="539">
                  <c:v>-187.00747253608222</c:v>
                </c:pt>
                <c:pt idx="540">
                  <c:v>-186.84975893286014</c:v>
                </c:pt>
                <c:pt idx="541">
                  <c:v>-186.69551692436596</c:v>
                </c:pt>
                <c:pt idx="542">
                  <c:v>-186.54467523301037</c:v>
                </c:pt>
                <c:pt idx="543">
                  <c:v>-186.39716370353005</c:v>
                </c:pt>
                <c:pt idx="544">
                  <c:v>-186.25291330903582</c:v>
                </c:pt>
                <c:pt idx="545">
                  <c:v>-186.11185615500227</c:v>
                </c:pt>
                <c:pt idx="546">
                  <c:v>-185.97392548135468</c:v>
                </c:pt>
                <c:pt idx="547">
                  <c:v>-185.83905566279941</c:v>
                </c:pt>
                <c:pt idx="548">
                  <c:v>-185.70718220753679</c:v>
                </c:pt>
                <c:pt idx="549">
                  <c:v>-185.57824175448576</c:v>
                </c:pt>
                <c:pt idx="550">
                  <c:v>-185.4521720691439</c:v>
                </c:pt>
                <c:pt idx="551">
                  <c:v>-185.32891203819642</c:v>
                </c:pt>
                <c:pt idx="552">
                  <c:v>-185.20840166298348</c:v>
                </c:pt>
                <c:pt idx="553">
                  <c:v>-185.09058205192622</c:v>
                </c:pt>
                <c:pt idx="554">
                  <c:v>-184.97539541200669</c:v>
                </c:pt>
                <c:pt idx="555">
                  <c:v>-184.8627850393911</c:v>
                </c:pt>
                <c:pt idx="556">
                  <c:v>-184.7526953092781</c:v>
                </c:pt>
                <c:pt idx="557">
                  <c:v>-184.64507166505155</c:v>
                </c:pt>
                <c:pt idx="558">
                  <c:v>-184.53986060680847</c:v>
                </c:pt>
                <c:pt idx="559">
                  <c:v>-184.43700967933114</c:v>
                </c:pt>
                <c:pt idx="560">
                  <c:v>-184.33646745956565</c:v>
                </c:pt>
                <c:pt idx="561">
                  <c:v>-184.23818354366603</c:v>
                </c:pt>
                <c:pt idx="562">
                  <c:v>-184.14210853365768</c:v>
                </c:pt>
                <c:pt idx="563">
                  <c:v>-184.04819402377214</c:v>
                </c:pt>
                <c:pt idx="564">
                  <c:v>-183.95639258649868</c:v>
                </c:pt>
                <c:pt idx="565">
                  <c:v>-183.86665775839774</c:v>
                </c:pt>
                <c:pt idx="566">
                  <c:v>-183.77894402571536</c:v>
                </c:pt>
                <c:pt idx="567">
                  <c:v>-183.69320680983725</c:v>
                </c:pt>
                <c:pt idx="568">
                  <c:v>-183.60940245261611</c:v>
                </c:pt>
                <c:pt idx="569">
                  <c:v>-183.52748820160429</c:v>
                </c:pt>
                <c:pt idx="570">
                  <c:v>-183.44742219522118</c:v>
                </c:pt>
                <c:pt idx="571">
                  <c:v>-183.36916344788312</c:v>
                </c:pt>
                <c:pt idx="572">
                  <c:v>-183.29267183511882</c:v>
                </c:pt>
                <c:pt idx="573">
                  <c:v>-183.21790807869542</c:v>
                </c:pt>
                <c:pt idx="574">
                  <c:v>-183.14483373177427</c:v>
                </c:pt>
                <c:pt idx="575">
                  <c:v>-183.07341116411635</c:v>
                </c:pt>
                <c:pt idx="576">
                  <c:v>-183.00360354735466</c:v>
                </c:pt>
                <c:pt idx="577">
                  <c:v>-182.93537484034914</c:v>
                </c:pt>
                <c:pt idx="578">
                  <c:v>-182.86868977463911</c:v>
                </c:pt>
                <c:pt idx="579">
                  <c:v>-182.80351384000573</c:v>
                </c:pt>
                <c:pt idx="580">
                  <c:v>-182.73981327015662</c:v>
                </c:pt>
                <c:pt idx="581">
                  <c:v>-182.67755502854254</c:v>
                </c:pt>
                <c:pt idx="582">
                  <c:v>-182.6167067943172</c:v>
                </c:pt>
                <c:pt idx="583">
                  <c:v>-182.5572369484471</c:v>
                </c:pt>
                <c:pt idx="584">
                  <c:v>-182.49911455997952</c:v>
                </c:pt>
                <c:pt idx="585">
                  <c:v>-182.44230937247585</c:v>
                </c:pt>
                <c:pt idx="586">
                  <c:v>-182.3867917906154</c:v>
                </c:pt>
                <c:pt idx="587">
                  <c:v>-182.33253286697538</c:v>
                </c:pt>
                <c:pt idx="588">
                  <c:v>-182.27950428899072</c:v>
                </c:pt>
                <c:pt idx="589">
                  <c:v>-182.22767836609887</c:v>
                </c:pt>
                <c:pt idx="590">
                  <c:v>-182.17702801707094</c:v>
                </c:pt>
                <c:pt idx="591">
                  <c:v>-182.12752675753367</c:v>
                </c:pt>
                <c:pt idx="592">
                  <c:v>-182.07914868768287</c:v>
                </c:pt>
                <c:pt idx="593">
                  <c:v>-182.03186848019084</c:v>
                </c:pt>
                <c:pt idx="594">
                  <c:v>-181.98566136830897</c:v>
                </c:pt>
                <c:pt idx="595">
                  <c:v>-181.94050313416574</c:v>
                </c:pt>
                <c:pt idx="596">
                  <c:v>-181.89637009726141</c:v>
                </c:pt>
                <c:pt idx="597">
                  <c:v>-181.85323910315896</c:v>
                </c:pt>
                <c:pt idx="598">
                  <c:v>-181.81108751237127</c:v>
                </c:pt>
                <c:pt idx="599">
                  <c:v>-181.76989318944425</c:v>
                </c:pt>
                <c:pt idx="600">
                  <c:v>-181.72963449223539</c:v>
                </c:pt>
                <c:pt idx="601">
                  <c:v>-181.69029026138563</c:v>
                </c:pt>
                <c:pt idx="602">
                  <c:v>-181.65183980998574</c:v>
                </c:pt>
                <c:pt idx="603">
                  <c:v>-181.61426291343298</c:v>
                </c:pt>
                <c:pt idx="604">
                  <c:v>-181.57753979947938</c:v>
                </c:pt>
                <c:pt idx="605">
                  <c:v>-181.54165113846759</c:v>
                </c:pt>
                <c:pt idx="606">
                  <c:v>-181.50657803375418</c:v>
                </c:pt>
                <c:pt idx="607">
                  <c:v>-181.47230201231781</c:v>
                </c:pt>
                <c:pt idx="608">
                  <c:v>-181.43880501555023</c:v>
                </c:pt>
                <c:pt idx="609">
                  <c:v>-181.40606939022791</c:v>
                </c:pt>
                <c:pt idx="610">
                  <c:v>-181.37407787966282</c:v>
                </c:pt>
                <c:pt idx="611">
                  <c:v>-181.3428136150286</c:v>
                </c:pt>
                <c:pt idx="612">
                  <c:v>-181.31226010686186</c:v>
                </c:pt>
                <c:pt idx="613">
                  <c:v>-181.2824012367339</c:v>
                </c:pt>
                <c:pt idx="614">
                  <c:v>-181.25322124909241</c:v>
                </c:pt>
                <c:pt idx="615">
                  <c:v>-181.22470474326917</c:v>
                </c:pt>
                <c:pt idx="616">
                  <c:v>-181.19683666565226</c:v>
                </c:pt>
                <c:pt idx="617">
                  <c:v>-181.16960230201977</c:v>
                </c:pt>
                <c:pt idx="618">
                  <c:v>-181.14298727003199</c:v>
                </c:pt>
                <c:pt idx="619">
                  <c:v>-181.11697751188075</c:v>
                </c:pt>
                <c:pt idx="620">
                  <c:v>-181.0915592870918</c:v>
                </c:pt>
                <c:pt idx="621">
                  <c:v>-181.06671916547896</c:v>
                </c:pt>
                <c:pt idx="622">
                  <c:v>-181.04244402024659</c:v>
                </c:pt>
                <c:pt idx="623">
                  <c:v>-181.01872102123798</c:v>
                </c:pt>
                <c:pt idx="624">
                  <c:v>-180.99553762832721</c:v>
                </c:pt>
                <c:pt idx="625">
                  <c:v>-180.97288158495195</c:v>
                </c:pt>
                <c:pt idx="626">
                  <c:v>-180.95074091178429</c:v>
                </c:pt>
                <c:pt idx="627">
                  <c:v>-180.92910390053748</c:v>
                </c:pt>
                <c:pt idx="628">
                  <c:v>-180.9079591079057</c:v>
                </c:pt>
                <c:pt idx="629">
                  <c:v>-180.88729534963437</c:v>
                </c:pt>
                <c:pt idx="630">
                  <c:v>-180.86710169471905</c:v>
                </c:pt>
                <c:pt idx="631">
                  <c:v>-180.84736745972958</c:v>
                </c:pt>
                <c:pt idx="632">
                  <c:v>-180.82808220325762</c:v>
                </c:pt>
                <c:pt idx="633">
                  <c:v>-180.80923572048536</c:v>
                </c:pt>
                <c:pt idx="634">
                  <c:v>-180.79081803787201</c:v>
                </c:pt>
                <c:pt idx="635">
                  <c:v>-180.77281940795737</c:v>
                </c:pt>
                <c:pt idx="636">
                  <c:v>-180.75523030427806</c:v>
                </c:pt>
                <c:pt idx="637">
                  <c:v>-180.7380414163963</c:v>
                </c:pt>
                <c:pt idx="638">
                  <c:v>-180.7212436450373</c:v>
                </c:pt>
                <c:pt idx="639">
                  <c:v>-180.70482809733403</c:v>
                </c:pt>
                <c:pt idx="640">
                  <c:v>-180.68878608217625</c:v>
                </c:pt>
                <c:pt idx="641">
                  <c:v>-180.67310910566295</c:v>
                </c:pt>
                <c:pt idx="642">
                  <c:v>-180.65778886665493</c:v>
                </c:pt>
                <c:pt idx="643">
                  <c:v>-180.64281725242597</c:v>
                </c:pt>
                <c:pt idx="644">
                  <c:v>-180.62818633441003</c:v>
                </c:pt>
                <c:pt idx="645">
                  <c:v>-180.61388836404345</c:v>
                </c:pt>
                <c:pt idx="646">
                  <c:v>-180.59991576869899</c:v>
                </c:pt>
                <c:pt idx="647">
                  <c:v>-180.58626114771079</c:v>
                </c:pt>
                <c:pt idx="648">
                  <c:v>-180.57291726848729</c:v>
                </c:pt>
                <c:pt idx="649">
                  <c:v>-180.55987706271125</c:v>
                </c:pt>
                <c:pt idx="650">
                  <c:v>-180.54713362262459</c:v>
                </c:pt>
                <c:pt idx="651">
                  <c:v>-180.53468019739552</c:v>
                </c:pt>
                <c:pt idx="652">
                  <c:v>-180.52251018956781</c:v>
                </c:pt>
                <c:pt idx="653">
                  <c:v>-180.51061715158892</c:v>
                </c:pt>
                <c:pt idx="654">
                  <c:v>-180.49899478241588</c:v>
                </c:pt>
                <c:pt idx="655">
                  <c:v>-180.48763692419723</c:v>
                </c:pt>
                <c:pt idx="656">
                  <c:v>-180.47653755902985</c:v>
                </c:pt>
                <c:pt idx="657">
                  <c:v>-180.46569080578766</c:v>
                </c:pt>
                <c:pt idx="658">
                  <c:v>-180.45509091702223</c:v>
                </c:pt>
                <c:pt idx="659">
                  <c:v>-180.44473227593295</c:v>
                </c:pt>
                <c:pt idx="660">
                  <c:v>-180.4346093934046</c:v>
                </c:pt>
                <c:pt idx="661">
                  <c:v>-180.42471690511297</c:v>
                </c:pt>
                <c:pt idx="662">
                  <c:v>-180.4150495686938</c:v>
                </c:pt>
                <c:pt idx="663">
                  <c:v>-180.40560226097719</c:v>
                </c:pt>
                <c:pt idx="664">
                  <c:v>-180.39636997528299</c:v>
                </c:pt>
                <c:pt idx="665">
                  <c:v>-180.38734781877801</c:v>
                </c:pt>
                <c:pt idx="666">
                  <c:v>-180.37853100989238</c:v>
                </c:pt>
                <c:pt idx="667">
                  <c:v>-180.36991487579428</c:v>
                </c:pt>
                <c:pt idx="668">
                  <c:v>-180.36149484992168</c:v>
                </c:pt>
                <c:pt idx="669">
                  <c:v>-180.35326646956992</c:v>
                </c:pt>
                <c:pt idx="670">
                  <c:v>-180.34522537353348</c:v>
                </c:pt>
                <c:pt idx="671">
                  <c:v>-180.33736729980143</c:v>
                </c:pt>
                <c:pt idx="672">
                  <c:v>-180.3296880833044</c:v>
                </c:pt>
                <c:pt idx="673">
                  <c:v>-180.32218365371324</c:v>
                </c:pt>
                <c:pt idx="674">
                  <c:v>-180.31485003328677</c:v>
                </c:pt>
                <c:pt idx="675">
                  <c:v>-180.30768333476848</c:v>
                </c:pt>
                <c:pt idx="676">
                  <c:v>-180.30067975933099</c:v>
                </c:pt>
                <c:pt idx="677">
                  <c:v>-180.29383559456673</c:v>
                </c:pt>
                <c:pt idx="678">
                  <c:v>-180.28714721252433</c:v>
                </c:pt>
                <c:pt idx="679">
                  <c:v>-180.28061106778949</c:v>
                </c:pt>
                <c:pt idx="680">
                  <c:v>-180.27422369560895</c:v>
                </c:pt>
                <c:pt idx="681">
                  <c:v>-180.26798171005748</c:v>
                </c:pt>
                <c:pt idx="682">
                  <c:v>-180.26188180224619</c:v>
                </c:pt>
                <c:pt idx="683">
                  <c:v>-180.25592073857126</c:v>
                </c:pt>
                <c:pt idx="684">
                  <c:v>-180.25009535900261</c:v>
                </c:pt>
                <c:pt idx="685">
                  <c:v>-180.24440257541136</c:v>
                </c:pt>
                <c:pt idx="686">
                  <c:v>-180.23883936993505</c:v>
                </c:pt>
                <c:pt idx="687">
                  <c:v>-180.23340279338015</c:v>
                </c:pt>
                <c:pt idx="688">
                  <c:v>-180.22808996366052</c:v>
                </c:pt>
                <c:pt idx="689">
                  <c:v>-180.22289806427176</c:v>
                </c:pt>
                <c:pt idx="690">
                  <c:v>-180.21782434279964</c:v>
                </c:pt>
                <c:pt idx="691">
                  <c:v>-180.21286610946291</c:v>
                </c:pt>
                <c:pt idx="692">
                  <c:v>-180.20802073568854</c:v>
                </c:pt>
                <c:pt idx="693">
                  <c:v>-180.20328565272004</c:v>
                </c:pt>
                <c:pt idx="694">
                  <c:v>-180.19865835025701</c:v>
                </c:pt>
                <c:pt idx="695">
                  <c:v>-180.19413637512514</c:v>
                </c:pt>
                <c:pt idx="696">
                  <c:v>-180.1897173299775</c:v>
                </c:pt>
                <c:pt idx="697">
                  <c:v>-180.18539887202422</c:v>
                </c:pt>
                <c:pt idx="698">
                  <c:v>-180.18117871179174</c:v>
                </c:pt>
                <c:pt idx="699">
                  <c:v>-180.17705461190974</c:v>
                </c:pt>
                <c:pt idx="700">
                  <c:v>-180.17302438592623</c:v>
                </c:pt>
                <c:pt idx="701">
                  <c:v>-180.16908589714888</c:v>
                </c:pt>
                <c:pt idx="702">
                  <c:v>-180.16523705751328</c:v>
                </c:pt>
                <c:pt idx="703">
                  <c:v>-180.16147582647653</c:v>
                </c:pt>
                <c:pt idx="704">
                  <c:v>-180.15780020993611</c:v>
                </c:pt>
                <c:pt idx="705">
                  <c:v>-180.15420825917317</c:v>
                </c:pt>
                <c:pt idx="706">
                  <c:v>-180.15069806982024</c:v>
                </c:pt>
                <c:pt idx="707">
                  <c:v>-180.14726778085196</c:v>
                </c:pt>
                <c:pt idx="708">
                  <c:v>-180.14391557359897</c:v>
                </c:pt>
                <c:pt idx="709">
                  <c:v>-180.14063967078411</c:v>
                </c:pt>
                <c:pt idx="710">
                  <c:v>-180.13743833558084</c:v>
                </c:pt>
                <c:pt idx="711">
                  <c:v>-180.13430987069239</c:v>
                </c:pt>
                <c:pt idx="712">
                  <c:v>-180.13125261745282</c:v>
                </c:pt>
                <c:pt idx="713">
                  <c:v>-180.1282649549475</c:v>
                </c:pt>
                <c:pt idx="714">
                  <c:v>-180.12534529915439</c:v>
                </c:pt>
                <c:pt idx="715">
                  <c:v>-180.12249210210445</c:v>
                </c:pt>
                <c:pt idx="716">
                  <c:v>-180.1197038510611</c:v>
                </c:pt>
                <c:pt idx="717">
                  <c:v>-180.1169790677186</c:v>
                </c:pt>
                <c:pt idx="718">
                  <c:v>-180.11431630741862</c:v>
                </c:pt>
                <c:pt idx="719">
                  <c:v>-180.11171415838425</c:v>
                </c:pt>
                <c:pt idx="720">
                  <c:v>-180.10917124097193</c:v>
                </c:pt>
                <c:pt idx="721">
                  <c:v>-180.10668620694017</c:v>
                </c:pt>
                <c:pt idx="722">
                  <c:v>-180.10425773873479</c:v>
                </c:pt>
                <c:pt idx="723">
                  <c:v>-180.10188454879076</c:v>
                </c:pt>
                <c:pt idx="724">
                  <c:v>-180.09956537884943</c:v>
                </c:pt>
                <c:pt idx="725">
                  <c:v>-180.09729899929195</c:v>
                </c:pt>
                <c:pt idx="726">
                  <c:v>-180.09508420848704</c:v>
                </c:pt>
                <c:pt idx="727">
                  <c:v>-180.09291983215428</c:v>
                </c:pt>
                <c:pt idx="728">
                  <c:v>-180.09080472274175</c:v>
                </c:pt>
                <c:pt idx="729">
                  <c:v>-180.08873775881733</c:v>
                </c:pt>
                <c:pt idx="730">
                  <c:v>-180.08671784447472</c:v>
                </c:pt>
                <c:pt idx="731">
                  <c:v>-180.08474390875207</c:v>
                </c:pt>
                <c:pt idx="732">
                  <c:v>-180.08281490506448</c:v>
                </c:pt>
                <c:pt idx="733">
                  <c:v>-180.08092981064914</c:v>
                </c:pt>
                <c:pt idx="734">
                  <c:v>-180.07908762602327</c:v>
                </c:pt>
                <c:pt idx="735">
                  <c:v>-180.07728737445399</c:v>
                </c:pt>
                <c:pt idx="736">
                  <c:v>-180.07552810144068</c:v>
                </c:pt>
                <c:pt idx="737">
                  <c:v>-180.07380887420913</c:v>
                </c:pt>
                <c:pt idx="738">
                  <c:v>-180.07212878121678</c:v>
                </c:pt>
                <c:pt idx="739">
                  <c:v>-180.07048693166965</c:v>
                </c:pt>
                <c:pt idx="740">
                  <c:v>-180.06888245504999</c:v>
                </c:pt>
                <c:pt idx="741">
                  <c:v>-180.06731450065485</c:v>
                </c:pt>
                <c:pt idx="742">
                  <c:v>-180.06578223714513</c:v>
                </c:pt>
                <c:pt idx="743">
                  <c:v>-180.06428485210461</c:v>
                </c:pt>
                <c:pt idx="744">
                  <c:v>-180.06282155160955</c:v>
                </c:pt>
                <c:pt idx="745">
                  <c:v>-180.06139155980759</c:v>
                </c:pt>
                <c:pt idx="746">
                  <c:v>-180.05999411850655</c:v>
                </c:pt>
                <c:pt idx="747">
                  <c:v>-180.05862848677228</c:v>
                </c:pt>
                <c:pt idx="748">
                  <c:v>-180.05729394053611</c:v>
                </c:pt>
                <c:pt idx="749">
                  <c:v>-180.05598977221064</c:v>
                </c:pt>
                <c:pt idx="750">
                  <c:v>-180.05471529031493</c:v>
                </c:pt>
                <c:pt idx="751">
                  <c:v>-180.05346981910782</c:v>
                </c:pt>
                <c:pt idx="752">
                  <c:v>-180.05225269822935</c:v>
                </c:pt>
                <c:pt idx="753">
                  <c:v>-180.05106328235124</c:v>
                </c:pt>
                <c:pt idx="754">
                  <c:v>-180.04990094083411</c:v>
                </c:pt>
                <c:pt idx="755">
                  <c:v>-180.04876505739361</c:v>
                </c:pt>
                <c:pt idx="756">
                  <c:v>-180.04765502977352</c:v>
                </c:pt>
                <c:pt idx="757">
                  <c:v>-180.04657026942641</c:v>
                </c:pt>
                <c:pt idx="758">
                  <c:v>-180.04551020120164</c:v>
                </c:pt>
                <c:pt idx="759">
                  <c:v>-180.0444742630404</c:v>
                </c:pt>
                <c:pt idx="760">
                  <c:v>-180.04346190567767</c:v>
                </c:pt>
                <c:pt idx="761">
                  <c:v>-180.0424725923512</c:v>
                </c:pt>
                <c:pt idx="762">
                  <c:v>-180.04150579851677</c:v>
                </c:pt>
                <c:pt idx="763">
                  <c:v>-180.04056101157002</c:v>
                </c:pt>
                <c:pt idx="764">
                  <c:v>-180.03963773057481</c:v>
                </c:pt>
                <c:pt idx="765">
                  <c:v>-180.0387354659976</c:v>
                </c:pt>
                <c:pt idx="766">
                  <c:v>-180.03785373944783</c:v>
                </c:pt>
                <c:pt idx="767">
                  <c:v>-180.03699208342448</c:v>
                </c:pt>
                <c:pt idx="768">
                  <c:v>-180.03615004106783</c:v>
                </c:pt>
                <c:pt idx="769">
                  <c:v>-180.03532716591764</c:v>
                </c:pt>
                <c:pt idx="770">
                  <c:v>-180.03452302167614</c:v>
                </c:pt>
                <c:pt idx="771">
                  <c:v>-180.03373718197699</c:v>
                </c:pt>
                <c:pt idx="772">
                  <c:v>-180.03296923015887</c:v>
                </c:pt>
                <c:pt idx="773">
                  <c:v>-180.03221875904489</c:v>
                </c:pt>
                <c:pt idx="774">
                  <c:v>-180.03148537072661</c:v>
                </c:pt>
                <c:pt idx="775">
                  <c:v>-180.03076867635286</c:v>
                </c:pt>
                <c:pt idx="776">
                  <c:v>-180.03006829592385</c:v>
                </c:pt>
                <c:pt idx="777">
                  <c:v>-180.02938385808972</c:v>
                </c:pt>
                <c:pt idx="778">
                  <c:v>-180.02871499995319</c:v>
                </c:pt>
                <c:pt idx="779">
                  <c:v>-180.02806136687786</c:v>
                </c:pt>
                <c:pt idx="780">
                  <c:v>-180.02742261229949</c:v>
                </c:pt>
                <c:pt idx="781">
                  <c:v>-180.02679839754279</c:v>
                </c:pt>
                <c:pt idx="782">
                  <c:v>-180.0261883916414</c:v>
                </c:pt>
                <c:pt idx="783">
                  <c:v>-180.02559227116285</c:v>
                </c:pt>
                <c:pt idx="784">
                  <c:v>-180.02500972003679</c:v>
                </c:pt>
                <c:pt idx="785">
                  <c:v>-180.02444042938748</c:v>
                </c:pt>
                <c:pt idx="786">
                  <c:v>-180.02388409736989</c:v>
                </c:pt>
                <c:pt idx="787">
                  <c:v>-180.02334042901009</c:v>
                </c:pt>
                <c:pt idx="788">
                  <c:v>-180.02280913604818</c:v>
                </c:pt>
                <c:pt idx="789">
                  <c:v>-180.02228993678619</c:v>
                </c:pt>
                <c:pt idx="790">
                  <c:v>-180.02178255593813</c:v>
                </c:pt>
                <c:pt idx="791">
                  <c:v>-180.02128672448436</c:v>
                </c:pt>
                <c:pt idx="792">
                  <c:v>-180.0208021795288</c:v>
                </c:pt>
                <c:pt idx="793">
                  <c:v>-180.02032866415962</c:v>
                </c:pt>
                <c:pt idx="794">
                  <c:v>-180.01986592731302</c:v>
                </c:pt>
                <c:pt idx="795">
                  <c:v>-180.01941372364007</c:v>
                </c:pt>
                <c:pt idx="796">
                  <c:v>-180.01897181337671</c:v>
                </c:pt>
                <c:pt idx="797">
                  <c:v>-180.01853996221644</c:v>
                </c:pt>
                <c:pt idx="798">
                  <c:v>-180.01811794118635</c:v>
                </c:pt>
                <c:pt idx="799">
                  <c:v>-180.0177055265255</c:v>
                </c:pt>
                <c:pt idx="800">
                  <c:v>-180.01730249956637</c:v>
                </c:pt>
                <c:pt idx="801">
                  <c:v>-180.01690864661893</c:v>
                </c:pt>
                <c:pt idx="802">
                  <c:v>-180.01652375885732</c:v>
                </c:pt>
                <c:pt idx="803">
                  <c:v>-180.01614763220897</c:v>
                </c:pt>
                <c:pt idx="804">
                  <c:v>-180.01578006724696</c:v>
                </c:pt>
                <c:pt idx="805">
                  <c:v>-180.01542086908347</c:v>
                </c:pt>
                <c:pt idx="806">
                  <c:v>-180.01506984726706</c:v>
                </c:pt>
                <c:pt idx="807">
                  <c:v>-180.01472681568134</c:v>
                </c:pt>
                <c:pt idx="808">
                  <c:v>-180.01439159244671</c:v>
                </c:pt>
                <c:pt idx="809">
                  <c:v>-180.01406399982335</c:v>
                </c:pt>
                <c:pt idx="810">
                  <c:v>-180.01374386411743</c:v>
                </c:pt>
                <c:pt idx="811">
                  <c:v>-180.01343101558885</c:v>
                </c:pt>
                <c:pt idx="812">
                  <c:v>-180.01312528836132</c:v>
                </c:pt>
                <c:pt idx="813">
                  <c:v>-180.01282652033433</c:v>
                </c:pt>
                <c:pt idx="814">
                  <c:v>-180.01253455309705</c:v>
                </c:pt>
                <c:pt idx="815">
                  <c:v>-180.01224923184481</c:v>
                </c:pt>
                <c:pt idx="816">
                  <c:v>-180.01197040529649</c:v>
                </c:pt>
                <c:pt idx="817">
                  <c:v>-180.01169792561461</c:v>
                </c:pt>
                <c:pt idx="818">
                  <c:v>-180.01143164832695</c:v>
                </c:pt>
              </c:numCache>
            </c:numRef>
          </c:yVal>
          <c:smooth val="1"/>
          <c:extLst>
            <c:ext xmlns:c16="http://schemas.microsoft.com/office/drawing/2014/chart" uri="{C3380CC4-5D6E-409C-BE32-E72D297353CC}">
              <c16:uniqueId val="{00000002-DE02-4A97-80FB-1038F1F7E610}"/>
            </c:ext>
          </c:extLst>
        </c:ser>
        <c:ser>
          <c:idx val="3"/>
          <c:order val="3"/>
          <c:tx>
            <c:v>phase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Sheet2!$BA$4:$BA$822</c:f>
              <c:numCache>
                <c:formatCode>0.00</c:formatCode>
                <c:ptCount val="819"/>
                <c:pt idx="0">
                  <c:v>-90.551964352122994</c:v>
                </c:pt>
                <c:pt idx="1">
                  <c:v>-90.57317564154225</c:v>
                </c:pt>
                <c:pt idx="2">
                  <c:v>-90.594685839470429</c:v>
                </c:pt>
                <c:pt idx="3">
                  <c:v>-90.616505995489149</c:v>
                </c:pt>
                <c:pt idx="4">
                  <c:v>-90.638647298406596</c:v>
                </c:pt>
                <c:pt idx="5">
                  <c:v>-90.661121080425602</c:v>
                </c:pt>
                <c:pt idx="6">
                  <c:v>-90.683938821266096</c:v>
                </c:pt>
                <c:pt idx="7">
                  <c:v>-90.707112152235354</c:v>
                </c:pt>
                <c:pt idx="8">
                  <c:v>-90.730652860239729</c:v>
                </c:pt>
                <c:pt idx="9">
                  <c:v>-90.754572891730362</c:v>
                </c:pt>
                <c:pt idx="10">
                  <c:v>-90.778884356575418</c:v>
                </c:pt>
                <c:pt idx="11">
                  <c:v>-90.803599531849898</c:v>
                </c:pt>
                <c:pt idx="12">
                  <c:v>-90.828730865534126</c:v>
                </c:pt>
                <c:pt idx="13">
                  <c:v>-90.854290980111045</c:v>
                </c:pt>
                <c:pt idx="14">
                  <c:v>-90.880292676050985</c:v>
                </c:pt>
                <c:pt idx="15">
                  <c:v>-90.906748935173212</c:v>
                </c:pt>
                <c:pt idx="16">
                  <c:v>-90.933672923870702</c:v>
                </c:pt>
                <c:pt idx="17">
                  <c:v>-90.961077996185907</c:v>
                </c:pt>
                <c:pt idx="18">
                  <c:v>-90.988977696721889</c:v>
                </c:pt>
                <c:pt idx="19">
                  <c:v>-91.017385763374605</c:v>
                </c:pt>
                <c:pt idx="20">
                  <c:v>-91.046316129868714</c:v>
                </c:pt>
                <c:pt idx="21">
                  <c:v>-91.075782928080017</c:v>
                </c:pt>
                <c:pt idx="22">
                  <c:v>-91.105800490125304</c:v>
                </c:pt>
                <c:pt idx="23">
                  <c:v>-91.136383350199679</c:v>
                </c:pt>
                <c:pt idx="24">
                  <c:v>-91.167546246139494</c:v>
                </c:pt>
                <c:pt idx="25">
                  <c:v>-91.199304120688623</c:v>
                </c:pt>
                <c:pt idx="26">
                  <c:v>-91.231672122443712</c:v>
                </c:pt>
                <c:pt idx="27">
                  <c:v>-91.264665606452127</c:v>
                </c:pt>
                <c:pt idx="28">
                  <c:v>-91.298300134436118</c:v>
                </c:pt>
                <c:pt idx="29">
                  <c:v>-91.332591474613878</c:v>
                </c:pt>
                <c:pt idx="30">
                  <c:v>-91.367555601086835</c:v>
                </c:pt>
                <c:pt idx="31">
                  <c:v>-91.403208692761581</c:v>
                </c:pt>
                <c:pt idx="32">
                  <c:v>-91.439567131771625</c:v>
                </c:pt>
                <c:pt idx="33">
                  <c:v>-91.476647501364269</c:v>
                </c:pt>
                <c:pt idx="34">
                  <c:v>-91.514466583213959</c:v>
                </c:pt>
                <c:pt idx="35">
                  <c:v>-91.553041354123579</c:v>
                </c:pt>
                <c:pt idx="36">
                  <c:v>-91.592388982072151</c:v>
                </c:pt>
                <c:pt idx="37">
                  <c:v>-91.632526821565961</c:v>
                </c:pt>
                <c:pt idx="38">
                  <c:v>-91.673472408247747</c:v>
                </c:pt>
                <c:pt idx="39">
                  <c:v>-91.715243452718127</c:v>
                </c:pt>
                <c:pt idx="40">
                  <c:v>-91.757857833519722</c:v>
                </c:pt>
                <c:pt idx="41">
                  <c:v>-91.801333589234687</c:v>
                </c:pt>
                <c:pt idx="42">
                  <c:v>-91.845688909642789</c:v>
                </c:pt>
                <c:pt idx="43">
                  <c:v>-91.890942125887662</c:v>
                </c:pt>
                <c:pt idx="44">
                  <c:v>-91.937111699595633</c:v>
                </c:pt>
                <c:pt idx="45">
                  <c:v>-91.984216210891546</c:v>
                </c:pt>
                <c:pt idx="46">
                  <c:v>-92.032274345254478</c:v>
                </c:pt>
                <c:pt idx="47">
                  <c:v>-92.08130487915551</c:v>
                </c:pt>
                <c:pt idx="48">
                  <c:v>-92.131326664419191</c:v>
                </c:pt>
                <c:pt idx="49">
                  <c:v>-92.182358611250649</c:v>
                </c:pt>
                <c:pt idx="50">
                  <c:v>-92.234419669869695</c:v>
                </c:pt>
                <c:pt idx="51">
                  <c:v>-92.287528810694809</c:v>
                </c:pt>
                <c:pt idx="52">
                  <c:v>-92.341705003020635</c:v>
                </c:pt>
                <c:pt idx="53">
                  <c:v>-92.396967192134738</c:v>
                </c:pt>
                <c:pt idx="54">
                  <c:v>-92.453334274821316</c:v>
                </c:pt>
                <c:pt idx="55">
                  <c:v>-92.510825073203449</c:v>
                </c:pt>
                <c:pt idx="56">
                  <c:v>-92.569458306879014</c:v>
                </c:pt>
                <c:pt idx="57">
                  <c:v>-92.629252563310516</c:v>
                </c:pt>
                <c:pt idx="58">
                  <c:v>-92.690226266435133</c:v>
                </c:pt>
                <c:pt idx="59">
                  <c:v>-92.752397643468413</c:v>
                </c:pt>
                <c:pt idx="60">
                  <c:v>-92.815784689882719</c:v>
                </c:pt>
                <c:pt idx="61">
                  <c:v>-92.88040513255288</c:v>
                </c:pt>
                <c:pt idx="62">
                  <c:v>-92.946276391070057</c:v>
                </c:pt>
                <c:pt idx="63">
                  <c:v>-93.013415537240263</c:v>
                </c:pt>
                <c:pt idx="64">
                  <c:v>-93.081839252796328</c:v>
                </c:pt>
                <c:pt idx="65">
                  <c:v>-93.151563785369063</c:v>
                </c:pt>
                <c:pt idx="66">
                  <c:v>-93.222604902781541</c:v>
                </c:pt>
                <c:pt idx="67">
                  <c:v>-93.294977845750239</c:v>
                </c:pt>
                <c:pt idx="68">
                  <c:v>-93.368697279098654</c:v>
                </c:pt>
                <c:pt idx="69">
                  <c:v>-93.443777241614427</c:v>
                </c:pt>
                <c:pt idx="70">
                  <c:v>-93.520231094705778</c:v>
                </c:pt>
                <c:pt idx="71">
                  <c:v>-93.598071470044118</c:v>
                </c:pt>
                <c:pt idx="72">
                  <c:v>-93.677310216408657</c:v>
                </c:pt>
                <c:pt idx="73">
                  <c:v>-93.757958345984008</c:v>
                </c:pt>
                <c:pt idx="74">
                  <c:v>-93.840025980396589</c:v>
                </c:pt>
                <c:pt idx="75">
                  <c:v>-93.923522296813388</c:v>
                </c:pt>
                <c:pt idx="76">
                  <c:v>-94.008455474467013</c:v>
                </c:pt>
                <c:pt idx="77">
                  <c:v>-94.094832642012321</c:v>
                </c:pt>
                <c:pt idx="78">
                  <c:v>-94.182659826162762</c:v>
                </c:pt>
                <c:pt idx="79">
                  <c:v>-94.271941902099854</c:v>
                </c:pt>
                <c:pt idx="80">
                  <c:v>-94.362682546193696</c:v>
                </c:pt>
                <c:pt idx="81">
                  <c:v>-94.454884191618476</c:v>
                </c:pt>
                <c:pt idx="82">
                  <c:v>-94.548547987492455</c:v>
                </c:pt>
                <c:pt idx="83">
                  <c:v>-94.643673762216252</c:v>
                </c:pt>
                <c:pt idx="84">
                  <c:v>-94.740259991726504</c:v>
                </c:pt>
                <c:pt idx="85">
                  <c:v>-94.838303773422751</c:v>
                </c:pt>
                <c:pt idx="86">
                  <c:v>-94.937800806562322</c:v>
                </c:pt>
                <c:pt idx="87">
                  <c:v>-95.03874537995118</c:v>
                </c:pt>
                <c:pt idx="88">
                  <c:v>-95.141130367786175</c:v>
                </c:pt>
                <c:pt idx="89">
                  <c:v>-95.244947234525085</c:v>
                </c:pt>
                <c:pt idx="90">
                  <c:v>-95.350186049673766</c:v>
                </c:pt>
                <c:pt idx="91">
                  <c:v>-95.456835513383282</c:v>
                </c:pt>
                <c:pt idx="92">
                  <c:v>-95.564882993744575</c:v>
                </c:pt>
                <c:pt idx="93">
                  <c:v>-95.674314576648257</c:v>
                </c:pt>
                <c:pt idx="94">
                  <c:v>-95.785115129047483</c:v>
                </c:pt>
                <c:pt idx="95">
                  <c:v>-95.897268376415838</c:v>
                </c:pt>
                <c:pt idx="96">
                  <c:v>-96.010756995131473</c:v>
                </c:pt>
                <c:pt idx="97">
                  <c:v>-96.125562720442431</c:v>
                </c:pt>
                <c:pt idx="98">
                  <c:v>-96.241666470574103</c:v>
                </c:pt>
                <c:pt idx="99">
                  <c:v>-96.359048487429149</c:v>
                </c:pt>
                <c:pt idx="100">
                  <c:v>-96.477688494200748</c:v>
                </c:pt>
                <c:pt idx="101">
                  <c:v>-96.597565870074831</c:v>
                </c:pt>
                <c:pt idx="102">
                  <c:v>-96.71865984203319</c:v>
                </c:pt>
                <c:pt idx="103">
                  <c:v>-96.840949693590062</c:v>
                </c:pt>
                <c:pt idx="104">
                  <c:v>-96.964414990101318</c:v>
                </c:pt>
                <c:pt idx="105">
                  <c:v>-97.089035820077257</c:v>
                </c:pt>
                <c:pt idx="106">
                  <c:v>-97.214793051714338</c:v>
                </c:pt>
                <c:pt idx="107">
                  <c:v>-97.34166860363365</c:v>
                </c:pt>
                <c:pt idx="108">
                  <c:v>-97.469645728585633</c:v>
                </c:pt>
                <c:pt idx="109">
                  <c:v>-97.598709308648992</c:v>
                </c:pt>
                <c:pt idx="110">
                  <c:v>-97.728846160223767</c:v>
                </c:pt>
                <c:pt idx="111">
                  <c:v>-97.860045346899312</c:v>
                </c:pt>
                <c:pt idx="112">
                  <c:v>-97.992298498068422</c:v>
                </c:pt>
                <c:pt idx="113">
                  <c:v>-98.125600130969545</c:v>
                </c:pt>
                <c:pt idx="114">
                  <c:v>-98.259947973667678</c:v>
                </c:pt>
                <c:pt idx="115">
                  <c:v>-98.395343286341912</c:v>
                </c:pt>
                <c:pt idx="116">
                  <c:v>-98.531791178135592</c:v>
                </c:pt>
                <c:pt idx="117">
                  <c:v>-98.669300916744575</c:v>
                </c:pt>
                <c:pt idx="118">
                  <c:v>-98.807886227881767</c:v>
                </c:pt>
                <c:pt idx="119">
                  <c:v>-98.947565581753679</c:v>
                </c:pt>
                <c:pt idx="120">
                  <c:v>-99.088362463730036</c:v>
                </c:pt>
                <c:pt idx="121">
                  <c:v>-99.230305626472756</c:v>
                </c:pt>
                <c:pt idx="122">
                  <c:v>-99.373429320923421</c:v>
                </c:pt>
                <c:pt idx="123">
                  <c:v>-99.517773503719354</c:v>
                </c:pt>
                <c:pt idx="124">
                  <c:v>-99.663384018827173</c:v>
                </c:pt>
                <c:pt idx="125">
                  <c:v>-99.810312751431127</c:v>
                </c:pt>
                <c:pt idx="126">
                  <c:v>-99.958617752405416</c:v>
                </c:pt>
                <c:pt idx="127">
                  <c:v>-100.10836333201142</c:v>
                </c:pt>
                <c:pt idx="128">
                  <c:v>-100.2596201218046</c:v>
                </c:pt>
                <c:pt idx="129">
                  <c:v>-100.41246510409007</c:v>
                </c:pt>
                <c:pt idx="130">
                  <c:v>-100.56698160863537</c:v>
                </c:pt>
                <c:pt idx="131">
                  <c:v>-100.72325927671874</c:v>
                </c:pt>
                <c:pt idx="132">
                  <c:v>-100.8813939929594</c:v>
                </c:pt>
                <c:pt idx="133">
                  <c:v>-101.04148778573168</c:v>
                </c:pt>
                <c:pt idx="134">
                  <c:v>-101.20364869730416</c:v>
                </c:pt>
                <c:pt idx="135">
                  <c:v>-101.36799062515925</c:v>
                </c:pt>
                <c:pt idx="136">
                  <c:v>-101.53463313623321</c:v>
                </c:pt>
                <c:pt idx="137">
                  <c:v>-101.70370125606729</c:v>
                </c:pt>
                <c:pt idx="138">
                  <c:v>-101.87532523507225</c:v>
                </c:pt>
                <c:pt idx="139">
                  <c:v>-102.04964029427798</c:v>
                </c:pt>
                <c:pt idx="140">
                  <c:v>-102.22678635306738</c:v>
                </c:pt>
                <c:pt idx="141">
                  <c:v>-102.40690774147545</c:v>
                </c:pt>
                <c:pt idx="142">
                  <c:v>-102.59015289967128</c:v>
                </c:pt>
                <c:pt idx="143">
                  <c:v>-102.77667406723725</c:v>
                </c:pt>
                <c:pt idx="144">
                  <c:v>-102.96662696481046</c:v>
                </c:pt>
                <c:pt idx="145">
                  <c:v>-103.16017047056832</c:v>
                </c:pt>
                <c:pt idx="146">
                  <c:v>-103.35746629391832</c:v>
                </c:pt>
                <c:pt idx="147">
                  <c:v>-103.55867864860183</c:v>
                </c:pt>
                <c:pt idx="148">
                  <c:v>-103.76397392724358</c:v>
                </c:pt>
                <c:pt idx="149">
                  <c:v>-103.97352037917805</c:v>
                </c:pt>
                <c:pt idx="150">
                  <c:v>-104.1874877931683</c:v>
                </c:pt>
                <c:pt idx="151">
                  <c:v>-104.40604718640293</c:v>
                </c:pt>
                <c:pt idx="152">
                  <c:v>-104.62937050092034</c:v>
                </c:pt>
                <c:pt idx="153">
                  <c:v>-104.85763030836969</c:v>
                </c:pt>
                <c:pt idx="154">
                  <c:v>-105.09099952378014</c:v>
                </c:pt>
                <c:pt idx="155">
                  <c:v>-105.32965112877555</c:v>
                </c:pt>
                <c:pt idx="156">
                  <c:v>-105.5737579044474</c:v>
                </c:pt>
                <c:pt idx="157">
                  <c:v>-105.82349217388541</c:v>
                </c:pt>
                <c:pt idx="158">
                  <c:v>-106.07902555416486</c:v>
                </c:pt>
                <c:pt idx="159">
                  <c:v>-106.34052871740721</c:v>
                </c:pt>
                <c:pt idx="160">
                  <c:v>-106.60817116036375</c:v>
                </c:pt>
                <c:pt idx="161">
                  <c:v>-106.88212098182598</c:v>
                </c:pt>
                <c:pt idx="162">
                  <c:v>-107.16254466703828</c:v>
                </c:pt>
                <c:pt idx="163">
                  <c:v>-107.44960687818117</c:v>
                </c:pt>
                <c:pt idx="164">
                  <c:v>-107.74347024990765</c:v>
                </c:pt>
                <c:pt idx="165">
                  <c:v>-108.04429518884579</c:v>
                </c:pt>
                <c:pt idx="166">
                  <c:v>-108.35223967593627</c:v>
                </c:pt>
                <c:pt idx="167">
                  <c:v>-108.66745907044277</c:v>
                </c:pt>
                <c:pt idx="168">
                  <c:v>-108.99010591446587</c:v>
                </c:pt>
                <c:pt idx="169">
                  <c:v>-109.32032973679705</c:v>
                </c:pt>
                <c:pt idx="170">
                  <c:v>-109.65827685497676</c:v>
                </c:pt>
                <c:pt idx="171">
                  <c:v>-110.00409017445931</c:v>
                </c:pt>
                <c:pt idx="172">
                  <c:v>-110.35790898384533</c:v>
                </c:pt>
                <c:pt idx="173">
                  <c:v>-110.71986874521255</c:v>
                </c:pt>
                <c:pt idx="174">
                  <c:v>-111.09010087865956</c:v>
                </c:pt>
                <c:pt idx="175">
                  <c:v>-111.46873254027457</c:v>
                </c:pt>
                <c:pt idx="176">
                  <c:v>-111.85588639285055</c:v>
                </c:pt>
                <c:pt idx="177">
                  <c:v>-112.25168036878685</c:v>
                </c:pt>
                <c:pt idx="178">
                  <c:v>-112.6562274247505</c:v>
                </c:pt>
                <c:pt idx="179">
                  <c:v>-113.06963528780985</c:v>
                </c:pt>
                <c:pt idx="180">
                  <c:v>-113.49200619290396</c:v>
                </c:pt>
                <c:pt idx="181">
                  <c:v>-113.92343661167114</c:v>
                </c:pt>
                <c:pt idx="182">
                  <c:v>-114.36401697282599</c:v>
                </c:pt>
                <c:pt idx="183">
                  <c:v>-114.81383137445043</c:v>
                </c:pt>
                <c:pt idx="184">
                  <c:v>-115.27295728874462</c:v>
                </c:pt>
                <c:pt idx="185">
                  <c:v>-115.74146525997179</c:v>
                </c:pt>
                <c:pt idx="186">
                  <c:v>-116.21941859652118</c:v>
                </c:pt>
                <c:pt idx="187">
                  <c:v>-116.70687305821227</c:v>
                </c:pt>
                <c:pt idx="188">
                  <c:v>-117.20387654015751</c:v>
                </c:pt>
                <c:pt idx="189">
                  <c:v>-117.71046875470337</c:v>
                </c:pt>
                <c:pt idx="190">
                  <c:v>-118.22668091316542</c:v>
                </c:pt>
                <c:pt idx="191">
                  <c:v>-118.75253540927055</c:v>
                </c:pt>
                <c:pt idx="192">
                  <c:v>-119.28804550640925</c:v>
                </c:pt>
                <c:pt idx="193">
                  <c:v>-119.83321503098587</c:v>
                </c:pt>
                <c:pt idx="194">
                  <c:v>-120.38803807432926</c:v>
                </c:pt>
                <c:pt idx="195">
                  <c:v>-120.95249870578866</c:v>
                </c:pt>
                <c:pt idx="196">
                  <c:v>-121.52657069978645</c:v>
                </c:pt>
                <c:pt idx="197">
                  <c:v>-122.11021727973073</c:v>
                </c:pt>
                <c:pt idx="198">
                  <c:v>-122.70339088179558</c:v>
                </c:pt>
                <c:pt idx="199">
                  <c:v>-123.30603294166421</c:v>
                </c:pt>
                <c:pt idx="200">
                  <c:v>-123.91807370738239</c:v>
                </c:pt>
                <c:pt idx="201">
                  <c:v>-124.53943208149785</c:v>
                </c:pt>
                <c:pt idx="202">
                  <c:v>-125.17001549564976</c:v>
                </c:pt>
                <c:pt idx="203">
                  <c:v>-125.80971982072946</c:v>
                </c:pt>
                <c:pt idx="204">
                  <c:v>-126.45842931564623</c:v>
                </c:pt>
                <c:pt idx="205">
                  <c:v>-127.11601661760848</c:v>
                </c:pt>
                <c:pt idx="206">
                  <c:v>-127.7823427766599</c:v>
                </c:pt>
                <c:pt idx="207">
                  <c:v>-128.4572573369974</c:v>
                </c:pt>
                <c:pt idx="208">
                  <c:v>-129.14059846734258</c:v>
                </c:pt>
                <c:pt idx="209">
                  <c:v>-129.8321931423331</c:v>
                </c:pt>
                <c:pt idx="210">
                  <c:v>-130.53185737656042</c:v>
                </c:pt>
                <c:pt idx="211">
                  <c:v>-131.23939651249333</c:v>
                </c:pt>
                <c:pt idx="212">
                  <c:v>-131.95460556310314</c:v>
                </c:pt>
                <c:pt idx="213">
                  <c:v>-132.67726960955201</c:v>
                </c:pt>
                <c:pt idx="214">
                  <c:v>-133.40716425381768</c:v>
                </c:pt>
                <c:pt idx="215">
                  <c:v>-134.14405612561802</c:v>
                </c:pt>
                <c:pt idx="216">
                  <c:v>-134.88770344247308</c:v>
                </c:pt>
                <c:pt idx="217">
                  <c:v>-135.63785662120159</c:v>
                </c:pt>
                <c:pt idx="218">
                  <c:v>-136.39425893861221</c:v>
                </c:pt>
                <c:pt idx="219">
                  <c:v>-137.15664723861036</c:v>
                </c:pt>
                <c:pt idx="220">
                  <c:v>-137.92475268242407</c:v>
                </c:pt>
                <c:pt idx="221">
                  <c:v>-138.69830153814945</c:v>
                </c:pt>
                <c:pt idx="222">
                  <c:v>-139.47701600535109</c:v>
                </c:pt>
                <c:pt idx="223">
                  <c:v>-140.26061507001845</c:v>
                </c:pt>
                <c:pt idx="224">
                  <c:v>-141.04881538479955</c:v>
                </c:pt>
                <c:pt idx="225">
                  <c:v>-141.84133216909777</c:v>
                </c:pt>
                <c:pt idx="226">
                  <c:v>-142.63788012334842</c:v>
                </c:pt>
                <c:pt idx="227">
                  <c:v>-143.43817435158201</c:v>
                </c:pt>
                <c:pt idx="228">
                  <c:v>-144.24193128623963</c:v>
                </c:pt>
                <c:pt idx="229">
                  <c:v>-145.04886960913723</c:v>
                </c:pt>
                <c:pt idx="230">
                  <c:v>-145.8587111624733</c:v>
                </c:pt>
                <c:pt idx="231">
                  <c:v>-146.67118184384964</c:v>
                </c:pt>
                <c:pt idx="232">
                  <c:v>-147.4860124794121</c:v>
                </c:pt>
                <c:pt idx="233">
                  <c:v>-148.30293966943034</c:v>
                </c:pt>
                <c:pt idx="234">
                  <c:v>-149.12170660090078</c:v>
                </c:pt>
                <c:pt idx="235">
                  <c:v>-149.9420638220906</c:v>
                </c:pt>
                <c:pt idx="236">
                  <c:v>-150.76376997431191</c:v>
                </c:pt>
                <c:pt idx="237">
                  <c:v>-151.58659247664454</c:v>
                </c:pt>
                <c:pt idx="238">
                  <c:v>-152.41030815977842</c:v>
                </c:pt>
                <c:pt idx="239">
                  <c:v>-153.2347038456378</c:v>
                </c:pt>
                <c:pt idx="240">
                  <c:v>-154.05957686995296</c:v>
                </c:pt>
                <c:pt idx="241">
                  <c:v>-154.8847355454653</c:v>
                </c:pt>
                <c:pt idx="242">
                  <c:v>-155.70999956397083</c:v>
                </c:pt>
                <c:pt idx="243">
                  <c:v>-156.5352003359269</c:v>
                </c:pt>
                <c:pt idx="244">
                  <c:v>-157.36018126684891</c:v>
                </c:pt>
                <c:pt idx="245">
                  <c:v>-158.18479797021342</c:v>
                </c:pt>
                <c:pt idx="246">
                  <c:v>-159.0089184170441</c:v>
                </c:pt>
                <c:pt idx="247">
                  <c:v>-159.83242302279137</c:v>
                </c:pt>
                <c:pt idx="248">
                  <c:v>-160.65520467251434</c:v>
                </c:pt>
                <c:pt idx="249">
                  <c:v>-161.47716868573926</c:v>
                </c:pt>
                <c:pt idx="250">
                  <c:v>-162.29823272268757</c:v>
                </c:pt>
                <c:pt idx="251">
                  <c:v>-163.11832663384888</c:v>
                </c:pt>
                <c:pt idx="252">
                  <c:v>-163.93739225512945</c:v>
                </c:pt>
                <c:pt idx="253">
                  <c:v>-164.75538315097944</c:v>
                </c:pt>
                <c:pt idx="254">
                  <c:v>-165.57226430809257</c:v>
                </c:pt>
                <c:pt idx="255">
                  <c:v>-166.38801178237543</c:v>
                </c:pt>
                <c:pt idx="256">
                  <c:v>-167.20261230197667</c:v>
                </c:pt>
                <c:pt idx="257">
                  <c:v>-168.01606282922057</c:v>
                </c:pt>
                <c:pt idx="258">
                  <c:v>-168.82837008430698</c:v>
                </c:pt>
                <c:pt idx="259">
                  <c:v>-169.63955003364543</c:v>
                </c:pt>
                <c:pt idx="260">
                  <c:v>-170.44962734565235</c:v>
                </c:pt>
                <c:pt idx="261">
                  <c:v>-171.25863481680742</c:v>
                </c:pt>
                <c:pt idx="262">
                  <c:v>-172.06661277069173</c:v>
                </c:pt>
                <c:pt idx="263">
                  <c:v>-172.87360843266447</c:v>
                </c:pt>
                <c:pt idx="264">
                  <c:v>-173.6796752827494</c:v>
                </c:pt>
                <c:pt idx="265">
                  <c:v>-174.48487238921808</c:v>
                </c:pt>
                <c:pt idx="266">
                  <c:v>-175.28926372526527</c:v>
                </c:pt>
                <c:pt idx="267">
                  <c:v>-176.09291747109015</c:v>
                </c:pt>
                <c:pt idx="268">
                  <c:v>-176.8959053036109</c:v>
                </c:pt>
                <c:pt idx="269">
                  <c:v>-177.69830167596695</c:v>
                </c:pt>
                <c:pt idx="270">
                  <c:v>-178.50018308889707</c:v>
                </c:pt>
                <c:pt idx="271">
                  <c:v>-179.30162735602534</c:v>
                </c:pt>
                <c:pt idx="272">
                  <c:v>-180.10271286504411</c:v>
                </c:pt>
                <c:pt idx="273">
                  <c:v>-180.90351783675527</c:v>
                </c:pt>
                <c:pt idx="274">
                  <c:v>-181.7041195839125</c:v>
                </c:pt>
                <c:pt idx="275">
                  <c:v>-182.50459377181039</c:v>
                </c:pt>
                <c:pt idx="276">
                  <c:v>-183.30501368257683</c:v>
                </c:pt>
                <c:pt idx="277">
                  <c:v>-184.10544948515528</c:v>
                </c:pt>
                <c:pt idx="278">
                  <c:v>-184.90596751300473</c:v>
                </c:pt>
                <c:pt idx="279">
                  <c:v>-185.70662955159835</c:v>
                </c:pt>
                <c:pt idx="280">
                  <c:v>-186.50749213786898</c:v>
                </c:pt>
                <c:pt idx="281">
                  <c:v>-187.30860587382088</c:v>
                </c:pt>
                <c:pt idx="282">
                  <c:v>-188.11001475661146</c:v>
                </c:pt>
                <c:pt idx="283">
                  <c:v>-188.91175552749036</c:v>
                </c:pt>
                <c:pt idx="284">
                  <c:v>-189.71385704207242</c:v>
                </c:pt>
                <c:pt idx="285">
                  <c:v>-190.51633966450581</c:v>
                </c:pt>
                <c:pt idx="286">
                  <c:v>-191.31921468818049</c:v>
                </c:pt>
                <c:pt idx="287">
                  <c:v>-192.1224837856941</c:v>
                </c:pt>
                <c:pt idx="288">
                  <c:v>-192.92613849085612</c:v>
                </c:pt>
                <c:pt idx="289">
                  <c:v>-193.73015971555782</c:v>
                </c:pt>
                <c:pt idx="290">
                  <c:v>-194.53451730436134</c:v>
                </c:pt>
                <c:pt idx="291">
                  <c:v>-195.33916962967021</c:v>
                </c:pt>
                <c:pt idx="292">
                  <c:v>-196.14406323031886</c:v>
                </c:pt>
                <c:pt idx="293">
                  <c:v>-196.9491324963621</c:v>
                </c:pt>
                <c:pt idx="294">
                  <c:v>-197.75429940278616</c:v>
                </c:pt>
                <c:pt idx="295">
                  <c:v>-198.55947329468862</c:v>
                </c:pt>
                <c:pt idx="296">
                  <c:v>-199.36455072639293</c:v>
                </c:pt>
                <c:pt idx="297">
                  <c:v>-200.16941535668843</c:v>
                </c:pt>
                <c:pt idx="298">
                  <c:v>-200.9739379022005</c:v>
                </c:pt>
                <c:pt idx="299">
                  <c:v>-201.77797615059185</c:v>
                </c:pt>
                <c:pt idx="300">
                  <c:v>-202.58137503497997</c:v>
                </c:pt>
                <c:pt idx="301">
                  <c:v>-203.38396677059646</c:v>
                </c:pt>
                <c:pt idx="302">
                  <c:v>-204.18557105431449</c:v>
                </c:pt>
                <c:pt idx="303">
                  <c:v>-204.98599532724182</c:v>
                </c:pt>
                <c:pt idx="304">
                  <c:v>-205.78503510011231</c:v>
                </c:pt>
                <c:pt idx="305">
                  <c:v>-206.58247434072726</c:v>
                </c:pt>
                <c:pt idx="306">
                  <c:v>-207.37808592218775</c:v>
                </c:pt>
                <c:pt idx="307">
                  <c:v>-208.17163213014811</c:v>
                </c:pt>
                <c:pt idx="308">
                  <c:v>-208.96286522679179</c:v>
                </c:pt>
                <c:pt idx="309">
                  <c:v>-209.75152806871719</c:v>
                </c:pt>
                <c:pt idx="310">
                  <c:v>-210.53735477540894</c:v>
                </c:pt>
                <c:pt idx="311">
                  <c:v>-211.32007144448178</c:v>
                </c:pt>
                <c:pt idx="312">
                  <c:v>-212.09939690942264</c:v>
                </c:pt>
                <c:pt idx="313">
                  <c:v>-212.87504353512799</c:v>
                </c:pt>
                <c:pt idx="314">
                  <c:v>-213.64671804615543</c:v>
                </c:pt>
                <c:pt idx="315">
                  <c:v>-214.41412238227034</c:v>
                </c:pt>
                <c:pt idx="316">
                  <c:v>-215.17695457559637</c:v>
                </c:pt>
                <c:pt idx="317">
                  <c:v>-215.93490964346378</c:v>
                </c:pt>
                <c:pt idx="318">
                  <c:v>-216.68768049090249</c:v>
                </c:pt>
                <c:pt idx="319">
                  <c:v>-217.43495881664845</c:v>
                </c:pt>
                <c:pt idx="320">
                  <c:v>-218.17643601652571</c:v>
                </c:pt>
                <c:pt idx="321">
                  <c:v>-218.91180407812953</c:v>
                </c:pt>
                <c:pt idx="322">
                  <c:v>-219.64075646087244</c:v>
                </c:pt>
                <c:pt idx="323">
                  <c:v>-220.36298895565642</c:v>
                </c:pt>
                <c:pt idx="324">
                  <c:v>-221.07820051870127</c:v>
                </c:pt>
                <c:pt idx="325">
                  <c:v>-221.78609407438603</c:v>
                </c:pt>
                <c:pt idx="326">
                  <c:v>-222.48637728233913</c:v>
                </c:pt>
                <c:pt idx="327">
                  <c:v>-223.17876326444085</c:v>
                </c:pt>
                <c:pt idx="328">
                  <c:v>-223.86297128786509</c:v>
                </c:pt>
                <c:pt idx="329">
                  <c:v>-224.53872740078586</c:v>
                </c:pt>
                <c:pt idx="330">
                  <c:v>-225.20576501789367</c:v>
                </c:pt>
                <c:pt idx="331">
                  <c:v>-225.86382545340069</c:v>
                </c:pt>
                <c:pt idx="332">
                  <c:v>-226.51265839975471</c:v>
                </c:pt>
                <c:pt idx="333">
                  <c:v>-227.15202235081952</c:v>
                </c:pt>
                <c:pt idx="334">
                  <c:v>-227.78168496881034</c:v>
                </c:pt>
                <c:pt idx="335">
                  <c:v>-228.40142339478385</c:v>
                </c:pt>
                <c:pt idx="336">
                  <c:v>-229.01102450297057</c:v>
                </c:pt>
                <c:pt idx="337">
                  <c:v>-229.61028509970831</c:v>
                </c:pt>
                <c:pt idx="338">
                  <c:v>-230.19901206814404</c:v>
                </c:pt>
                <c:pt idx="339">
                  <c:v>-230.77702246028394</c:v>
                </c:pt>
                <c:pt idx="340">
                  <c:v>-231.34414353830843</c:v>
                </c:pt>
                <c:pt idx="341">
                  <c:v>-231.90021276738267</c:v>
                </c:pt>
                <c:pt idx="342">
                  <c:v>-232.44507776245925</c:v>
                </c:pt>
                <c:pt idx="343">
                  <c:v>-232.97859619179172</c:v>
                </c:pt>
                <c:pt idx="344">
                  <c:v>-233.50063564005654</c:v>
                </c:pt>
                <c:pt idx="345">
                  <c:v>-234.01107343411982</c:v>
                </c:pt>
                <c:pt idx="346">
                  <c:v>-234.50979643458271</c:v>
                </c:pt>
                <c:pt idx="347">
                  <c:v>-234.99670079629789</c:v>
                </c:pt>
                <c:pt idx="348">
                  <c:v>-235.47169170107406</c:v>
                </c:pt>
                <c:pt idx="349">
                  <c:v>-235.93468306577782</c:v>
                </c:pt>
                <c:pt idx="350">
                  <c:v>-236.38559722900322</c:v>
                </c:pt>
                <c:pt idx="351">
                  <c:v>-236.82436461941643</c:v>
                </c:pt>
                <c:pt idx="352">
                  <c:v>-237.2509234087957</c:v>
                </c:pt>
                <c:pt idx="353">
                  <c:v>-237.6652191526822</c:v>
                </c:pt>
                <c:pt idx="354">
                  <c:v>-238.06720442143225</c:v>
                </c:pt>
                <c:pt idx="355">
                  <c:v>-238.4568384243311</c:v>
                </c:pt>
                <c:pt idx="356">
                  <c:v>-238.83408662927852</c:v>
                </c:pt>
                <c:pt idx="357">
                  <c:v>-239.19892038040769</c:v>
                </c:pt>
                <c:pt idx="358">
                  <c:v>-239.55131651584111</c:v>
                </c:pt>
                <c:pt idx="359">
                  <c:v>-239.8912569876278</c:v>
                </c:pt>
                <c:pt idx="360">
                  <c:v>-240.2187284857489</c:v>
                </c:pt>
                <c:pt idx="361">
                  <c:v>-240.5337220679192</c:v>
                </c:pt>
                <c:pt idx="362">
                  <c:v>-240.83623279676135</c:v>
                </c:pt>
                <c:pt idx="363">
                  <c:v>-241.12625938577779</c:v>
                </c:pt>
                <c:pt idx="364">
                  <c:v>-241.4038038554053</c:v>
                </c:pt>
                <c:pt idx="365">
                  <c:v>-241.66887120029853</c:v>
                </c:pt>
                <c:pt idx="366">
                  <c:v>-241.92146906886254</c:v>
                </c:pt>
                <c:pt idx="367">
                  <c:v>-242.16160745593334</c:v>
                </c:pt>
                <c:pt idx="368">
                  <c:v>-242.38929840939321</c:v>
                </c:pt>
                <c:pt idx="369">
                  <c:v>-242.60455575140625</c:v>
                </c:pt>
                <c:pt idx="370">
                  <c:v>-242.80739481486259</c:v>
                </c:pt>
                <c:pt idx="371">
                  <c:v>-242.99783219553836</c:v>
                </c:pt>
                <c:pt idx="372">
                  <c:v>-243.1758855203968</c:v>
                </c:pt>
                <c:pt idx="373">
                  <c:v>-243.34157323239197</c:v>
                </c:pt>
                <c:pt idx="374">
                  <c:v>-243.49491439207128</c:v>
                </c:pt>
                <c:pt idx="375">
                  <c:v>-243.63592849622506</c:v>
                </c:pt>
                <c:pt idx="376">
                  <c:v>-243.7646353137803</c:v>
                </c:pt>
                <c:pt idx="377">
                  <c:v>-243.88105473909982</c:v>
                </c:pt>
                <c:pt idx="378">
                  <c:v>-243.98520666281433</c:v>
                </c:pt>
                <c:pt idx="379">
                  <c:v>-244.07711086028459</c:v>
                </c:pt>
                <c:pt idx="380">
                  <c:v>-244.15678689777241</c:v>
                </c:pt>
                <c:pt idx="381">
                  <c:v>-244.22425405637532</c:v>
                </c:pt>
                <c:pt idx="382">
                  <c:v>-244.27953127376952</c:v>
                </c:pt>
                <c:pt idx="383">
                  <c:v>-244.32263710379092</c:v>
                </c:pt>
                <c:pt idx="384">
                  <c:v>-244.35358969387613</c:v>
                </c:pt>
                <c:pt idx="385">
                  <c:v>-244.37240678037614</c:v>
                </c:pt>
                <c:pt idx="386">
                  <c:v>-244.37910570175046</c:v>
                </c:pt>
                <c:pt idx="387">
                  <c:v>-244.37370342964257</c:v>
                </c:pt>
                <c:pt idx="388">
                  <c:v>-244.35621661783074</c:v>
                </c:pt>
                <c:pt idx="389">
                  <c:v>-244.32666166904318</c:v>
                </c:pt>
                <c:pt idx="390">
                  <c:v>-244.28505481961486</c:v>
                </c:pt>
                <c:pt idx="391">
                  <c:v>-244.23141224195612</c:v>
                </c:pt>
                <c:pt idx="392">
                  <c:v>-244.16575016478726</c:v>
                </c:pt>
                <c:pt idx="393">
                  <c:v>-244.08808501107833</c:v>
                </c:pt>
                <c:pt idx="394">
                  <c:v>-243.99843355361128</c:v>
                </c:pt>
                <c:pt idx="395">
                  <c:v>-243.89681308805683</c:v>
                </c:pt>
                <c:pt idx="396">
                  <c:v>-243.78324162342935</c:v>
                </c:pt>
                <c:pt idx="397">
                  <c:v>-243.65773808974311</c:v>
                </c:pt>
                <c:pt idx="398">
                  <c:v>-243.52032256265505</c:v>
                </c:pt>
                <c:pt idx="399">
                  <c:v>-243.37101650482603</c:v>
                </c:pt>
                <c:pt idx="400">
                  <c:v>-243.20984302367756</c:v>
                </c:pt>
                <c:pt idx="401">
                  <c:v>-243.03682714515637</c:v>
                </c:pt>
                <c:pt idx="402">
                  <c:v>-242.85199610304437</c:v>
                </c:pt>
                <c:pt idx="403">
                  <c:v>-242.6553796432737</c:v>
                </c:pt>
                <c:pt idx="404">
                  <c:v>-242.44701034261237</c:v>
                </c:pt>
                <c:pt idx="405">
                  <c:v>-242.22692394099113</c:v>
                </c:pt>
                <c:pt idx="406">
                  <c:v>-241.99515968663158</c:v>
                </c:pt>
                <c:pt idx="407">
                  <c:v>-241.75176069302159</c:v>
                </c:pt>
                <c:pt idx="408">
                  <c:v>-241.49677430665699</c:v>
                </c:pt>
                <c:pt idx="409">
                  <c:v>-241.23025248433831</c:v>
                </c:pt>
                <c:pt idx="410">
                  <c:v>-240.95225217866965</c:v>
                </c:pt>
                <c:pt idx="411">
                  <c:v>-240.66283573025999</c:v>
                </c:pt>
                <c:pt idx="412">
                  <c:v>-240.3620712649778</c:v>
                </c:pt>
                <c:pt idx="413">
                  <c:v>-240.05003309444913</c:v>
                </c:pt>
                <c:pt idx="414">
                  <c:v>-239.72680211783486</c:v>
                </c:pt>
                <c:pt idx="415">
                  <c:v>-239.3924662227594</c:v>
                </c:pt>
                <c:pt idx="416">
                  <c:v>-239.04712068310522</c:v>
                </c:pt>
                <c:pt idx="417">
                  <c:v>-238.69086855123263</c:v>
                </c:pt>
                <c:pt idx="418">
                  <c:v>-238.32382104203177</c:v>
                </c:pt>
                <c:pt idx="419">
                  <c:v>-237.94609790607328</c:v>
                </c:pt>
                <c:pt idx="420">
                  <c:v>-237.5578277889943</c:v>
                </c:pt>
                <c:pt idx="421">
                  <c:v>-237.15914857413662</c:v>
                </c:pt>
                <c:pt idx="422">
                  <c:v>-236.75020770536193</c:v>
                </c:pt>
                <c:pt idx="423">
                  <c:v>-236.33116248687986</c:v>
                </c:pt>
                <c:pt idx="424">
                  <c:v>-235.9021803568852</c:v>
                </c:pt>
                <c:pt idx="425">
                  <c:v>-235.46343913176182</c:v>
                </c:pt>
                <c:pt idx="426">
                  <c:v>-235.01512721762322</c:v>
                </c:pt>
                <c:pt idx="427">
                  <c:v>-234.55744378599371</c:v>
                </c:pt>
                <c:pt idx="428">
                  <c:v>-234.0905989105118</c:v>
                </c:pt>
                <c:pt idx="429">
                  <c:v>-233.61481366165006</c:v>
                </c:pt>
                <c:pt idx="430">
                  <c:v>-233.1303201565994</c:v>
                </c:pt>
                <c:pt idx="431">
                  <c:v>-232.63736156166507</c:v>
                </c:pt>
                <c:pt idx="432">
                  <c:v>-232.13619204475955</c:v>
                </c:pt>
                <c:pt idx="433">
                  <c:v>-231.6270766758623</c:v>
                </c:pt>
                <c:pt idx="434">
                  <c:v>-231.11029127364063</c:v>
                </c:pt>
                <c:pt idx="435">
                  <c:v>-230.58612219679424</c:v>
                </c:pt>
                <c:pt idx="436">
                  <c:v>-230.05486607909003</c:v>
                </c:pt>
                <c:pt idx="437">
                  <c:v>-229.51682950749301</c:v>
                </c:pt>
                <c:pt idx="438">
                  <c:v>-228.97232864327276</c:v>
                </c:pt>
                <c:pt idx="439">
                  <c:v>-228.42168878645873</c:v>
                </c:pt>
                <c:pt idx="440">
                  <c:v>-227.86524388453606</c:v>
                </c:pt>
                <c:pt idx="441">
                  <c:v>-227.30333598680176</c:v>
                </c:pt>
                <c:pt idx="442">
                  <c:v>-226.73631464633644</c:v>
                </c:pt>
                <c:pt idx="443">
                  <c:v>-226.16453627208179</c:v>
                </c:pt>
                <c:pt idx="444">
                  <c:v>-225.58836343403047</c:v>
                </c:pt>
                <c:pt idx="445">
                  <c:v>-225.00816412504773</c:v>
                </c:pt>
                <c:pt idx="446">
                  <c:v>-224.42431098331073</c:v>
                </c:pt>
                <c:pt idx="447">
                  <c:v>-223.83718047979946</c:v>
                </c:pt>
                <c:pt idx="448">
                  <c:v>-223.24715207566894</c:v>
                </c:pt>
                <c:pt idx="449">
                  <c:v>-222.65460735467653</c:v>
                </c:pt>
                <c:pt idx="450">
                  <c:v>-222.05992913613417</c:v>
                </c:pt>
                <c:pt idx="451">
                  <c:v>-221.46350057407952</c:v>
                </c:pt>
                <c:pt idx="452">
                  <c:v>-220.86570424852366</c:v>
                </c:pt>
                <c:pt idx="453">
                  <c:v>-220.26692125472499</c:v>
                </c:pt>
                <c:pt idx="454">
                  <c:v>-219.66753029646134</c:v>
                </c:pt>
                <c:pt idx="455">
                  <c:v>-219.06790678921831</c:v>
                </c:pt>
                <c:pt idx="456">
                  <c:v>-218.46842197909507</c:v>
                </c:pt>
                <c:pt idx="457">
                  <c:v>-217.86944208303549</c:v>
                </c:pt>
                <c:pt idx="458">
                  <c:v>-217.27132745573948</c:v>
                </c:pt>
                <c:pt idx="459">
                  <c:v>-216.67443178829635</c:v>
                </c:pt>
                <c:pt idx="460">
                  <c:v>-216.0791013432104</c:v>
                </c:pt>
                <c:pt idx="461">
                  <c:v>-215.48567423007648</c:v>
                </c:pt>
                <c:pt idx="462">
                  <c:v>-214.89447972570525</c:v>
                </c:pt>
                <c:pt idx="463">
                  <c:v>-214.30583764201188</c:v>
                </c:pt>
                <c:pt idx="464">
                  <c:v>-213.72005774446944</c:v>
                </c:pt>
                <c:pt idx="465">
                  <c:v>-213.13743922340322</c:v>
                </c:pt>
                <c:pt idx="466">
                  <c:v>-212.55827021987142</c:v>
                </c:pt>
                <c:pt idx="467">
                  <c:v>-211.98282740733399</c:v>
                </c:pt>
                <c:pt idx="468">
                  <c:v>-211.41137562981152</c:v>
                </c:pt>
                <c:pt idx="469">
                  <c:v>-210.84416759670464</c:v>
                </c:pt>
                <c:pt idx="470">
                  <c:v>-210.28144363397638</c:v>
                </c:pt>
                <c:pt idx="471">
                  <c:v>-209.72343149093868</c:v>
                </c:pt>
                <c:pt idx="472">
                  <c:v>-209.17034620145981</c:v>
                </c:pt>
                <c:pt idx="473">
                  <c:v>-208.62238999802634</c:v>
                </c:pt>
                <c:pt idx="474">
                  <c:v>-208.07975227674541</c:v>
                </c:pt>
                <c:pt idx="475">
                  <c:v>-207.54260961106604</c:v>
                </c:pt>
                <c:pt idx="476">
                  <c:v>-207.01112581174161</c:v>
                </c:pt>
                <c:pt idx="477">
                  <c:v>-206.485452030332</c:v>
                </c:pt>
                <c:pt idx="478">
                  <c:v>-205.96572690337257</c:v>
                </c:pt>
                <c:pt idx="479">
                  <c:v>-205.45207673420211</c:v>
                </c:pt>
                <c:pt idx="480">
                  <c:v>-204.94461570934973</c:v>
                </c:pt>
                <c:pt idx="481">
                  <c:v>-204.44344614632408</c:v>
                </c:pt>
                <c:pt idx="482">
                  <c:v>-203.94865876963368</c:v>
                </c:pt>
                <c:pt idx="483">
                  <c:v>-203.46033301187455</c:v>
                </c:pt>
                <c:pt idx="484">
                  <c:v>-202.97853733677087</c:v>
                </c:pt>
                <c:pt idx="485">
                  <c:v>-202.50332958111909</c:v>
                </c:pt>
                <c:pt idx="486">
                  <c:v>-202.03475731268182</c:v>
                </c:pt>
                <c:pt idx="487">
                  <c:v>-201.57285820118946</c:v>
                </c:pt>
                <c:pt idx="488">
                  <c:v>-201.1176603997348</c:v>
                </c:pt>
                <c:pt idx="489">
                  <c:v>-200.66918293399146</c:v>
                </c:pt>
                <c:pt idx="490">
                  <c:v>-200.22743609683616</c:v>
                </c:pt>
                <c:pt idx="491">
                  <c:v>-199.79242184611729</c:v>
                </c:pt>
                <c:pt idx="492">
                  <c:v>-199.36413420347569</c:v>
                </c:pt>
                <c:pt idx="493">
                  <c:v>-198.94255965229291</c:v>
                </c:pt>
                <c:pt idx="494">
                  <c:v>-198.52767753300748</c:v>
                </c:pt>
                <c:pt idx="495">
                  <c:v>-198.1194604342092</c:v>
                </c:pt>
                <c:pt idx="496">
                  <c:v>-197.71787457808327</c:v>
                </c:pt>
                <c:pt idx="497">
                  <c:v>-197.32288019893485</c:v>
                </c:pt>
                <c:pt idx="498">
                  <c:v>-196.93443191367876</c:v>
                </c:pt>
                <c:pt idx="499">
                  <c:v>-196.5524790833262</c:v>
                </c:pt>
                <c:pt idx="500">
                  <c:v>-196.17696616463743</c:v>
                </c:pt>
                <c:pt idx="501">
                  <c:v>-195.80783305124524</c:v>
                </c:pt>
                <c:pt idx="502">
                  <c:v>-195.44501540367156</c:v>
                </c:pt>
                <c:pt idx="503">
                  <c:v>-195.08844496778016</c:v>
                </c:pt>
                <c:pt idx="504">
                  <c:v>-194.73804988130999</c:v>
                </c:pt>
                <c:pt idx="505">
                  <c:v>-194.39375496823419</c:v>
                </c:pt>
                <c:pt idx="506">
                  <c:v>-194.05548202077628</c:v>
                </c:pt>
                <c:pt idx="507">
                  <c:v>-193.72315006899919</c:v>
                </c:pt>
                <c:pt idx="508">
                  <c:v>-193.39667563795075</c:v>
                </c:pt>
                <c:pt idx="509">
                  <c:v>-193.07597299242036</c:v>
                </c:pt>
                <c:pt idx="510">
                  <c:v>-192.76095436940997</c:v>
                </c:pt>
                <c:pt idx="511">
                  <c:v>-192.45153019848527</c:v>
                </c:pt>
                <c:pt idx="512">
                  <c:v>-192.14760931020533</c:v>
                </c:pt>
                <c:pt idx="513">
                  <c:v>-191.84909913287419</c:v>
                </c:pt>
                <c:pt idx="514">
                  <c:v>-191.55590587788663</c:v>
                </c:pt>
                <c:pt idx="515">
                  <c:v>-191.26793471396869</c:v>
                </c:pt>
                <c:pt idx="516">
                  <c:v>-190.98508993063535</c:v>
                </c:pt>
                <c:pt idx="517">
                  <c:v>-190.70727509120476</c:v>
                </c:pt>
                <c:pt idx="518">
                  <c:v>-190.43439317572197</c:v>
                </c:pt>
                <c:pt idx="519">
                  <c:v>-190.16634671415724</c:v>
                </c:pt>
                <c:pt idx="520">
                  <c:v>-189.90303791024638</c:v>
                </c:pt>
                <c:pt idx="521">
                  <c:v>-189.64436875635019</c:v>
                </c:pt>
                <c:pt idx="522">
                  <c:v>-189.39024113970507</c:v>
                </c:pt>
                <c:pt idx="523">
                  <c:v>-189.1405569404412</c:v>
                </c:pt>
                <c:pt idx="524">
                  <c:v>-188.89521812173803</c:v>
                </c:pt>
                <c:pt idx="525">
                  <c:v>-188.65412681248446</c:v>
                </c:pt>
                <c:pt idx="526">
                  <c:v>-188.41718538280287</c:v>
                </c:pt>
                <c:pt idx="527">
                  <c:v>-188.18429651279115</c:v>
                </c:pt>
                <c:pt idx="528">
                  <c:v>-187.95536325482524</c:v>
                </c:pt>
                <c:pt idx="529">
                  <c:v>-187.73028908975914</c:v>
                </c:pt>
                <c:pt idx="530">
                  <c:v>-187.50897797734547</c:v>
                </c:pt>
                <c:pt idx="531">
                  <c:v>-187.29133440119236</c:v>
                </c:pt>
                <c:pt idx="532">
                  <c:v>-187.07726340855936</c:v>
                </c:pt>
                <c:pt idx="533">
                  <c:v>-186.86667064528487</c:v>
                </c:pt>
                <c:pt idx="534">
                  <c:v>-186.65946238612537</c:v>
                </c:pt>
                <c:pt idx="535">
                  <c:v>-186.45554556077622</c:v>
                </c:pt>
                <c:pt idx="536">
                  <c:v>-186.2548277758313</c:v>
                </c:pt>
                <c:pt idx="537">
                  <c:v>-186.05721733292785</c:v>
                </c:pt>
                <c:pt idx="538">
                  <c:v>-185.86262324331139</c:v>
                </c:pt>
                <c:pt idx="539">
                  <c:v>-185.67095523904416</c:v>
                </c:pt>
                <c:pt idx="540">
                  <c:v>-185.4821237810701</c:v>
                </c:pt>
                <c:pt idx="541">
                  <c:v>-185.29604006433848</c:v>
                </c:pt>
                <c:pt idx="542">
                  <c:v>-185.11261602017723</c:v>
                </c:pt>
                <c:pt idx="543">
                  <c:v>-184.93176431609811</c:v>
                </c:pt>
                <c:pt idx="544">
                  <c:v>-184.75339835320506</c:v>
                </c:pt>
                <c:pt idx="545">
                  <c:v>-184.57743226136833</c:v>
                </c:pt>
                <c:pt idx="546">
                  <c:v>-184.40378089231709</c:v>
                </c:pt>
                <c:pt idx="547">
                  <c:v>-184.23235981079563</c:v>
                </c:pt>
                <c:pt idx="548">
                  <c:v>-184.06308528391878</c:v>
                </c:pt>
                <c:pt idx="549">
                  <c:v>-183.89587426885475</c:v>
                </c:pt>
                <c:pt idx="550">
                  <c:v>-183.73064439895654</c:v>
                </c:pt>
                <c:pt idx="551">
                  <c:v>-183.56731396845359</c:v>
                </c:pt>
                <c:pt idx="552">
                  <c:v>-183.40580191581213</c:v>
                </c:pt>
                <c:pt idx="553">
                  <c:v>-183.24602780586173</c:v>
                </c:pt>
                <c:pt idx="554">
                  <c:v>-183.08791181078308</c:v>
                </c:pt>
                <c:pt idx="555">
                  <c:v>-182.93137469004492</c:v>
                </c:pt>
                <c:pt idx="556">
                  <c:v>-182.77633776937017</c:v>
                </c:pt>
                <c:pt idx="557">
                  <c:v>-182.62272291881092</c:v>
                </c:pt>
                <c:pt idx="558">
                  <c:v>-182.47045253000186</c:v>
                </c:pt>
                <c:pt idx="559">
                  <c:v>-182.31944949266099</c:v>
                </c:pt>
                <c:pt idx="560">
                  <c:v>-182.16963717039999</c:v>
                </c:pt>
                <c:pt idx="561">
                  <c:v>-182.02093937590391</c:v>
                </c:pt>
                <c:pt idx="562">
                  <c:v>-181.87328034553434</c:v>
                </c:pt>
                <c:pt idx="563">
                  <c:v>-181.72658471340938</c:v>
                </c:pt>
                <c:pt idx="564">
                  <c:v>-181.5807774850075</c:v>
                </c:pt>
                <c:pt idx="565">
                  <c:v>-181.43578401034213</c:v>
                </c:pt>
                <c:pt idx="566">
                  <c:v>-181.29152995674875</c:v>
                </c:pt>
                <c:pt idx="567">
                  <c:v>-181.14794128132604</c:v>
                </c:pt>
                <c:pt idx="568">
                  <c:v>-181.00494420306848</c:v>
                </c:pt>
                <c:pt idx="569">
                  <c:v>-180.86246517472671</c:v>
                </c:pt>
                <c:pt idx="570">
                  <c:v>-180.72043085442954</c:v>
                </c:pt>
                <c:pt idx="571">
                  <c:v>-180.57876807710187</c:v>
                </c:pt>
                <c:pt idx="572">
                  <c:v>-180.43740382570704</c:v>
                </c:pt>
                <c:pt idx="573">
                  <c:v>-180.29626520234697</c:v>
                </c:pt>
                <c:pt idx="574">
                  <c:v>-180.15527939924669</c:v>
                </c:pt>
                <c:pt idx="575">
                  <c:v>-180.01437366965254</c:v>
                </c:pt>
                <c:pt idx="576">
                  <c:v>-179.8734752986723</c:v>
                </c:pt>
                <c:pt idx="577">
                  <c:v>-179.73251157408333</c:v>
                </c:pt>
                <c:pt idx="578">
                  <c:v>-179.59140975713697</c:v>
                </c:pt>
                <c:pt idx="579">
                  <c:v>-179.45009705338597</c:v>
                </c:pt>
                <c:pt idx="580">
                  <c:v>-179.30850058356165</c:v>
                </c:pt>
                <c:pt idx="581">
                  <c:v>-179.16654735452869</c:v>
                </c:pt>
                <c:pt idx="582">
                  <c:v>-179.02416423034649</c:v>
                </c:pt>
                <c:pt idx="583">
                  <c:v>-178.88127790346491</c:v>
                </c:pt>
                <c:pt idx="584">
                  <c:v>-178.73781486608442</c:v>
                </c:pt>
                <c:pt idx="585">
                  <c:v>-178.59370138171226</c:v>
                </c:pt>
                <c:pt idx="586">
                  <c:v>-178.4488634569463</c:v>
                </c:pt>
                <c:pt idx="587">
                  <c:v>-178.30322681352078</c:v>
                </c:pt>
                <c:pt idx="588">
                  <c:v>-178.15671686064897</c:v>
                </c:pt>
                <c:pt idx="589">
                  <c:v>-178.00925866770163</c:v>
                </c:pt>
                <c:pt idx="590">
                  <c:v>-177.86077693725932</c:v>
                </c:pt>
                <c:pt idx="591">
                  <c:v>-177.71119597858228</c:v>
                </c:pt>
                <c:pt idx="592">
                  <c:v>-177.56043968154185</c:v>
                </c:pt>
                <c:pt idx="593">
                  <c:v>-177.40843149106141</c:v>
                </c:pt>
                <c:pt idx="594">
                  <c:v>-177.25509438211813</c:v>
                </c:pt>
                <c:pt idx="595">
                  <c:v>-177.10035083535911</c:v>
                </c:pt>
                <c:pt idx="596">
                  <c:v>-176.94412281339103</c:v>
                </c:pt>
                <c:pt idx="597">
                  <c:v>-176.78633173780369</c:v>
                </c:pt>
                <c:pt idx="598">
                  <c:v>-176.62689846699524</c:v>
                </c:pt>
                <c:pt idx="599">
                  <c:v>-176.46574327486886</c:v>
                </c:pt>
                <c:pt idx="600">
                  <c:v>-176.30278583047695</c:v>
                </c:pt>
                <c:pt idx="601">
                  <c:v>-176.13794517869246</c:v>
                </c:pt>
                <c:pt idx="602">
                  <c:v>-175.97113972199583</c:v>
                </c:pt>
                <c:pt idx="603">
                  <c:v>-175.80228720346605</c:v>
                </c:pt>
                <c:pt idx="604">
                  <c:v>-175.6313046910775</c:v>
                </c:pt>
                <c:pt idx="605">
                  <c:v>-175.45810856340427</c:v>
                </c:pt>
                <c:pt idx="606">
                  <c:v>-175.28261449684487</c:v>
                </c:pt>
                <c:pt idx="607">
                  <c:v>-175.10473745448556</c:v>
                </c:pt>
                <c:pt idx="608">
                  <c:v>-174.92439167672785</c:v>
                </c:pt>
                <c:pt idx="609">
                  <c:v>-174.74149067381455</c:v>
                </c:pt>
                <c:pt idx="610">
                  <c:v>-174.55594722039692</c:v>
                </c:pt>
                <c:pt idx="611">
                  <c:v>-174.36767335229246</c:v>
                </c:pt>
                <c:pt idx="612">
                  <c:v>-174.17658036559521</c:v>
                </c:pt>
                <c:pt idx="613">
                  <c:v>-173.98257881830557</c:v>
                </c:pt>
                <c:pt idx="614">
                  <c:v>-173.7855785346602</c:v>
                </c:pt>
                <c:pt idx="615">
                  <c:v>-173.58548861234979</c:v>
                </c:pt>
                <c:pt idx="616">
                  <c:v>-173.38221743282469</c:v>
                </c:pt>
                <c:pt idx="617">
                  <c:v>-173.17567267489781</c:v>
                </c:pt>
                <c:pt idx="618">
                  <c:v>-172.96576133186528</c:v>
                </c:pt>
                <c:pt idx="619">
                  <c:v>-172.75238973237782</c:v>
                </c:pt>
                <c:pt idx="620">
                  <c:v>-172.53546356530424</c:v>
                </c:pt>
                <c:pt idx="621">
                  <c:v>-172.31488790884367</c:v>
                </c:pt>
                <c:pt idx="622">
                  <c:v>-172.09056726415099</c:v>
                </c:pt>
                <c:pt idx="623">
                  <c:v>-171.86240559375383</c:v>
                </c:pt>
                <c:pt idx="624">
                  <c:v>-171.63030636505025</c:v>
                </c:pt>
                <c:pt idx="625">
                  <c:v>-171.39417259918753</c:v>
                </c:pt>
                <c:pt idx="626">
                  <c:v>-171.15390692563327</c:v>
                </c:pt>
                <c:pt idx="627">
                  <c:v>-170.90941164276143</c:v>
                </c:pt>
                <c:pt idx="628">
                  <c:v>-170.66058878478478</c:v>
                </c:pt>
                <c:pt idx="629">
                  <c:v>-170.40734019537686</c:v>
                </c:pt>
                <c:pt idx="630">
                  <c:v>-170.14956760833292</c:v>
                </c:pt>
                <c:pt idx="631">
                  <c:v>-169.88717273562872</c:v>
                </c:pt>
                <c:pt idx="632">
                  <c:v>-169.6200573632417</c:v>
                </c:pt>
                <c:pt idx="633">
                  <c:v>-169.3481234551048</c:v>
                </c:pt>
                <c:pt idx="634">
                  <c:v>-169.07127326556596</c:v>
                </c:pt>
                <c:pt idx="635">
                  <c:v>-168.7894094607291</c:v>
                </c:pt>
                <c:pt idx="636">
                  <c:v>-168.50243524904943</c:v>
                </c:pt>
                <c:pt idx="637">
                  <c:v>-168.21025452155584</c:v>
                </c:pt>
                <c:pt idx="638">
                  <c:v>-167.91277200206625</c:v>
                </c:pt>
                <c:pt idx="639">
                  <c:v>-167.60989340774893</c:v>
                </c:pt>
                <c:pt idx="640">
                  <c:v>-167.30152562037597</c:v>
                </c:pt>
                <c:pt idx="641">
                  <c:v>-166.98757686859921</c:v>
                </c:pt>
                <c:pt idx="642">
                  <c:v>-166.66795692154597</c:v>
                </c:pt>
                <c:pt idx="643">
                  <c:v>-166.34257729402441</c:v>
                </c:pt>
                <c:pt idx="644">
                  <c:v>-166.01135146358317</c:v>
                </c:pt>
                <c:pt idx="645">
                  <c:v>-165.67419509964114</c:v>
                </c:pt>
                <c:pt idx="646">
                  <c:v>-165.33102630485737</c:v>
                </c:pt>
                <c:pt idx="647">
                  <c:v>-164.98176586886515</c:v>
                </c:pt>
                <c:pt idx="648">
                  <c:v>-164.62633753443478</c:v>
                </c:pt>
                <c:pt idx="649">
                  <c:v>-164.2646682760718</c:v>
                </c:pt>
                <c:pt idx="650">
                  <c:v>-163.89668859098163</c:v>
                </c:pt>
                <c:pt idx="651">
                  <c:v>-163.52233280225624</c:v>
                </c:pt>
                <c:pt idx="652">
                  <c:v>-163.14153937405081</c:v>
                </c:pt>
                <c:pt idx="653">
                  <c:v>-162.75425123842274</c:v>
                </c:pt>
                <c:pt idx="654">
                  <c:v>-162.36041613340223</c:v>
                </c:pt>
                <c:pt idx="655">
                  <c:v>-161.9599869517499</c:v>
                </c:pt>
                <c:pt idx="656">
                  <c:v>-161.55292209973737</c:v>
                </c:pt>
                <c:pt idx="657">
                  <c:v>-161.13918586515621</c:v>
                </c:pt>
                <c:pt idx="658">
                  <c:v>-160.71874879362321</c:v>
                </c:pt>
                <c:pt idx="659">
                  <c:v>-160.29158807210729</c:v>
                </c:pt>
                <c:pt idx="660">
                  <c:v>-159.85768791844612</c:v>
                </c:pt>
                <c:pt idx="661">
                  <c:v>-159.41703997547108</c:v>
                </c:pt>
                <c:pt idx="662">
                  <c:v>-158.96964370818802</c:v>
                </c:pt>
                <c:pt idx="663">
                  <c:v>-158.51550680230258</c:v>
                </c:pt>
                <c:pt idx="664">
                  <c:v>-158.05464556220713</c:v>
                </c:pt>
                <c:pt idx="665">
                  <c:v>-157.58708530637827</c:v>
                </c:pt>
                <c:pt idx="666">
                  <c:v>-157.11286075797116</c:v>
                </c:pt>
                <c:pt idx="667">
                  <c:v>-156.63201642823162</c:v>
                </c:pt>
                <c:pt idx="668">
                  <c:v>-156.1446069901946</c:v>
                </c:pt>
                <c:pt idx="669">
                  <c:v>-155.65069763999085</c:v>
                </c:pt>
                <c:pt idx="670">
                  <c:v>-155.15036444295203</c:v>
                </c:pt>
                <c:pt idx="671">
                  <c:v>-154.64369466158621</c:v>
                </c:pt>
                <c:pt idx="672">
                  <c:v>-154.13078706239827</c:v>
                </c:pt>
                <c:pt idx="673">
                  <c:v>-153.61175219845344</c:v>
                </c:pt>
                <c:pt idx="674">
                  <c:v>-153.08671266453126</c:v>
                </c:pt>
                <c:pt idx="675">
                  <c:v>-152.55580332169521</c:v>
                </c:pt>
                <c:pt idx="676">
                  <c:v>-152.01917148811526</c:v>
                </c:pt>
                <c:pt idx="677">
                  <c:v>-151.47697709302238</c:v>
                </c:pt>
                <c:pt idx="678">
                  <c:v>-150.92939279075978</c:v>
                </c:pt>
                <c:pt idx="679">
                  <c:v>-150.37660403201625</c:v>
                </c:pt>
                <c:pt idx="680">
                  <c:v>-149.81880908949074</c:v>
                </c:pt>
                <c:pt idx="681">
                  <c:v>-149.2562190354457</c:v>
                </c:pt>
                <c:pt idx="682">
                  <c:v>-148.68905766885786</c:v>
                </c:pt>
                <c:pt idx="683">
                  <c:v>-148.11756139015864</c:v>
                </c:pt>
                <c:pt idx="684">
                  <c:v>-147.54197902191174</c:v>
                </c:pt>
                <c:pt idx="685">
                  <c:v>-146.96257157413083</c:v>
                </c:pt>
                <c:pt idx="686">
                  <c:v>-146.37961195336572</c:v>
                </c:pt>
                <c:pt idx="687">
                  <c:v>-145.79338461513092</c:v>
                </c:pt>
                <c:pt idx="688">
                  <c:v>-145.20418515972511</c:v>
                </c:pt>
                <c:pt idx="689">
                  <c:v>-144.61231987199517</c:v>
                </c:pt>
                <c:pt idx="690">
                  <c:v>-144.01810520611284</c:v>
                </c:pt>
                <c:pt idx="691">
                  <c:v>-143.42186721696726</c:v>
                </c:pt>
                <c:pt idx="692">
                  <c:v>-142.82394094030468</c:v>
                </c:pt>
                <c:pt idx="693">
                  <c:v>-142.22466972428003</c:v>
                </c:pt>
                <c:pt idx="694">
                  <c:v>-141.62440451559755</c:v>
                </c:pt>
                <c:pt idx="695">
                  <c:v>-141.02350310391293</c:v>
                </c:pt>
                <c:pt idx="696">
                  <c:v>-140.42232932863593</c:v>
                </c:pt>
                <c:pt idx="697">
                  <c:v>-139.82125225269573</c:v>
                </c:pt>
                <c:pt idx="698">
                  <c:v>-139.22064530821598</c:v>
                </c:pt>
                <c:pt idx="699">
                  <c:v>-138.62088541937371</c:v>
                </c:pt>
                <c:pt idx="700">
                  <c:v>-138.02235210798744</c:v>
                </c:pt>
                <c:pt idx="701">
                  <c:v>-137.42542658758597</c:v>
                </c:pt>
                <c:pt idx="702">
                  <c:v>-136.8304908518499</c:v>
                </c:pt>
                <c:pt idx="703">
                  <c:v>-136.23792676338581</c:v>
                </c:pt>
                <c:pt idx="704">
                  <c:v>-135.64811514879122</c:v>
                </c:pt>
                <c:pt idx="705">
                  <c:v>-135.06143490589409</c:v>
                </c:pt>
                <c:pt idx="706">
                  <c:v>-134.47826212890769</c:v>
                </c:pt>
                <c:pt idx="707">
                  <c:v>-133.89896925702678</c:v>
                </c:pt>
                <c:pt idx="708">
                  <c:v>-133.32392425172065</c:v>
                </c:pt>
                <c:pt idx="709">
                  <c:v>-132.75348980764124</c:v>
                </c:pt>
                <c:pt idx="710">
                  <c:v>-132.18802260168167</c:v>
                </c:pt>
                <c:pt idx="711">
                  <c:v>-131.6278725842871</c:v>
                </c:pt>
                <c:pt idx="712">
                  <c:v>-131.07338231665631</c:v>
                </c:pt>
                <c:pt idx="713">
                  <c:v>-130.52488635696812</c:v>
                </c:pt>
                <c:pt idx="714">
                  <c:v>-129.98271069825472</c:v>
                </c:pt>
                <c:pt idx="715">
                  <c:v>-129.44717226000802</c:v>
                </c:pt>
                <c:pt idx="716">
                  <c:v>-128.91857843507037</c:v>
                </c:pt>
                <c:pt idx="717">
                  <c:v>-128.39722669283117</c:v>
                </c:pt>
                <c:pt idx="718">
                  <c:v>-127.883404239226</c:v>
                </c:pt>
                <c:pt idx="719">
                  <c:v>-127.37738773353456</c:v>
                </c:pt>
                <c:pt idx="720">
                  <c:v>-126.87944306149407</c:v>
                </c:pt>
                <c:pt idx="721">
                  <c:v>-126.38982516379436</c:v>
                </c:pt>
                <c:pt idx="722">
                  <c:v>-125.90877791860787</c:v>
                </c:pt>
                <c:pt idx="723">
                  <c:v>-125.43653407642734</c:v>
                </c:pt>
                <c:pt idx="724">
                  <c:v>-124.97331524514679</c:v>
                </c:pt>
                <c:pt idx="725">
                  <c:v>-124.51933192303174</c:v>
                </c:pt>
                <c:pt idx="726">
                  <c:v>-124.07478357695838</c:v>
                </c:pt>
                <c:pt idx="727">
                  <c:v>-123.63985876311145</c:v>
                </c:pt>
                <c:pt idx="728">
                  <c:v>-123.21473528714694</c:v>
                </c:pt>
                <c:pt idx="729">
                  <c:v>-122.79958040070903</c:v>
                </c:pt>
                <c:pt idx="730">
                  <c:v>-122.39455103110355</c:v>
                </c:pt>
                <c:pt idx="731">
                  <c:v>-121.99979404087884</c:v>
                </c:pt>
                <c:pt idx="732">
                  <c:v>-121.61544651405484</c:v>
                </c:pt>
                <c:pt idx="733">
                  <c:v>-121.24163606575377</c:v>
                </c:pt>
                <c:pt idx="734">
                  <c:v>-120.87848117203538</c:v>
                </c:pt>
                <c:pt idx="735">
                  <c:v>-120.5260915168067</c:v>
                </c:pt>
                <c:pt idx="736">
                  <c:v>-120.18456835277235</c:v>
                </c:pt>
                <c:pt idx="737">
                  <c:v>-119.85400487349894</c:v>
                </c:pt>
                <c:pt idx="738">
                  <c:v>-119.53448659379407</c:v>
                </c:pt>
                <c:pt idx="739">
                  <c:v>-119.22609173573912</c:v>
                </c:pt>
                <c:pt idx="740">
                  <c:v>-118.92889161786046</c:v>
                </c:pt>
                <c:pt idx="741">
                  <c:v>-118.64295104507794</c:v>
                </c:pt>
                <c:pt idx="742">
                  <c:v>-118.36832869722691</c:v>
                </c:pt>
                <c:pt idx="743">
                  <c:v>-118.10507751410722</c:v>
                </c:pt>
                <c:pt idx="744">
                  <c:v>-117.85324507517232</c:v>
                </c:pt>
                <c:pt idx="745">
                  <c:v>-117.61287397212656</c:v>
                </c:pt>
                <c:pt idx="746">
                  <c:v>-117.3840021728511</c:v>
                </c:pt>
                <c:pt idx="747">
                  <c:v>-117.16666337522494</c:v>
                </c:pt>
                <c:pt idx="748">
                  <c:v>-116.96088734955016</c:v>
                </c:pt>
                <c:pt idx="749">
                  <c:v>-116.76670026842072</c:v>
                </c:pt>
                <c:pt idx="750">
                  <c:v>-116.58412502300419</c:v>
                </c:pt>
                <c:pt idx="751">
                  <c:v>-116.41318152481968</c:v>
                </c:pt>
                <c:pt idx="752">
                  <c:v>-116.25388699220649</c:v>
                </c:pt>
                <c:pt idx="753">
                  <c:v>-116.10625622077956</c:v>
                </c:pt>
                <c:pt idx="754">
                  <c:v>-115.9703018372567</c:v>
                </c:pt>
                <c:pt idx="755">
                  <c:v>-115.84603453613023</c:v>
                </c:pt>
                <c:pt idx="756">
                  <c:v>-115.73346329872797</c:v>
                </c:pt>
                <c:pt idx="757">
                  <c:v>-115.63259559427762</c:v>
                </c:pt>
                <c:pt idx="758">
                  <c:v>-115.54343756264885</c:v>
                </c:pt>
                <c:pt idx="759">
                  <c:v>-115.46599417849988</c:v>
                </c:pt>
                <c:pt idx="760">
                  <c:v>-115.40026939660189</c:v>
                </c:pt>
                <c:pt idx="761">
                  <c:v>-115.3462662781569</c:v>
                </c:pt>
                <c:pt idx="762">
                  <c:v>-115.30398709795813</c:v>
                </c:pt>
                <c:pt idx="763">
                  <c:v>-115.2734334322742</c:v>
                </c:pt>
                <c:pt idx="764">
                  <c:v>-115.25460622736567</c:v>
                </c:pt>
                <c:pt idx="765">
                  <c:v>-115.24750584856491</c:v>
                </c:pt>
                <c:pt idx="766">
                  <c:v>-115.25213210987259</c:v>
                </c:pt>
                <c:pt idx="767">
                  <c:v>-115.2684842840431</c:v>
                </c:pt>
                <c:pt idx="768">
                  <c:v>-115.29656109314843</c:v>
                </c:pt>
                <c:pt idx="769">
                  <c:v>-115.33636067963043</c:v>
                </c:pt>
                <c:pt idx="770">
                  <c:v>-115.38788055786623</c:v>
                </c:pt>
                <c:pt idx="771">
                  <c:v>-115.45111754629349</c:v>
                </c:pt>
                <c:pt idx="772">
                  <c:v>-115.52606768016156</c:v>
                </c:pt>
                <c:pt idx="773">
                  <c:v>-115.6127261049995</c:v>
                </c:pt>
                <c:pt idx="774">
                  <c:v>-115.71108695091738</c:v>
                </c:pt>
                <c:pt idx="775">
                  <c:v>-115.82114318788858</c:v>
                </c:pt>
                <c:pt idx="776">
                  <c:v>-115.94288646219664</c:v>
                </c:pt>
                <c:pt idx="777">
                  <c:v>-116.07630691426944</c:v>
                </c:pt>
                <c:pt idx="778">
                  <c:v>-116.22139297817023</c:v>
                </c:pt>
                <c:pt idx="779">
                  <c:v>-116.37813116306927</c:v>
                </c:pt>
                <c:pt idx="780">
                  <c:v>-116.54650581707645</c:v>
                </c:pt>
                <c:pt idx="781">
                  <c:v>-116.72649887388607</c:v>
                </c:pt>
                <c:pt idx="782">
                  <c:v>-116.91808958275655</c:v>
                </c:pt>
                <c:pt idx="783">
                  <c:v>-117.12125422243389</c:v>
                </c:pt>
                <c:pt idx="784">
                  <c:v>-117.33596579971719</c:v>
                </c:pt>
                <c:pt idx="785">
                  <c:v>-117.56219373346582</c:v>
                </c:pt>
                <c:pt idx="786">
                  <c:v>-117.79990352495656</c:v>
                </c:pt>
                <c:pt idx="787">
                  <c:v>-118.04905641561618</c:v>
                </c:pt>
                <c:pt idx="788">
                  <c:v>-118.3096090332791</c:v>
                </c:pt>
                <c:pt idx="789">
                  <c:v>-118.58151302825604</c:v>
                </c:pt>
                <c:pt idx="790">
                  <c:v>-118.86471470063523</c:v>
                </c:pt>
                <c:pt idx="791">
                  <c:v>-119.15915462038933</c:v>
                </c:pt>
                <c:pt idx="792">
                  <c:v>-119.46476724200831</c:v>
                </c:pt>
                <c:pt idx="793">
                  <c:v>-119.7814805155376</c:v>
                </c:pt>
                <c:pt idx="794">
                  <c:v>-120.10921549605709</c:v>
                </c:pt>
                <c:pt idx="795">
                  <c:v>-120.44788595379499</c:v>
                </c:pt>
                <c:pt idx="796">
                  <c:v>-120.7973979872294</c:v>
                </c:pt>
                <c:pt idx="797">
                  <c:v>-121.15764964168228</c:v>
                </c:pt>
                <c:pt idx="798">
                  <c:v>-121.52853053605941</c:v>
                </c:pt>
                <c:pt idx="799">
                  <c:v>-121.90992150052614</c:v>
                </c:pt>
                <c:pt idx="800">
                  <c:v>-122.3016942280388</c:v>
                </c:pt>
                <c:pt idx="801">
                  <c:v>-122.70371094275967</c:v>
                </c:pt>
                <c:pt idx="802">
                  <c:v>-123.11582408847931</c:v>
                </c:pt>
                <c:pt idx="803">
                  <c:v>-123.53787604024097</c:v>
                </c:pt>
                <c:pt idx="804">
                  <c:v>-123.96969884240956</c:v>
                </c:pt>
                <c:pt idx="805">
                  <c:v>-124.41111397644517</c:v>
                </c:pt>
                <c:pt idx="806">
                  <c:v>-124.86193216163159</c:v>
                </c:pt>
                <c:pt idx="807">
                  <c:v>-125.32195319195948</c:v>
                </c:pt>
                <c:pt idx="808">
                  <c:v>-125.79096581228498</c:v>
                </c:pt>
                <c:pt idx="809">
                  <c:v>-126.26874763675737</c:v>
                </c:pt>
                <c:pt idx="810">
                  <c:v>-126.75506511234482</c:v>
                </c:pt>
                <c:pt idx="811">
                  <c:v>-127.24967353009271</c:v>
                </c:pt>
                <c:pt idx="812">
                  <c:v>-127.75231708647109</c:v>
                </c:pt>
                <c:pt idx="813">
                  <c:v>-128.26272899690949</c:v>
                </c:pt>
                <c:pt idx="814">
                  <c:v>-128.78063166326024</c:v>
                </c:pt>
                <c:pt idx="815">
                  <c:v>-129.30573689655739</c:v>
                </c:pt>
                <c:pt idx="816">
                  <c:v>-129.83774619603369</c:v>
                </c:pt>
                <c:pt idx="817">
                  <c:v>-130.37635108490593</c:v>
                </c:pt>
                <c:pt idx="818">
                  <c:v>-130.92123350295952</c:v>
                </c:pt>
              </c:numCache>
            </c:numRef>
          </c:yVal>
          <c:smooth val="1"/>
          <c:extLst>
            <c:ext xmlns:c16="http://schemas.microsoft.com/office/drawing/2014/chart" uri="{C3380CC4-5D6E-409C-BE32-E72D297353CC}">
              <c16:uniqueId val="{00000003-DE02-4A97-80FB-1038F1F7E610}"/>
            </c:ext>
          </c:extLst>
        </c:ser>
        <c:dLbls>
          <c:showLegendKey val="0"/>
          <c:showVal val="0"/>
          <c:showCatName val="0"/>
          <c:showSerName val="0"/>
          <c:showPercent val="0"/>
          <c:showBubbleSize val="0"/>
        </c:dLbls>
        <c:axId val="529065088"/>
        <c:axId val="529066624"/>
      </c:scatterChart>
      <c:valAx>
        <c:axId val="529020032"/>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021952"/>
        <c:crossesAt val="-30"/>
        <c:crossBetween val="midCat"/>
      </c:valAx>
      <c:valAx>
        <c:axId val="529021952"/>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20032"/>
        <c:crossesAt val="100"/>
        <c:crossBetween val="midCat"/>
      </c:valAx>
      <c:valAx>
        <c:axId val="529065088"/>
        <c:scaling>
          <c:logBase val="10"/>
          <c:orientation val="minMax"/>
        </c:scaling>
        <c:delete val="1"/>
        <c:axPos val="b"/>
        <c:numFmt formatCode="0" sourceLinked="1"/>
        <c:majorTickMark val="out"/>
        <c:minorTickMark val="none"/>
        <c:tickLblPos val="nextTo"/>
        <c:crossAx val="529066624"/>
        <c:crosses val="autoZero"/>
        <c:crossBetween val="midCat"/>
      </c:valAx>
      <c:valAx>
        <c:axId val="529066624"/>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65088"/>
        <c:crosses val="max"/>
        <c:crossBetween val="midCat"/>
        <c:majorUnit val="30"/>
      </c:valAx>
    </c:plotArea>
    <c:legend>
      <c:legendPos val="r"/>
      <c:layout>
        <c:manualLayout>
          <c:xMode val="edge"/>
          <c:yMode val="edge"/>
          <c:x val="0.16032244751274644"/>
          <c:y val="0.61860680002053348"/>
          <c:w val="0.11172067873927911"/>
          <c:h val="0.22138904507278437"/>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Feedforward</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Sheet2!$AX$4:$AX$822</c:f>
              <c:numCache>
                <c:formatCode>0.00000000</c:formatCode>
                <c:ptCount val="819"/>
                <c:pt idx="0">
                  <c:v>4.2430408528344531E-14</c:v>
                </c:pt>
                <c:pt idx="1">
                  <c:v>4.6287718394557659E-14</c:v>
                </c:pt>
                <c:pt idx="2">
                  <c:v>4.6287718394557659E-14</c:v>
                </c:pt>
                <c:pt idx="3">
                  <c:v>5.0145028260770782E-14</c:v>
                </c:pt>
                <c:pt idx="4">
                  <c:v>5.2073683193877346E-14</c:v>
                </c:pt>
                <c:pt idx="5">
                  <c:v>5.4002338126983911E-14</c:v>
                </c:pt>
                <c:pt idx="6">
                  <c:v>5.7859647993197033E-14</c:v>
                </c:pt>
                <c:pt idx="7">
                  <c:v>5.9788302926303604E-14</c:v>
                </c:pt>
                <c:pt idx="8">
                  <c:v>6.1716957859410149E-14</c:v>
                </c:pt>
                <c:pt idx="9">
                  <c:v>6.5574267725623278E-14</c:v>
                </c:pt>
                <c:pt idx="10">
                  <c:v>6.9431577591836395E-14</c:v>
                </c:pt>
                <c:pt idx="11">
                  <c:v>7.3288887458049511E-14</c:v>
                </c:pt>
                <c:pt idx="12">
                  <c:v>7.5217542391156069E-14</c:v>
                </c:pt>
                <c:pt idx="13">
                  <c:v>7.9074852257369185E-14</c:v>
                </c:pt>
                <c:pt idx="14">
                  <c:v>8.2932162123582289E-14</c:v>
                </c:pt>
                <c:pt idx="15">
                  <c:v>8.6789471989795417E-14</c:v>
                </c:pt>
                <c:pt idx="16">
                  <c:v>9.0646781856008508E-14</c:v>
                </c:pt>
                <c:pt idx="17">
                  <c:v>9.643274665532817E-14</c:v>
                </c:pt>
                <c:pt idx="18">
                  <c:v>1.0029005652154129E-13</c:v>
                </c:pt>
                <c:pt idx="19">
                  <c:v>1.0414736638775438E-13</c:v>
                </c:pt>
                <c:pt idx="20">
                  <c:v>1.0800467625396748E-13</c:v>
                </c:pt>
                <c:pt idx="21">
                  <c:v>1.1571929598639369E-13</c:v>
                </c:pt>
                <c:pt idx="22">
                  <c:v>1.1957660585260678E-13</c:v>
                </c:pt>
                <c:pt idx="23">
                  <c:v>1.2536257065192643E-13</c:v>
                </c:pt>
                <c:pt idx="24">
                  <c:v>1.3114853545124605E-13</c:v>
                </c:pt>
                <c:pt idx="25">
                  <c:v>1.3886315518367223E-13</c:v>
                </c:pt>
                <c:pt idx="26">
                  <c:v>1.4272046504988532E-13</c:v>
                </c:pt>
                <c:pt idx="27">
                  <c:v>1.5043508478231148E-13</c:v>
                </c:pt>
                <c:pt idx="28">
                  <c:v>1.5814970451473764E-13</c:v>
                </c:pt>
                <c:pt idx="29">
                  <c:v>1.6586432424716379E-13</c:v>
                </c:pt>
                <c:pt idx="30">
                  <c:v>1.7357894397958995E-13</c:v>
                </c:pt>
                <c:pt idx="31">
                  <c:v>1.8129356371201606E-13</c:v>
                </c:pt>
                <c:pt idx="32">
                  <c:v>1.8900818344444224E-13</c:v>
                </c:pt>
                <c:pt idx="33">
                  <c:v>1.9865145810997485E-13</c:v>
                </c:pt>
                <c:pt idx="34">
                  <c:v>2.0829473277550752E-13</c:v>
                </c:pt>
                <c:pt idx="35">
                  <c:v>2.1793800744104016E-13</c:v>
                </c:pt>
                <c:pt idx="36">
                  <c:v>2.275812821065728E-13</c:v>
                </c:pt>
                <c:pt idx="37">
                  <c:v>2.3915321170521189E-13</c:v>
                </c:pt>
                <c:pt idx="38">
                  <c:v>2.5072514130385104E-13</c:v>
                </c:pt>
                <c:pt idx="39">
                  <c:v>2.6229707090249013E-13</c:v>
                </c:pt>
                <c:pt idx="40">
                  <c:v>2.7386900050112923E-13</c:v>
                </c:pt>
                <c:pt idx="41">
                  <c:v>2.8736958503287483E-13</c:v>
                </c:pt>
                <c:pt idx="42">
                  <c:v>3.0087016956462034E-13</c:v>
                </c:pt>
                <c:pt idx="43">
                  <c:v>3.162994090294724E-13</c:v>
                </c:pt>
                <c:pt idx="44">
                  <c:v>3.297999935612179E-13</c:v>
                </c:pt>
                <c:pt idx="45">
                  <c:v>3.4522923302606991E-13</c:v>
                </c:pt>
                <c:pt idx="46">
                  <c:v>3.6258712742402843E-13</c:v>
                </c:pt>
                <c:pt idx="47">
                  <c:v>3.7801636688888034E-13</c:v>
                </c:pt>
                <c:pt idx="48">
                  <c:v>3.9730291621994516E-13</c:v>
                </c:pt>
                <c:pt idx="49">
                  <c:v>4.1658946555101009E-13</c:v>
                </c:pt>
                <c:pt idx="50">
                  <c:v>4.3587601488207481E-13</c:v>
                </c:pt>
                <c:pt idx="51">
                  <c:v>4.5516256421313963E-13</c:v>
                </c:pt>
                <c:pt idx="52">
                  <c:v>4.7637776847731076E-13</c:v>
                </c:pt>
                <c:pt idx="53">
                  <c:v>4.9952162767458835E-13</c:v>
                </c:pt>
                <c:pt idx="54">
                  <c:v>5.2266548687186594E-13</c:v>
                </c:pt>
                <c:pt idx="55">
                  <c:v>5.4773800100224978E-13</c:v>
                </c:pt>
                <c:pt idx="56">
                  <c:v>5.7281051513263362E-13</c:v>
                </c:pt>
                <c:pt idx="57">
                  <c:v>5.9788302926301736E-13</c:v>
                </c:pt>
                <c:pt idx="58">
                  <c:v>6.2681285325961391E-13</c:v>
                </c:pt>
                <c:pt idx="59">
                  <c:v>6.5574267725621037E-13</c:v>
                </c:pt>
                <c:pt idx="60">
                  <c:v>6.8660115618591318E-13</c:v>
                </c:pt>
                <c:pt idx="61">
                  <c:v>7.1938829004872224E-13</c:v>
                </c:pt>
                <c:pt idx="62">
                  <c:v>7.5410407884463756E-13</c:v>
                </c:pt>
                <c:pt idx="63">
                  <c:v>7.8881986764055288E-13</c:v>
                </c:pt>
                <c:pt idx="64">
                  <c:v>8.2739296630268071E-13</c:v>
                </c:pt>
                <c:pt idx="65">
                  <c:v>8.6596606496480844E-13</c:v>
                </c:pt>
                <c:pt idx="66">
                  <c:v>9.0646781856004242E-13</c:v>
                </c:pt>
                <c:pt idx="67">
                  <c:v>9.4889822708838236E-13</c:v>
                </c:pt>
                <c:pt idx="68">
                  <c:v>9.9132863561672219E-13</c:v>
                </c:pt>
                <c:pt idx="69">
                  <c:v>1.0376163540112745E-12</c:v>
                </c:pt>
                <c:pt idx="70">
                  <c:v>1.0877613822720392E-12</c:v>
                </c:pt>
                <c:pt idx="71">
                  <c:v>1.1398350654659101E-12</c:v>
                </c:pt>
                <c:pt idx="72">
                  <c:v>1.1938374035928869E-12</c:v>
                </c:pt>
                <c:pt idx="73">
                  <c:v>1.2497683966529697E-12</c:v>
                </c:pt>
                <c:pt idx="74">
                  <c:v>1.3076280446461583E-12</c:v>
                </c:pt>
                <c:pt idx="75">
                  <c:v>1.3712736574386656E-12</c:v>
                </c:pt>
                <c:pt idx="76">
                  <c:v>1.4349192702311722E-12</c:v>
                </c:pt>
                <c:pt idx="77">
                  <c:v>1.5043508478229972E-12</c:v>
                </c:pt>
                <c:pt idx="78">
                  <c:v>1.5737824254148212E-12</c:v>
                </c:pt>
                <c:pt idx="79">
                  <c:v>1.6489999678059637E-12</c:v>
                </c:pt>
                <c:pt idx="80">
                  <c:v>1.7280748200633179E-12</c:v>
                </c:pt>
                <c:pt idx="81">
                  <c:v>1.8090783272537776E-12</c:v>
                </c:pt>
                <c:pt idx="82">
                  <c:v>1.8939391443104484E-12</c:v>
                </c:pt>
                <c:pt idx="83">
                  <c:v>1.9826572712333309E-12</c:v>
                </c:pt>
                <c:pt idx="84">
                  <c:v>2.0771613629555309E-12</c:v>
                </c:pt>
                <c:pt idx="85">
                  <c:v>2.173594109610836E-12</c:v>
                </c:pt>
                <c:pt idx="86">
                  <c:v>2.2758128210654583E-12</c:v>
                </c:pt>
                <c:pt idx="87">
                  <c:v>2.381888842386291E-12</c:v>
                </c:pt>
                <c:pt idx="88">
                  <c:v>2.4956794834395471E-12</c:v>
                </c:pt>
                <c:pt idx="89">
                  <c:v>2.6113987794259067E-12</c:v>
                </c:pt>
                <c:pt idx="90">
                  <c:v>2.7348326951446892E-12</c:v>
                </c:pt>
                <c:pt idx="91">
                  <c:v>2.865981230595894E-12</c:v>
                </c:pt>
                <c:pt idx="92">
                  <c:v>3.0009870759133084E-12</c:v>
                </c:pt>
                <c:pt idx="93">
                  <c:v>3.1417788860300384E-12</c:v>
                </c:pt>
                <c:pt idx="94">
                  <c:v>3.2902853158791893E-12</c:v>
                </c:pt>
                <c:pt idx="95">
                  <c:v>3.4445777105276554E-12</c:v>
                </c:pt>
                <c:pt idx="96">
                  <c:v>3.6085133798416475E-12</c:v>
                </c:pt>
                <c:pt idx="97">
                  <c:v>3.7763063590218473E-12</c:v>
                </c:pt>
                <c:pt idx="98">
                  <c:v>3.9556712678006785E-12</c:v>
                </c:pt>
                <c:pt idx="99">
                  <c:v>4.1388934864457166E-12</c:v>
                </c:pt>
                <c:pt idx="100">
                  <c:v>4.3356162896224917E-12</c:v>
                </c:pt>
                <c:pt idx="101">
                  <c:v>4.5400537125316836E-12</c:v>
                </c:pt>
                <c:pt idx="102">
                  <c:v>4.7560630650395034E-12</c:v>
                </c:pt>
                <c:pt idx="103">
                  <c:v>4.9797870372797402E-12</c:v>
                </c:pt>
                <c:pt idx="104">
                  <c:v>5.2131542841854981E-12</c:v>
                </c:pt>
                <c:pt idx="105">
                  <c:v>5.4600221156229873E-12</c:v>
                </c:pt>
                <c:pt idx="106">
                  <c:v>5.7165332217259944E-12</c:v>
                </c:pt>
                <c:pt idx="107">
                  <c:v>5.9865449123607328E-12</c:v>
                </c:pt>
                <c:pt idx="108">
                  <c:v>6.2681285325940942E-12</c:v>
                </c:pt>
                <c:pt idx="109">
                  <c:v>6.5651413922922854E-12</c:v>
                </c:pt>
                <c:pt idx="110">
                  <c:v>6.8717975266559922E-12</c:v>
                </c:pt>
                <c:pt idx="111">
                  <c:v>7.1958115554176314E-12</c:v>
                </c:pt>
                <c:pt idx="112">
                  <c:v>7.5352548236441013E-12</c:v>
                </c:pt>
                <c:pt idx="113">
                  <c:v>7.8920559862684988E-12</c:v>
                </c:pt>
                <c:pt idx="114">
                  <c:v>8.2642863883577205E-12</c:v>
                </c:pt>
                <c:pt idx="115">
                  <c:v>8.6538746848448666E-12</c:v>
                </c:pt>
                <c:pt idx="116">
                  <c:v>9.0608208757299355E-12</c:v>
                </c:pt>
                <c:pt idx="117">
                  <c:v>9.4889822708791372E-12</c:v>
                </c:pt>
                <c:pt idx="118">
                  <c:v>9.9345015604262536E-12</c:v>
                </c:pt>
                <c:pt idx="119">
                  <c:v>1.0401236054237495E-11</c:v>
                </c:pt>
                <c:pt idx="120">
                  <c:v>1.0893043062179066E-11</c:v>
                </c:pt>
                <c:pt idx="121">
                  <c:v>1.1406065274384752E-11</c:v>
                </c:pt>
                <c:pt idx="122">
                  <c:v>1.1942231345787656E-11</c:v>
                </c:pt>
                <c:pt idx="123">
                  <c:v>1.2507327241187084E-11</c:v>
                </c:pt>
                <c:pt idx="124">
                  <c:v>1.3095566995783719E-11</c:v>
                </c:pt>
                <c:pt idx="125">
                  <c:v>1.3712736574376864E-11</c:v>
                </c:pt>
                <c:pt idx="126">
                  <c:v>1.4360764631899622E-11</c:v>
                </c:pt>
                <c:pt idx="127">
                  <c:v>1.5035793858485772E-11</c:v>
                </c:pt>
                <c:pt idx="128">
                  <c:v>1.5745538873867727E-11</c:v>
                </c:pt>
                <c:pt idx="129">
                  <c:v>1.6486142368179272E-11</c:v>
                </c:pt>
                <c:pt idx="130">
                  <c:v>1.7265318961152811E-11</c:v>
                </c:pt>
                <c:pt idx="131">
                  <c:v>1.8075354033055912E-11</c:v>
                </c:pt>
                <c:pt idx="132">
                  <c:v>1.8931676823353401E-11</c:v>
                </c:pt>
                <c:pt idx="133">
                  <c:v>1.9820786747513536E-11</c:v>
                </c:pt>
                <c:pt idx="134">
                  <c:v>2.0754255735134923E-11</c:v>
                </c:pt>
                <c:pt idx="135">
                  <c:v>2.1734012441150657E-11</c:v>
                </c:pt>
                <c:pt idx="136">
                  <c:v>2.2758128210627609E-11</c:v>
                </c:pt>
                <c:pt idx="137">
                  <c:v>2.3830460353431978E-11</c:v>
                </c:pt>
                <c:pt idx="138">
                  <c:v>2.495486617942994E-11</c:v>
                </c:pt>
                <c:pt idx="139">
                  <c:v>2.6129417033688369E-11</c:v>
                </c:pt>
                <c:pt idx="140">
                  <c:v>2.735989888100655E-11</c:v>
                </c:pt>
                <c:pt idx="141">
                  <c:v>2.865016903125067E-11</c:v>
                </c:pt>
                <c:pt idx="142">
                  <c:v>3.0000227484420692E-11</c:v>
                </c:pt>
                <c:pt idx="143">
                  <c:v>3.1415860205315884E-11</c:v>
                </c:pt>
                <c:pt idx="144">
                  <c:v>3.2897067193936234E-11</c:v>
                </c:pt>
                <c:pt idx="145">
                  <c:v>3.4445777105214769E-11</c:v>
                </c:pt>
                <c:pt idx="146">
                  <c:v>3.6067775903950786E-11</c:v>
                </c:pt>
                <c:pt idx="147">
                  <c:v>3.7768849554943515E-11</c:v>
                </c:pt>
                <c:pt idx="148">
                  <c:v>3.9548998058192917E-11</c:v>
                </c:pt>
                <c:pt idx="149">
                  <c:v>4.1412078723565145E-11</c:v>
                </c:pt>
                <c:pt idx="150">
                  <c:v>4.3365806170792528E-11</c:v>
                </c:pt>
                <c:pt idx="151">
                  <c:v>4.5408251744941889E-11</c:v>
                </c:pt>
                <c:pt idx="152">
                  <c:v>4.7549058720678671E-11</c:v>
                </c:pt>
                <c:pt idx="153">
                  <c:v>4.9790155752935907E-11</c:v>
                </c:pt>
                <c:pt idx="154">
                  <c:v>5.2135400151579659E-11</c:v>
                </c:pt>
                <c:pt idx="155">
                  <c:v>5.4592506536342263E-11</c:v>
                </c:pt>
                <c:pt idx="156">
                  <c:v>5.7165332217089799E-11</c:v>
                </c:pt>
                <c:pt idx="157">
                  <c:v>5.985966315862144E-11</c:v>
                </c:pt>
                <c:pt idx="158">
                  <c:v>6.2681285325736354E-11</c:v>
                </c:pt>
                <c:pt idx="159">
                  <c:v>6.5634056028300601E-11</c:v>
                </c:pt>
                <c:pt idx="160">
                  <c:v>6.8727618540979481E-11</c:v>
                </c:pt>
                <c:pt idx="161">
                  <c:v>7.1965830173639074E-11</c:v>
                </c:pt>
                <c:pt idx="162">
                  <c:v>7.5360262855877713E-11</c:v>
                </c:pt>
                <c:pt idx="163">
                  <c:v>7.8912845242628342E-11</c:v>
                </c:pt>
                <c:pt idx="164">
                  <c:v>8.2627434643756848E-11</c:v>
                </c:pt>
                <c:pt idx="165">
                  <c:v>8.6525246263527135E-11</c:v>
                </c:pt>
                <c:pt idx="166">
                  <c:v>9.0600494137139544E-11</c:v>
                </c:pt>
                <c:pt idx="167">
                  <c:v>9.4870536158991665E-11</c:v>
                </c:pt>
                <c:pt idx="168">
                  <c:v>9.9343086948815558E-11</c:v>
                </c:pt>
                <c:pt idx="169">
                  <c:v>1.0402586112634324E-10</c:v>
                </c:pt>
                <c:pt idx="170">
                  <c:v>1.0892657331130666E-10</c:v>
                </c:pt>
                <c:pt idx="171">
                  <c:v>1.1406065274317013E-10</c:v>
                </c:pt>
                <c:pt idx="172">
                  <c:v>1.1943581404166556E-10</c:v>
                </c:pt>
                <c:pt idx="173">
                  <c:v>1.2506555779132401E-10</c:v>
                </c:pt>
                <c:pt idx="174">
                  <c:v>1.3095952726681039E-10</c:v>
                </c:pt>
                <c:pt idx="175">
                  <c:v>1.3713122305265572E-10</c:v>
                </c:pt>
                <c:pt idx="176">
                  <c:v>1.4359607438832394E-10</c:v>
                </c:pt>
                <c:pt idx="177">
                  <c:v>1.5036179589354673E-10</c:v>
                </c:pt>
                <c:pt idx="178">
                  <c:v>1.5744960277258723E-10</c:v>
                </c:pt>
                <c:pt idx="179">
                  <c:v>1.6486913830010981E-10</c:v>
                </c:pt>
                <c:pt idx="180">
                  <c:v>1.7263776037051142E-10</c:v>
                </c:pt>
                <c:pt idx="181">
                  <c:v>1.8077475553312168E-10</c:v>
                </c:pt>
                <c:pt idx="182">
                  <c:v>1.89293624372471E-10</c:v>
                </c:pt>
                <c:pt idx="183">
                  <c:v>1.9821558209282198E-10</c:v>
                </c:pt>
                <c:pt idx="184">
                  <c:v>2.0755798658857092E-10</c:v>
                </c:pt>
                <c:pt idx="185">
                  <c:v>2.1734012440904703E-10</c:v>
                </c:pt>
                <c:pt idx="186">
                  <c:v>2.2758128210357931E-10</c:v>
                </c:pt>
                <c:pt idx="187">
                  <c:v>2.3830653218629588E-10</c:v>
                </c:pt>
                <c:pt idx="188">
                  <c:v>2.4953901851639152E-10</c:v>
                </c:pt>
                <c:pt idx="189">
                  <c:v>2.6129802764319481E-10</c:v>
                </c:pt>
                <c:pt idx="190">
                  <c:v>2.7361248939069915E-10</c:v>
                </c:pt>
                <c:pt idx="191">
                  <c:v>2.8650940492796499E-10</c:v>
                </c:pt>
                <c:pt idx="192">
                  <c:v>3.0000998945925289E-10</c:v>
                </c:pt>
                <c:pt idx="193">
                  <c:v>3.141508874282878E-10</c:v>
                </c:pt>
                <c:pt idx="194">
                  <c:v>3.2895524269426298E-10</c:v>
                </c:pt>
                <c:pt idx="195">
                  <c:v>3.4445777104596969E-10</c:v>
                </c:pt>
                <c:pt idx="196">
                  <c:v>3.6069318827219859E-10</c:v>
                </c:pt>
                <c:pt idx="197">
                  <c:v>3.7769042419694064E-10</c:v>
                </c:pt>
                <c:pt idx="198">
                  <c:v>3.9549190922871806E-10</c:v>
                </c:pt>
                <c:pt idx="199">
                  <c:v>4.1413235915631999E-10</c:v>
                </c:pt>
                <c:pt idx="200">
                  <c:v>4.3364648976853514E-10</c:v>
                </c:pt>
                <c:pt idx="201">
                  <c:v>4.5408637474854889E-10</c:v>
                </c:pt>
                <c:pt idx="202">
                  <c:v>4.7548672988514855E-10</c:v>
                </c:pt>
                <c:pt idx="203">
                  <c:v>4.9789577155165185E-10</c:v>
                </c:pt>
                <c:pt idx="204">
                  <c:v>5.2135785881150982E-10</c:v>
                </c:pt>
                <c:pt idx="205">
                  <c:v>5.4592892265777033E-10</c:v>
                </c:pt>
                <c:pt idx="206">
                  <c:v>5.7165910811868154E-10</c:v>
                </c:pt>
                <c:pt idx="207">
                  <c:v>5.9860048887742326E-10</c:v>
                </c:pt>
                <c:pt idx="208">
                  <c:v>6.2681285323690633E-10</c:v>
                </c:pt>
                <c:pt idx="209">
                  <c:v>6.5635406084510655E-10</c:v>
                </c:pt>
                <c:pt idx="210">
                  <c:v>6.872858286598652E-10</c:v>
                </c:pt>
                <c:pt idx="211">
                  <c:v>7.1967758825875364E-10</c:v>
                </c:pt>
                <c:pt idx="212">
                  <c:v>7.5359298525454182E-10</c:v>
                </c:pt>
                <c:pt idx="213">
                  <c:v>7.8910916584452957E-10</c:v>
                </c:pt>
                <c:pt idx="214">
                  <c:v>8.2629941891614807E-10</c:v>
                </c:pt>
                <c:pt idx="215">
                  <c:v>8.6524281932162479E-10</c:v>
                </c:pt>
                <c:pt idx="216">
                  <c:v>9.0601844191318544E-10</c:v>
                </c:pt>
                <c:pt idx="217">
                  <c:v>9.4871886212758329E-10</c:v>
                </c:pt>
                <c:pt idx="218">
                  <c:v>9.9343086943676889E-10</c:v>
                </c:pt>
                <c:pt idx="219">
                  <c:v>1.0402508965873554E-9</c:v>
                </c:pt>
                <c:pt idx="220">
                  <c:v>1.0892734476710186E-9</c:v>
                </c:pt>
                <c:pt idx="221">
                  <c:v>1.1406103846738268E-9</c:v>
                </c:pt>
                <c:pt idx="222">
                  <c:v>1.1943658549621115E-9</c:v>
                </c:pt>
                <c:pt idx="223">
                  <c:v>1.2506555778317975E-9</c:v>
                </c:pt>
                <c:pt idx="224">
                  <c:v>1.3095952725788043E-9</c:v>
                </c:pt>
                <c:pt idx="225">
                  <c:v>1.371316087738508E-9</c:v>
                </c:pt>
                <c:pt idx="226">
                  <c:v>1.4359453145364127E-9</c:v>
                </c:pt>
                <c:pt idx="227">
                  <c:v>1.5036179588177474E-9</c:v>
                </c:pt>
                <c:pt idx="228">
                  <c:v>1.5744805983573301E-9</c:v>
                </c:pt>
                <c:pt idx="229">
                  <c:v>1.6486855968947682E-9</c:v>
                </c:pt>
                <c:pt idx="230">
                  <c:v>1.7263853181696608E-9</c:v>
                </c:pt>
                <c:pt idx="231">
                  <c:v>1.8077475551610596E-9</c:v>
                </c:pt>
                <c:pt idx="232">
                  <c:v>1.8929439581578685E-9</c:v>
                </c:pt>
                <c:pt idx="233">
                  <c:v>1.9821558207236462E-9</c:v>
                </c:pt>
                <c:pt idx="234">
                  <c:v>2.0755721510416664E-9</c:v>
                </c:pt>
                <c:pt idx="235">
                  <c:v>2.1733896719149199E-9</c:v>
                </c:pt>
                <c:pt idx="236">
                  <c:v>2.2758166780759781E-9</c:v>
                </c:pt>
                <c:pt idx="237">
                  <c:v>2.3830749648419248E-9</c:v>
                </c:pt>
                <c:pt idx="238">
                  <c:v>2.495386327529822E-9</c:v>
                </c:pt>
                <c:pt idx="239">
                  <c:v>2.6129879906961714E-9</c:v>
                </c:pt>
                <c:pt idx="240">
                  <c:v>2.7361364654467821E-9</c:v>
                </c:pt>
                <c:pt idx="241">
                  <c:v>2.8650863342325013E-9</c:v>
                </c:pt>
                <c:pt idx="242">
                  <c:v>3.0001133947084083E-9</c:v>
                </c:pt>
                <c:pt idx="243">
                  <c:v>3.1415050164591454E-9</c:v>
                </c:pt>
                <c:pt idx="244">
                  <c:v>3.2895601409989192E-9</c:v>
                </c:pt>
                <c:pt idx="245">
                  <c:v>3.4445912104264251E-9</c:v>
                </c:pt>
                <c:pt idx="246">
                  <c:v>3.6069299533896443E-9</c:v>
                </c:pt>
                <c:pt idx="247">
                  <c:v>3.7769177418111749E-9</c:v>
                </c:pt>
                <c:pt idx="248">
                  <c:v>3.9549171628178242E-9</c:v>
                </c:pt>
                <c:pt idx="249">
                  <c:v>4.141308161430738E-9</c:v>
                </c:pt>
                <c:pt idx="250">
                  <c:v>4.3364822546005972E-9</c:v>
                </c:pt>
                <c:pt idx="251">
                  <c:v>4.5408541031372046E-9</c:v>
                </c:pt>
                <c:pt idx="252">
                  <c:v>4.754857654399621E-9</c:v>
                </c:pt>
                <c:pt idx="253">
                  <c:v>4.978948070951079E-9</c:v>
                </c:pt>
                <c:pt idx="254">
                  <c:v>5.2135998019040542E-9</c:v>
                </c:pt>
                <c:pt idx="255">
                  <c:v>5.4593085115751819E-9</c:v>
                </c:pt>
                <c:pt idx="256">
                  <c:v>5.7165987941049761E-9</c:v>
                </c:pt>
                <c:pt idx="257">
                  <c:v>5.9860126015282274E-9</c:v>
                </c:pt>
                <c:pt idx="258">
                  <c:v>6.2681227443585237E-9</c:v>
                </c:pt>
                <c:pt idx="259">
                  <c:v>6.5635328915882242E-9</c:v>
                </c:pt>
                <c:pt idx="260">
                  <c:v>6.8728621414489985E-9</c:v>
                </c:pt>
                <c:pt idx="261">
                  <c:v>7.1967700939259269E-9</c:v>
                </c:pt>
                <c:pt idx="262">
                  <c:v>7.535943350172955E-9</c:v>
                </c:pt>
                <c:pt idx="263">
                  <c:v>7.8911032271326151E-9</c:v>
                </c:pt>
                <c:pt idx="264">
                  <c:v>8.2629980429162547E-9</c:v>
                </c:pt>
                <c:pt idx="265">
                  <c:v>8.6524204746984397E-9</c:v>
                </c:pt>
                <c:pt idx="266">
                  <c:v>9.0601959867872978E-9</c:v>
                </c:pt>
                <c:pt idx="267">
                  <c:v>9.4871924738991787E-9</c:v>
                </c:pt>
                <c:pt idx="268">
                  <c:v>9.9343067605740938E-9</c:v>
                </c:pt>
                <c:pt idx="269">
                  <c:v>1.0402497388309525E-8</c:v>
                </c:pt>
                <c:pt idx="270">
                  <c:v>1.089275182842655E-8</c:v>
                </c:pt>
                <c:pt idx="271">
                  <c:v>1.1406113483238849E-8</c:v>
                </c:pt>
                <c:pt idx="272">
                  <c:v>1.1943666256813215E-8</c:v>
                </c:pt>
                <c:pt idx="273">
                  <c:v>1.2506553841518805E-8</c:v>
                </c:pt>
                <c:pt idx="274">
                  <c:v>1.3095970074752458E-8</c:v>
                </c:pt>
                <c:pt idx="275">
                  <c:v>1.3713162796248485E-8</c:v>
                </c:pt>
                <c:pt idx="276">
                  <c:v>1.4359445420008198E-8</c:v>
                </c:pt>
                <c:pt idx="277">
                  <c:v>1.5036183433715335E-8</c:v>
                </c:pt>
                <c:pt idx="278">
                  <c:v>1.5744819471250081E-8</c:v>
                </c:pt>
                <c:pt idx="279">
                  <c:v>1.6486850168829822E-8</c:v>
                </c:pt>
                <c:pt idx="280">
                  <c:v>1.726385123752315E-8</c:v>
                </c:pt>
                <c:pt idx="281">
                  <c:v>1.8077469748630073E-8</c:v>
                </c:pt>
                <c:pt idx="282">
                  <c:v>1.8929435705611453E-8</c:v>
                </c:pt>
                <c:pt idx="283">
                  <c:v>1.9821552400814263E-8</c:v>
                </c:pt>
                <c:pt idx="284">
                  <c:v>2.0755711844710907E-8</c:v>
                </c:pt>
                <c:pt idx="285">
                  <c:v>2.1733898623208926E-8</c:v>
                </c:pt>
                <c:pt idx="286">
                  <c:v>2.275818604034101E-8</c:v>
                </c:pt>
                <c:pt idx="287">
                  <c:v>2.3830745761539448E-8</c:v>
                </c:pt>
                <c:pt idx="288">
                  <c:v>2.4953853599600759E-8</c:v>
                </c:pt>
                <c:pt idx="289">
                  <c:v>2.6129893371995362E-8</c:v>
                </c:pt>
                <c:pt idx="290">
                  <c:v>2.7361358829522256E-8</c:v>
                </c:pt>
                <c:pt idx="291">
                  <c:v>2.8650859442273579E-8</c:v>
                </c:pt>
                <c:pt idx="292">
                  <c:v>3.0001133900218885E-8</c:v>
                </c:pt>
                <c:pt idx="293">
                  <c:v>3.1415042398585059E-8</c:v>
                </c:pt>
                <c:pt idx="294">
                  <c:v>3.2895587853060298E-8</c:v>
                </c:pt>
                <c:pt idx="295">
                  <c:v>3.4445910113828953E-8</c:v>
                </c:pt>
                <c:pt idx="296">
                  <c:v>3.6069295608845755E-8</c:v>
                </c:pt>
                <c:pt idx="297">
                  <c:v>3.776919084441995E-8</c:v>
                </c:pt>
                <c:pt idx="298">
                  <c:v>3.9549194690595062E-8</c:v>
                </c:pt>
                <c:pt idx="299">
                  <c:v>4.1413091168282253E-8</c:v>
                </c:pt>
                <c:pt idx="300">
                  <c:v>4.3364832091365345E-8</c:v>
                </c:pt>
                <c:pt idx="301">
                  <c:v>4.5408552495939679E-8</c:v>
                </c:pt>
                <c:pt idx="302">
                  <c:v>4.7548591855515615E-8</c:v>
                </c:pt>
                <c:pt idx="303">
                  <c:v>4.9789488295053055E-8</c:v>
                </c:pt>
                <c:pt idx="304">
                  <c:v>5.2135994020200057E-8</c:v>
                </c:pt>
                <c:pt idx="305">
                  <c:v>5.4593088817876432E-8</c:v>
                </c:pt>
                <c:pt idx="306">
                  <c:v>5.7165981984927722E-8</c:v>
                </c:pt>
                <c:pt idx="307">
                  <c:v>5.9860129686018442E-8</c:v>
                </c:pt>
                <c:pt idx="308">
                  <c:v>6.2681250382870417E-8</c:v>
                </c:pt>
                <c:pt idx="309">
                  <c:v>6.5635328691571316E-8</c:v>
                </c:pt>
                <c:pt idx="310">
                  <c:v>6.8728625025847815E-8</c:v>
                </c:pt>
                <c:pt idx="311">
                  <c:v>7.196770645554302E-8</c:v>
                </c:pt>
                <c:pt idx="312">
                  <c:v>7.5359438991994967E-8</c:v>
                </c:pt>
                <c:pt idx="313">
                  <c:v>7.8911020375168605E-8</c:v>
                </c:pt>
                <c:pt idx="314">
                  <c:v>8.262998393096356E-8</c:v>
                </c:pt>
                <c:pt idx="315">
                  <c:v>8.6524212071796408E-8</c:v>
                </c:pt>
                <c:pt idx="316">
                  <c:v>9.0601974869696761E-8</c:v>
                </c:pt>
                <c:pt idx="317">
                  <c:v>9.4871912698410246E-8</c:v>
                </c:pt>
                <c:pt idx="318">
                  <c:v>9.9343090235733439E-8</c:v>
                </c:pt>
                <c:pt idx="319">
                  <c:v>1.0402498296292631E-7</c:v>
                </c:pt>
                <c:pt idx="320">
                  <c:v>1.0892753116704641E-7</c:v>
                </c:pt>
                <c:pt idx="321">
                  <c:v>1.1406112836901552E-7</c:v>
                </c:pt>
                <c:pt idx="322">
                  <c:v>1.1943666375402379E-7</c:v>
                </c:pt>
                <c:pt idx="323">
                  <c:v>1.2506553760076432E-7</c:v>
                </c:pt>
                <c:pt idx="324">
                  <c:v>1.3095969599721687E-7</c:v>
                </c:pt>
                <c:pt idx="325">
                  <c:v>1.371316366266068E-7</c:v>
                </c:pt>
                <c:pt idx="326">
                  <c:v>1.4359444926915255E-7</c:v>
                </c:pt>
                <c:pt idx="327">
                  <c:v>1.5036184858919232E-7</c:v>
                </c:pt>
                <c:pt idx="328">
                  <c:v>1.5744818377845155E-7</c:v>
                </c:pt>
                <c:pt idx="329">
                  <c:v>1.6486848870106234E-7</c:v>
                </c:pt>
                <c:pt idx="330">
                  <c:v>1.7263850118010441E-7</c:v>
                </c:pt>
                <c:pt idx="331">
                  <c:v>1.8077470542800296E-7</c:v>
                </c:pt>
                <c:pt idx="332">
                  <c:v>1.8929435133306765E-7</c:v>
                </c:pt>
                <c:pt idx="333">
                  <c:v>1.9821552003374774E-7</c:v>
                </c:pt>
                <c:pt idx="334">
                  <c:v>2.0755712970458429E-7</c:v>
                </c:pt>
                <c:pt idx="335">
                  <c:v>2.1733899341584361E-7</c:v>
                </c:pt>
                <c:pt idx="336">
                  <c:v>2.2758186542121939E-7</c:v>
                </c:pt>
                <c:pt idx="337">
                  <c:v>2.3830746815898511E-7</c:v>
                </c:pt>
                <c:pt idx="338">
                  <c:v>2.4953855396893257E-7</c:v>
                </c:pt>
                <c:pt idx="339">
                  <c:v>2.6129894173679469E-7</c:v>
                </c:pt>
                <c:pt idx="340">
                  <c:v>2.7361358053983569E-7</c:v>
                </c:pt>
                <c:pt idx="341">
                  <c:v>2.8650859400588918E-7</c:v>
                </c:pt>
                <c:pt idx="342">
                  <c:v>3.0001132467239475E-7</c:v>
                </c:pt>
                <c:pt idx="343">
                  <c:v>3.1415042270449418E-7</c:v>
                </c:pt>
                <c:pt idx="344">
                  <c:v>3.2895587675347734E-7</c:v>
                </c:pt>
                <c:pt idx="345">
                  <c:v>3.4445908724563413E-7</c:v>
                </c:pt>
                <c:pt idx="346">
                  <c:v>3.6069294545706631E-7</c:v>
                </c:pt>
                <c:pt idx="347">
                  <c:v>3.7769187980136265E-7</c:v>
                </c:pt>
                <c:pt idx="348">
                  <c:v>3.9549194647633323E-7</c:v>
                </c:pt>
                <c:pt idx="349">
                  <c:v>4.1413090853880901E-7</c:v>
                </c:pt>
                <c:pt idx="350">
                  <c:v>4.3364829569288759E-7</c:v>
                </c:pt>
                <c:pt idx="351">
                  <c:v>4.5408550843723674E-7</c:v>
                </c:pt>
                <c:pt idx="352">
                  <c:v>4.7548589906853251E-7</c:v>
                </c:pt>
                <c:pt idx="353">
                  <c:v>4.9789485654220041E-7</c:v>
                </c:pt>
                <c:pt idx="354">
                  <c:v>5.2135991640566427E-7</c:v>
                </c:pt>
                <c:pt idx="355">
                  <c:v>5.4593085144503686E-7</c:v>
                </c:pt>
                <c:pt idx="356">
                  <c:v>5.7165977776104064E-7</c:v>
                </c:pt>
                <c:pt idx="357">
                  <c:v>5.9860127048819625E-7</c:v>
                </c:pt>
                <c:pt idx="358">
                  <c:v>6.2681247758534193E-7</c:v>
                </c:pt>
                <c:pt idx="359">
                  <c:v>6.5635323748345376E-7</c:v>
                </c:pt>
                <c:pt idx="360">
                  <c:v>6.8728621023403745E-7</c:v>
                </c:pt>
                <c:pt idx="361">
                  <c:v>7.1967700865750456E-7</c:v>
                </c:pt>
                <c:pt idx="362">
                  <c:v>7.5359433720615519E-7</c:v>
                </c:pt>
                <c:pt idx="363">
                  <c:v>7.8911014239907305E-7</c:v>
                </c:pt>
                <c:pt idx="364">
                  <c:v>8.2629975361372639E-7</c:v>
                </c:pt>
                <c:pt idx="365">
                  <c:v>8.6524205859333947E-7</c:v>
                </c:pt>
                <c:pt idx="366">
                  <c:v>9.0601965581038038E-7</c:v>
                </c:pt>
                <c:pt idx="367">
                  <c:v>9.4871904154581655E-7</c:v>
                </c:pt>
                <c:pt idx="368">
                  <c:v>9.9343078732506654E-7</c:v>
                </c:pt>
                <c:pt idx="369">
                  <c:v>1.0402497327831631E-6</c:v>
                </c:pt>
                <c:pt idx="370">
                  <c:v>1.0892751862445044E-6</c:v>
                </c:pt>
                <c:pt idx="371">
                  <c:v>1.1406111349458458E-6</c:v>
                </c:pt>
                <c:pt idx="372">
                  <c:v>1.1943664764744537E-6</c:v>
                </c:pt>
                <c:pt idx="373">
                  <c:v>1.2506552251337097E-6</c:v>
                </c:pt>
                <c:pt idx="374">
                  <c:v>1.30959678388293E-6</c:v>
                </c:pt>
                <c:pt idx="375">
                  <c:v>1.371316168060766E-6</c:v>
                </c:pt>
                <c:pt idx="376">
                  <c:v>1.4359442966114681E-6</c:v>
                </c:pt>
                <c:pt idx="377">
                  <c:v>1.5036182543812688E-6</c:v>
                </c:pt>
                <c:pt idx="378">
                  <c:v>1.5744815872018278E-6</c:v>
                </c:pt>
                <c:pt idx="379">
                  <c:v>1.6486846046882319E-6</c:v>
                </c:pt>
                <c:pt idx="380">
                  <c:v>1.7263847003948004E-6</c:v>
                </c:pt>
                <c:pt idx="381">
                  <c:v>1.8077466854713934E-6</c:v>
                </c:pt>
                <c:pt idx="382">
                  <c:v>1.8929431454634793E-6</c:v>
                </c:pt>
                <c:pt idx="383">
                  <c:v>1.9821547874688275E-6</c:v>
                </c:pt>
                <c:pt idx="384">
                  <c:v>2.0755708393677621E-6</c:v>
                </c:pt>
                <c:pt idx="385">
                  <c:v>2.1733894548392545E-6</c:v>
                </c:pt>
                <c:pt idx="386">
                  <c:v>2.2758181183768854E-6</c:v>
                </c:pt>
                <c:pt idx="387">
                  <c:v>2.3830740927350511E-6</c:v>
                </c:pt>
                <c:pt idx="388">
                  <c:v>2.4953848818042493E-6</c:v>
                </c:pt>
                <c:pt idx="389">
                  <c:v>2.6129887108440748E-6</c:v>
                </c:pt>
                <c:pt idx="390">
                  <c:v>2.7361350375744894E-6</c:v>
                </c:pt>
                <c:pt idx="391">
                  <c:v>2.8650850671241895E-6</c:v>
                </c:pt>
                <c:pt idx="392">
                  <c:v>3.0001123190524065E-6</c:v>
                </c:pt>
                <c:pt idx="393">
                  <c:v>3.1415032040137195E-6</c:v>
                </c:pt>
                <c:pt idx="394">
                  <c:v>3.2895576332097162E-6</c:v>
                </c:pt>
                <c:pt idx="395">
                  <c:v>3.4445896451982223E-6</c:v>
                </c:pt>
                <c:pt idx="396">
                  <c:v>3.6069280867045258E-6</c:v>
                </c:pt>
                <c:pt idx="397">
                  <c:v>3.7769172972895224E-6</c:v>
                </c:pt>
                <c:pt idx="398">
                  <c:v>3.9549178422338245E-6</c:v>
                </c:pt>
                <c:pt idx="399">
                  <c:v>4.1413072897804546E-6</c:v>
                </c:pt>
                <c:pt idx="400">
                  <c:v>4.3364809922343668E-6</c:v>
                </c:pt>
                <c:pt idx="401">
                  <c:v>4.5408529364929744E-6</c:v>
                </c:pt>
                <c:pt idx="402">
                  <c:v>4.7548566235059039E-6</c:v>
                </c:pt>
                <c:pt idx="403">
                  <c:v>4.9789459843785211E-6</c:v>
                </c:pt>
                <c:pt idx="404">
                  <c:v>5.2135963389051415E-6</c:v>
                </c:pt>
                <c:pt idx="405">
                  <c:v>5.4593054081037782E-6</c:v>
                </c:pt>
                <c:pt idx="406">
                  <c:v>5.7165943749663762E-6</c:v>
                </c:pt>
                <c:pt idx="407">
                  <c:v>5.9860089818525474E-6</c:v>
                </c:pt>
                <c:pt idx="408">
                  <c:v>6.2681206876705345E-6</c:v>
                </c:pt>
                <c:pt idx="409">
                  <c:v>6.5635278906312895E-6</c:v>
                </c:pt>
                <c:pt idx="410">
                  <c:v>6.8728571857170921E-6</c:v>
                </c:pt>
                <c:pt idx="411">
                  <c:v>7.1967646954376372E-6</c:v>
                </c:pt>
                <c:pt idx="412">
                  <c:v>7.5359374700161926E-6</c:v>
                </c:pt>
                <c:pt idx="413">
                  <c:v>7.8910949377191084E-6</c:v>
                </c:pt>
                <c:pt idx="414">
                  <c:v>8.2629904284723851E-6</c:v>
                </c:pt>
                <c:pt idx="415">
                  <c:v>8.6524127804083797E-6</c:v>
                </c:pt>
                <c:pt idx="416">
                  <c:v>9.0601880042699818E-6</c:v>
                </c:pt>
                <c:pt idx="417">
                  <c:v>9.4871810403877821E-6</c:v>
                </c:pt>
                <c:pt idx="418">
                  <c:v>9.9342975947294583E-6</c:v>
                </c:pt>
                <c:pt idx="419">
                  <c:v>1.0402486052092458E-5</c:v>
                </c:pt>
                <c:pt idx="420">
                  <c:v>1.0892739497298151E-5</c:v>
                </c:pt>
                <c:pt idx="421">
                  <c:v>1.1406097817386033E-5</c:v>
                </c:pt>
                <c:pt idx="422">
                  <c:v>1.1943649904094107E-5</c:v>
                </c:pt>
                <c:pt idx="423">
                  <c:v>1.2506535968197101E-5</c:v>
                </c:pt>
                <c:pt idx="424">
                  <c:v>1.3095949956058753E-5</c:v>
                </c:pt>
                <c:pt idx="425">
                  <c:v>1.3713142083827025E-5</c:v>
                </c:pt>
                <c:pt idx="426">
                  <c:v>1.4359421485414407E-5</c:v>
                </c:pt>
                <c:pt idx="427">
                  <c:v>1.5036158993549347E-5</c:v>
                </c:pt>
                <c:pt idx="428">
                  <c:v>1.5744790044254949E-5</c:v>
                </c:pt>
                <c:pt idx="429">
                  <c:v>1.6486817722112172E-5</c:v>
                </c:pt>
                <c:pt idx="430">
                  <c:v>1.7263815952092785E-5</c:v>
                </c:pt>
                <c:pt idx="431">
                  <c:v>1.8077432830246785E-5</c:v>
                </c:pt>
                <c:pt idx="432">
                  <c:v>1.8929394126030346E-5</c:v>
                </c:pt>
                <c:pt idx="433">
                  <c:v>1.9821506938915757E-5</c:v>
                </c:pt>
                <c:pt idx="434">
                  <c:v>2.0755663538211901E-5</c:v>
                </c:pt>
                <c:pt idx="435">
                  <c:v>2.1733845366807819E-5</c:v>
                </c:pt>
                <c:pt idx="436">
                  <c:v>2.2758127243553752E-5</c:v>
                </c:pt>
                <c:pt idx="437">
                  <c:v>2.3830681779707638E-5</c:v>
                </c:pt>
                <c:pt idx="438">
                  <c:v>2.4953783968943911E-5</c:v>
                </c:pt>
                <c:pt idx="439">
                  <c:v>2.6129816021318724E-5</c:v>
                </c:pt>
                <c:pt idx="440">
                  <c:v>2.736127241033152E-5</c:v>
                </c:pt>
                <c:pt idx="441">
                  <c:v>2.8650765178404256E-5</c:v>
                </c:pt>
                <c:pt idx="442">
                  <c:v>3.0001029452559918E-5</c:v>
                </c:pt>
                <c:pt idx="443">
                  <c:v>3.1414929273480913E-5</c:v>
                </c:pt>
                <c:pt idx="444">
                  <c:v>3.2895463641512189E-5</c:v>
                </c:pt>
                <c:pt idx="445">
                  <c:v>3.4445772902075565E-5</c:v>
                </c:pt>
                <c:pt idx="446">
                  <c:v>3.6069145389489154E-5</c:v>
                </c:pt>
                <c:pt idx="447">
                  <c:v>3.7769024412120224E-5</c:v>
                </c:pt>
                <c:pt idx="448">
                  <c:v>3.9549015549938219E-5</c:v>
                </c:pt>
                <c:pt idx="449">
                  <c:v>4.1412894295322416E-5</c:v>
                </c:pt>
                <c:pt idx="450">
                  <c:v>4.3364614081478518E-5</c:v>
                </c:pt>
                <c:pt idx="451">
                  <c:v>4.5408314643493127E-5</c:v>
                </c:pt>
                <c:pt idx="452">
                  <c:v>4.7548330808453031E-5</c:v>
                </c:pt>
                <c:pt idx="453">
                  <c:v>4.9789201692444302E-5</c:v>
                </c:pt>
                <c:pt idx="454">
                  <c:v>5.2135680323711044E-5</c:v>
                </c:pt>
                <c:pt idx="455">
                  <c:v>5.4592743716075129E-5</c:v>
                </c:pt>
                <c:pt idx="456">
                  <c:v>5.7165603444682697E-5</c:v>
                </c:pt>
                <c:pt idx="457">
                  <c:v>5.9859716673924325E-5</c:v>
                </c:pt>
                <c:pt idx="458">
                  <c:v>6.2680797747452261E-5</c:v>
                </c:pt>
                <c:pt idx="459">
                  <c:v>6.5634830298819189E-5</c:v>
                </c:pt>
                <c:pt idx="460">
                  <c:v>6.872807995505127E-5</c:v>
                </c:pt>
                <c:pt idx="461">
                  <c:v>7.196710760132108E-5</c:v>
                </c:pt>
                <c:pt idx="462">
                  <c:v>7.535878331760401E-5</c:v>
                </c:pt>
                <c:pt idx="463">
                  <c:v>7.8910300929444397E-5</c:v>
                </c:pt>
                <c:pt idx="464">
                  <c:v>8.2629193285640935E-5</c:v>
                </c:pt>
                <c:pt idx="465">
                  <c:v>8.6523348204974875E-5</c:v>
                </c:pt>
                <c:pt idx="466">
                  <c:v>9.060102523371675E-5</c:v>
                </c:pt>
                <c:pt idx="467">
                  <c:v>9.4870873133852157E-5</c:v>
                </c:pt>
                <c:pt idx="468">
                  <c:v>9.93419482427943E-5</c:v>
                </c:pt>
                <c:pt idx="469">
                  <c:v>1.0402373367177133E-4</c:v>
                </c:pt>
                <c:pt idx="470">
                  <c:v>1.0892615941518413E-4</c:v>
                </c:pt>
                <c:pt idx="471">
                  <c:v>1.1405962340369225E-4</c:v>
                </c:pt>
                <c:pt idx="472">
                  <c:v>1.1943501356078101E-4</c:v>
                </c:pt>
                <c:pt idx="473">
                  <c:v>1.25063730885918E-4</c:v>
                </c:pt>
                <c:pt idx="474">
                  <c:v>1.3095771362501066E-4</c:v>
                </c:pt>
                <c:pt idx="475">
                  <c:v>1.3712946259948042E-4</c:v>
                </c:pt>
                <c:pt idx="476">
                  <c:v>1.4359206769197659E-4</c:v>
                </c:pt>
                <c:pt idx="477">
                  <c:v>1.5035923562078929E-4</c:v>
                </c:pt>
                <c:pt idx="478">
                  <c:v>1.5744531899229512E-4</c:v>
                </c:pt>
                <c:pt idx="479">
                  <c:v>1.6486534672683991E-4</c:v>
                </c:pt>
                <c:pt idx="480">
                  <c:v>1.7263505594284926E-4</c:v>
                </c:pt>
                <c:pt idx="481">
                  <c:v>1.8077092529812484E-4</c:v>
                </c:pt>
                <c:pt idx="482">
                  <c:v>1.8929020994542758E-4</c:v>
                </c:pt>
                <c:pt idx="483">
                  <c:v>1.9821097810611264E-4</c:v>
                </c:pt>
                <c:pt idx="484">
                  <c:v>2.0755214938225435E-4</c:v>
                </c:pt>
                <c:pt idx="485">
                  <c:v>2.1733353485440282E-4</c:v>
                </c:pt>
                <c:pt idx="486">
                  <c:v>2.2757587909117614E-4</c:v>
                </c:pt>
                <c:pt idx="487">
                  <c:v>2.3830090412069887E-4</c:v>
                </c:pt>
                <c:pt idx="488">
                  <c:v>2.4953135547656755E-4</c:v>
                </c:pt>
                <c:pt idx="489">
                  <c:v>2.6129105041943434E-4</c:v>
                </c:pt>
                <c:pt idx="490">
                  <c:v>2.7360492841118045E-4</c:v>
                </c:pt>
                <c:pt idx="491">
                  <c:v>2.8649910398131093E-4</c:v>
                </c:pt>
                <c:pt idx="492">
                  <c:v>3.0000092208757928E-4</c:v>
                </c:pt>
                <c:pt idx="493">
                  <c:v>3.141390160641466E-4</c:v>
                </c:pt>
                <c:pt idx="494">
                  <c:v>3.2894336830456387E-4</c:v>
                </c:pt>
                <c:pt idx="495">
                  <c:v>3.4444537380948009E-4</c:v>
                </c:pt>
                <c:pt idx="496">
                  <c:v>3.60677906722204E-4</c:v>
                </c:pt>
                <c:pt idx="497">
                  <c:v>3.7767538998871673E-4</c:v>
                </c:pt>
                <c:pt idx="498">
                  <c:v>3.9547386830088131E-4</c:v>
                </c:pt>
                <c:pt idx="499">
                  <c:v>4.1411108448444976E-4</c:v>
                </c:pt>
                <c:pt idx="500">
                  <c:v>4.3362655945485928E-4</c:v>
                </c:pt>
                <c:pt idx="501">
                  <c:v>4.5406167596116233E-4</c:v>
                </c:pt>
                <c:pt idx="502">
                  <c:v>4.7545976626413284E-4</c:v>
                </c:pt>
                <c:pt idx="503">
                  <c:v>4.9786620392636757E-4</c:v>
                </c:pt>
                <c:pt idx="504">
                  <c:v>5.2132849994035479E-4</c:v>
                </c:pt>
                <c:pt idx="505">
                  <c:v>5.4589640336546162E-4</c:v>
                </c:pt>
                <c:pt idx="506">
                  <c:v>5.7162200670450363E-4</c:v>
                </c:pt>
                <c:pt idx="507">
                  <c:v>5.9855985623120695E-4</c:v>
                </c:pt>
                <c:pt idx="508">
                  <c:v>6.2676706750871734E-4</c:v>
                </c:pt>
                <c:pt idx="509">
                  <c:v>6.563034463604356E-4</c:v>
                </c:pt>
                <c:pt idx="510">
                  <c:v>6.8723161548107752E-4</c:v>
                </c:pt>
                <c:pt idx="511">
                  <c:v>7.1961714705510646E-4</c:v>
                </c:pt>
                <c:pt idx="512">
                  <c:v>7.5352870157406821E-4</c:v>
                </c:pt>
                <c:pt idx="513">
                  <c:v>7.8903817319176674E-4</c:v>
                </c:pt>
                <c:pt idx="514">
                  <c:v>8.2622084190497012E-4</c:v>
                </c:pt>
                <c:pt idx="515">
                  <c:v>8.651555328973243E-4</c:v>
                </c:pt>
                <c:pt idx="516">
                  <c:v>9.0592478335795089E-4</c:v>
                </c:pt>
                <c:pt idx="517">
                  <c:v>9.48615017145798E-4</c:v>
                </c:pt>
                <c:pt idx="518">
                  <c:v>9.9331672765133085E-4</c:v>
                </c:pt>
                <c:pt idx="519">
                  <c:v>1.0401246692474228E-3</c:v>
                </c:pt>
                <c:pt idx="520">
                  <c:v>1.0891380577499894E-3</c:v>
                </c:pt>
                <c:pt idx="521">
                  <c:v>1.1404607802498242E-3</c:v>
                </c:pt>
                <c:pt idx="522">
                  <c:v>1.194201614834934E-3</c:v>
                </c:pt>
                <c:pt idx="523">
                  <c:v>1.2504744606085742E-3</c:v>
                </c:pt>
                <c:pt idx="524">
                  <c:v>1.3093985784926813E-3</c:v>
                </c:pt>
                <c:pt idx="525">
                  <c:v>1.3710988433378321E-3</c:v>
                </c:pt>
                <c:pt idx="526">
                  <c:v>1.4357060078623702E-3</c:v>
                </c:pt>
                <c:pt idx="527">
                  <c:v>1.5033569789689007E-3</c:v>
                </c:pt>
                <c:pt idx="528">
                  <c:v>1.5741951069906776E-3</c:v>
                </c:pt>
                <c:pt idx="529">
                  <c:v>1.6483704885316844E-3</c:v>
                </c:pt>
                <c:pt idx="530">
                  <c:v>1.7260402834758718E-3</c:v>
                </c:pt>
                <c:pt idx="531">
                  <c:v>1.8073690468502445E-3</c:v>
                </c:pt>
                <c:pt idx="532">
                  <c:v>1.8925290762305993E-3</c:v>
                </c:pt>
                <c:pt idx="533">
                  <c:v>1.981700775418383E-3</c:v>
                </c:pt>
                <c:pt idx="534">
                  <c:v>2.0750730351307379E-3</c:v>
                </c:pt>
                <c:pt idx="535">
                  <c:v>2.1728436315017045E-3</c:v>
                </c:pt>
                <c:pt idx="536">
                  <c:v>2.2752196432406857E-3</c:v>
                </c:pt>
                <c:pt idx="537">
                  <c:v>2.3824178882709147E-3</c:v>
                </c:pt>
                <c:pt idx="538">
                  <c:v>2.4946653807957119E-3</c:v>
                </c:pt>
                <c:pt idx="539">
                  <c:v>2.6121998096993908E-3</c:v>
                </c:pt>
                <c:pt idx="540">
                  <c:v>2.7352700393125161E-3</c:v>
                </c:pt>
                <c:pt idx="541">
                  <c:v>2.8641366335386844E-3</c:v>
                </c:pt>
                <c:pt idx="542">
                  <c:v>2.9990724044393845E-3</c:v>
                </c:pt>
                <c:pt idx="543">
                  <c:v>3.140362986407191E-3</c:v>
                </c:pt>
                <c:pt idx="544">
                  <c:v>3.288307437096735E-3</c:v>
                </c:pt>
                <c:pt idx="545">
                  <c:v>3.4432188663624818E-3</c:v>
                </c:pt>
                <c:pt idx="546">
                  <c:v>3.6054250944785866E-3</c:v>
                </c:pt>
                <c:pt idx="547">
                  <c:v>3.7752693409806842E-3</c:v>
                </c:pt>
                <c:pt idx="548">
                  <c:v>3.9531109455665583E-3</c:v>
                </c:pt>
                <c:pt idx="549">
                  <c:v>4.1393261224901201E-3</c:v>
                </c:pt>
                <c:pt idx="550">
                  <c:v>4.3343087499968973E-3</c:v>
                </c:pt>
                <c:pt idx="551">
                  <c:v>4.5384711964067603E-3</c:v>
                </c:pt>
                <c:pt idx="552">
                  <c:v>4.7522451845144632E-3</c:v>
                </c:pt>
                <c:pt idx="553">
                  <c:v>4.9760826960564023E-3</c:v>
                </c:pt>
                <c:pt idx="554">
                  <c:v>5.2104569180598196E-3</c:v>
                </c:pt>
                <c:pt idx="555">
                  <c:v>5.4558632329858294E-3</c:v>
                </c:pt>
                <c:pt idx="556">
                  <c:v>5.7128202546375562E-3</c:v>
                </c:pt>
                <c:pt idx="557">
                  <c:v>5.9818709119478829E-3</c:v>
                </c:pt>
                <c:pt idx="558">
                  <c:v>6.2635835827397736E-3</c:v>
                </c:pt>
                <c:pt idx="559">
                  <c:v>6.5585532797778406E-3</c:v>
                </c:pt>
                <c:pt idx="560">
                  <c:v>6.86740289142985E-3</c:v>
                </c:pt>
                <c:pt idx="561">
                  <c:v>7.1907844794036101E-3</c:v>
                </c:pt>
                <c:pt idx="562">
                  <c:v>7.5293806360885521E-3</c:v>
                </c:pt>
                <c:pt idx="563">
                  <c:v>7.8839059042037484E-3</c:v>
                </c:pt>
                <c:pt idx="564">
                  <c:v>8.2551082615090685E-3</c:v>
                </c:pt>
                <c:pt idx="565">
                  <c:v>8.6437706734550663E-3</c:v>
                </c:pt>
                <c:pt idx="566">
                  <c:v>9.0507127167957137E-3</c:v>
                </c:pt>
                <c:pt idx="567">
                  <c:v>9.4767922772973634E-3</c:v>
                </c:pt>
                <c:pt idx="568">
                  <c:v>9.9229073248225559E-3</c:v>
                </c:pt>
                <c:pt idx="569">
                  <c:v>1.0389997769116184E-2</c:v>
                </c:pt>
                <c:pt idx="570">
                  <c:v>1.0879047399915086E-2</c:v>
                </c:pt>
                <c:pt idx="571">
                  <c:v>1.1391085914960106E-2</c:v>
                </c:pt>
                <c:pt idx="572">
                  <c:v>1.19271910397853E-2</c:v>
                </c:pt>
                <c:pt idx="573">
                  <c:v>1.248849074322181E-2</c:v>
                </c:pt>
                <c:pt idx="574">
                  <c:v>1.3076165552717629E-2</c:v>
                </c:pt>
                <c:pt idx="575">
                  <c:v>1.3691450973751887E-2</c:v>
                </c:pt>
                <c:pt idx="576">
                  <c:v>1.4335640017799559E-2</c:v>
                </c:pt>
                <c:pt idx="577">
                  <c:v>1.501008584336474E-2</c:v>
                </c:pt>
                <c:pt idx="578">
                  <c:v>1.5716204514953133E-2</c:v>
                </c:pt>
                <c:pt idx="579">
                  <c:v>1.6455477884783774E-2</c:v>
                </c:pt>
                <c:pt idx="580">
                  <c:v>1.7229456602464978E-2</c:v>
                </c:pt>
                <c:pt idx="581">
                  <c:v>1.8039763257830656E-2</c:v>
                </c:pt>
                <c:pt idx="582">
                  <c:v>1.8888095662443035E-2</c:v>
                </c:pt>
                <c:pt idx="583">
                  <c:v>1.9776230275362367E-2</c:v>
                </c:pt>
                <c:pt idx="584">
                  <c:v>2.0706025779057002E-2</c:v>
                </c:pt>
                <c:pt idx="585">
                  <c:v>2.1679426811412973E-2</c:v>
                </c:pt>
                <c:pt idx="586">
                  <c:v>2.2698467860043745E-2</c:v>
                </c:pt>
                <c:pt idx="587">
                  <c:v>2.3765277325301433E-2</c:v>
                </c:pt>
                <c:pt idx="588">
                  <c:v>2.4882081758475016E-2</c:v>
                </c:pt>
                <c:pt idx="589">
                  <c:v>2.6051210282018317E-2</c:v>
                </c:pt>
                <c:pt idx="590">
                  <c:v>2.7275099198581731E-2</c:v>
                </c:pt>
                <c:pt idx="591">
                  <c:v>2.8556296796049353E-2</c:v>
                </c:pt>
                <c:pt idx="592">
                  <c:v>2.9897468355761115E-2</c:v>
                </c:pt>
                <c:pt idx="593">
                  <c:v>3.1301401371337051E-2</c:v>
                </c:pt>
                <c:pt idx="594">
                  <c:v>3.2771010985693232E-2</c:v>
                </c:pt>
                <c:pt idx="595">
                  <c:v>3.4309345653902069E-2</c:v>
                </c:pt>
                <c:pt idx="596">
                  <c:v>3.5919593039765774E-2</c:v>
                </c:pt>
                <c:pt idx="597">
                  <c:v>3.7605086153994084E-2</c:v>
                </c:pt>
                <c:pt idx="598">
                  <c:v>3.9369309742071285E-2</c:v>
                </c:pt>
                <c:pt idx="599">
                  <c:v>4.1215906929882515E-2</c:v>
                </c:pt>
                <c:pt idx="600">
                  <c:v>4.3148686135269815E-2</c:v>
                </c:pt>
                <c:pt idx="601">
                  <c:v>4.5171628253736697E-2</c:v>
                </c:pt>
                <c:pt idx="602">
                  <c:v>4.7288894126441487E-2</c:v>
                </c:pt>
                <c:pt idx="603">
                  <c:v>4.950483229868978E-2</c:v>
                </c:pt>
                <c:pt idx="604">
                  <c:v>5.1823987076936855E-2</c:v>
                </c:pt>
                <c:pt idx="605">
                  <c:v>5.4251106892349105E-2</c:v>
                </c:pt>
                <c:pt idx="606">
                  <c:v>5.6791152978655855E-2</c:v>
                </c:pt>
                <c:pt idx="607">
                  <c:v>5.9449308371950824E-2</c:v>
                </c:pt>
                <c:pt idx="608">
                  <c:v>6.2230987239714625E-2</c:v>
                </c:pt>
                <c:pt idx="609">
                  <c:v>6.5141844546089414E-2</c:v>
                </c:pt>
                <c:pt idx="610">
                  <c:v>6.8187786059970223E-2</c:v>
                </c:pt>
                <c:pt idx="611">
                  <c:v>7.1374978712035936E-2</c:v>
                </c:pt>
                <c:pt idx="612">
                  <c:v>7.4709861306247044E-2</c:v>
                </c:pt>
                <c:pt idx="613">
                  <c:v>7.8199155590711347E-2</c:v>
                </c:pt>
                <c:pt idx="614">
                  <c:v>8.1849877692017278E-2</c:v>
                </c:pt>
                <c:pt idx="615">
                  <c:v>8.5669349916303206E-2</c:v>
                </c:pt>
                <c:pt idx="616">
                  <c:v>8.9665212919313911E-2</c:v>
                </c:pt>
                <c:pt idx="617">
                  <c:v>9.3845438246581397E-2</c:v>
                </c:pt>
                <c:pt idx="618">
                  <c:v>9.8218341243599808E-2</c:v>
                </c:pt>
                <c:pt idx="619">
                  <c:v>0.10279259433444977</c:v>
                </c:pt>
                <c:pt idx="620">
                  <c:v>0.10757724066575847</c:v>
                </c:pt>
                <c:pt idx="621">
                  <c:v>0.11258170811105622</c:v>
                </c:pt>
                <c:pt idx="622">
                  <c:v>0.11781582362880014</c:v>
                </c:pt>
                <c:pt idx="623">
                  <c:v>0.12328982796491242</c:v>
                </c:pt>
                <c:pt idx="624">
                  <c:v>0.12901439068867279</c:v>
                </c:pt>
                <c:pt idx="625">
                  <c:v>0.13500062554783385</c:v>
                </c:pt>
                <c:pt idx="626">
                  <c:v>0.14126010612626699</c:v>
                </c:pt>
                <c:pt idx="627">
                  <c:v>0.14780488178421627</c:v>
                </c:pt>
                <c:pt idx="628">
                  <c:v>0.15464749385788459</c:v>
                </c:pt>
                <c:pt idx="629">
                  <c:v>0.16180099209144122</c:v>
                </c:pt>
                <c:pt idx="630">
                  <c:v>0.16927895127058543</c:v>
                </c:pt>
                <c:pt idx="631">
                  <c:v>0.17709548802251421</c:v>
                </c:pt>
                <c:pt idx="632">
                  <c:v>0.18526527774265428</c:v>
                </c:pt>
                <c:pt idx="633">
                  <c:v>0.19380357160348816</c:v>
                </c:pt>
                <c:pt idx="634">
                  <c:v>0.20272621359565857</c:v>
                </c:pt>
                <c:pt idx="635">
                  <c:v>0.21204965754595956</c:v>
                </c:pt>
                <c:pt idx="636">
                  <c:v>0.22179098405084322</c:v>
                </c:pt>
                <c:pt idx="637">
                  <c:v>0.23196791725789756</c:v>
                </c:pt>
                <c:pt idx="638">
                  <c:v>0.24259884142103708</c:v>
                </c:pt>
                <c:pt idx="639">
                  <c:v>0.25370281714843251</c:v>
                </c:pt>
                <c:pt idx="640">
                  <c:v>0.26529959725475216</c:v>
                </c:pt>
                <c:pt idx="641">
                  <c:v>0.27740964212178709</c:v>
                </c:pt>
                <c:pt idx="642">
                  <c:v>0.29005413446407824</c:v>
                </c:pt>
                <c:pt idx="643">
                  <c:v>0.30325499338756096</c:v>
                </c:pt>
                <c:pt idx="644">
                  <c:v>0.31703488762157783</c:v>
                </c:pt>
                <c:pt idx="645">
                  <c:v>0.33141724779586668</c:v>
                </c:pt>
                <c:pt idx="646">
                  <c:v>0.34642627762592992</c:v>
                </c:pt>
                <c:pt idx="647">
                  <c:v>0.36208696386155814</c:v>
                </c:pt>
                <c:pt idx="648">
                  <c:v>0.37842508484504561</c:v>
                </c:pt>
                <c:pt idx="649">
                  <c:v>0.39546721751725478</c:v>
                </c:pt>
                <c:pt idx="650">
                  <c:v>0.41324074270180455</c:v>
                </c:pt>
                <c:pt idx="651">
                  <c:v>0.4317738484900423</c:v>
                </c:pt>
                <c:pt idx="652">
                  <c:v>0.45109553154235688</c:v>
                </c:pt>
                <c:pt idx="653">
                  <c:v>0.47123559611495802</c:v>
                </c:pt>
                <c:pt idx="654">
                  <c:v>0.49222465061558229</c:v>
                </c:pt>
                <c:pt idx="655">
                  <c:v>0.51409410148698653</c:v>
                </c:pt>
                <c:pt idx="656">
                  <c:v>0.536876144213559</c:v>
                </c:pt>
                <c:pt idx="657">
                  <c:v>0.56060375124414363</c:v>
                </c:pt>
                <c:pt idx="658">
                  <c:v>0.58531065662367043</c:v>
                </c:pt>
                <c:pt idx="659">
                  <c:v>0.61103133712719371</c:v>
                </c:pt>
                <c:pt idx="660">
                  <c:v>0.63780098969316468</c:v>
                </c:pt>
                <c:pt idx="661">
                  <c:v>0.66565550495790127</c:v>
                </c:pt>
                <c:pt idx="662">
                  <c:v>0.69463143670094085</c:v>
                </c:pt>
                <c:pt idx="663">
                  <c:v>0.72476596702128693</c:v>
                </c:pt>
                <c:pt idx="664">
                  <c:v>0.75609686707737978</c:v>
                </c:pt>
                <c:pt idx="665">
                  <c:v>0.78866245324000928</c:v>
                </c:pt>
                <c:pt idx="666">
                  <c:v>0.82250153852613261</c:v>
                </c:pt>
                <c:pt idx="667">
                  <c:v>0.8576533792043044</c:v>
                </c:pt>
                <c:pt idx="668">
                  <c:v>0.89415761648798409</c:v>
                </c:pt>
                <c:pt idx="669">
                  <c:v>0.93205421326236881</c:v>
                </c:pt>
                <c:pt idx="670">
                  <c:v>0.97138338582284645</c:v>
                </c:pt>
                <c:pt idx="671">
                  <c:v>1.0121855306392877</c:v>
                </c:pt>
                <c:pt idx="672">
                  <c:v>1.0545011461996328</c:v>
                </c:pt>
                <c:pt idx="673">
                  <c:v>1.0983707500286175</c:v>
                </c:pt>
                <c:pt idx="674">
                  <c:v>1.143834791022637</c:v>
                </c:pt>
                <c:pt idx="675">
                  <c:v>1.1909335572896387</c:v>
                </c:pt>
                <c:pt idx="676">
                  <c:v>1.2397070797326375</c:v>
                </c:pt>
                <c:pt idx="677">
                  <c:v>1.2901950316670681</c:v>
                </c:pt>
                <c:pt idx="678">
                  <c:v>1.3424366248147244</c:v>
                </c:pt>
                <c:pt idx="679">
                  <c:v>1.3964705020700334</c:v>
                </c:pt>
                <c:pt idx="680">
                  <c:v>1.4523346274871451</c:v>
                </c:pt>
                <c:pt idx="681">
                  <c:v>1.5100661739879744</c:v>
                </c:pt>
                <c:pt idx="682">
                  <c:v>1.5697014093407351</c:v>
                </c:pt>
                <c:pt idx="683">
                  <c:v>1.6312755810067063</c:v>
                </c:pt>
                <c:pt idx="684">
                  <c:v>1.6948228004941002</c:v>
                </c:pt>
                <c:pt idx="685">
                  <c:v>1.7603759278988287</c:v>
                </c:pt>
                <c:pt idx="686">
                  <c:v>1.8279664573438426</c:v>
                </c:pt>
                <c:pt idx="687">
                  <c:v>1.8976244040560941</c:v>
                </c:pt>
                <c:pt idx="688">
                  <c:v>1.9693781938397914</c:v>
                </c:pt>
                <c:pt idx="689">
                  <c:v>2.0432545557165516</c:v>
                </c:pt>
                <c:pt idx="690">
                  <c:v>2.119278418506354</c:v>
                </c:pt>
                <c:pt idx="691">
                  <c:v>2.1974728121176192</c:v>
                </c:pt>
                <c:pt idx="692">
                  <c:v>2.2778587742996543</c:v>
                </c:pt>
                <c:pt idx="693">
                  <c:v>2.3604552635862297</c:v>
                </c:pt>
                <c:pt idx="694">
                  <c:v>2.4452790791247652</c:v>
                </c:pt>
                <c:pt idx="695">
                  <c:v>2.5323447880421166</c:v>
                </c:pt>
                <c:pt idx="696">
                  <c:v>2.6216646609451404</c:v>
                </c:pt>
                <c:pt idx="697">
                  <c:v>2.7132486160930296</c:v>
                </c:pt>
                <c:pt idx="698">
                  <c:v>2.8071041727092427</c:v>
                </c:pt>
                <c:pt idx="699">
                  <c:v>2.9032364138247848</c:v>
                </c:pt>
                <c:pt idx="700">
                  <c:v>3.0016479589625962</c:v>
                </c:pt>
                <c:pt idx="701">
                  <c:v>3.1023389468860083</c:v>
                </c:pt>
                <c:pt idx="702">
                  <c:v>3.2053070285440701</c:v>
                </c:pt>
                <c:pt idx="703">
                  <c:v>3.3105473702541253</c:v>
                </c:pt>
                <c:pt idx="704">
                  <c:v>3.4180526670691043</c:v>
                </c:pt>
                <c:pt idx="705">
                  <c:v>3.5278131661846586</c:v>
                </c:pt>
                <c:pt idx="706">
                  <c:v>3.6398167001510893</c:v>
                </c:pt>
                <c:pt idx="707">
                  <c:v>3.7540487295687264</c:v>
                </c:pt>
                <c:pt idx="708">
                  <c:v>3.8704923948630618</c:v>
                </c:pt>
                <c:pt idx="709">
                  <c:v>3.9891285766606632</c:v>
                </c:pt>
                <c:pt idx="710">
                  <c:v>4.1099359642176889</c:v>
                </c:pt>
                <c:pt idx="711">
                  <c:v>4.232891131292142</c:v>
                </c:pt>
                <c:pt idx="712">
                  <c:v>4.3579686187981732</c:v>
                </c:pt>
                <c:pt idx="713">
                  <c:v>4.4851410235381568</c:v>
                </c:pt>
                <c:pt idx="714">
                  <c:v>4.6143790922738512</c:v>
                </c:pt>
                <c:pt idx="715">
                  <c:v>4.7456518203738591</c:v>
                </c:pt>
                <c:pt idx="716">
                  <c:v>4.8789265542603797</c:v>
                </c:pt>
                <c:pt idx="717">
                  <c:v>5.0141690968721049</c:v>
                </c:pt>
                <c:pt idx="718">
                  <c:v>5.1513438153645534</c:v>
                </c:pt>
                <c:pt idx="719">
                  <c:v>5.2904137502808464</c:v>
                </c:pt>
                <c:pt idx="720">
                  <c:v>5.4313407254459785</c:v>
                </c:pt>
                <c:pt idx="721">
                  <c:v>5.5740854578649737</c:v>
                </c:pt>
                <c:pt idx="722">
                  <c:v>5.7186076669381531</c:v>
                </c:pt>
                <c:pt idx="723">
                  <c:v>5.8648661823463275</c:v>
                </c:pt>
                <c:pt idx="724">
                  <c:v>6.0128190500018777</c:v>
                </c:pt>
                <c:pt idx="725">
                  <c:v>6.1624236355075146</c:v>
                </c:pt>
                <c:pt idx="726">
                  <c:v>6.3136367246176404</c:v>
                </c:pt>
                <c:pt idx="727">
                  <c:v>6.4664146202441044</c:v>
                </c:pt>
                <c:pt idx="728">
                  <c:v>6.6207132356050744</c:v>
                </c:pt>
                <c:pt idx="729">
                  <c:v>6.7764881831665207</c:v>
                </c:pt>
                <c:pt idx="730">
                  <c:v>6.9336948590788996</c:v>
                </c:pt>
                <c:pt idx="731">
                  <c:v>7.0922885228632726</c:v>
                </c:pt>
                <c:pt idx="732">
                  <c:v>7.2522243721503159</c:v>
                </c:pt>
                <c:pt idx="733">
                  <c:v>7.4134576123244447</c:v>
                </c:pt>
                <c:pt idx="734">
                  <c:v>7.5759435209692425</c:v>
                </c:pt>
                <c:pt idx="735">
                  <c:v>7.7396375070540824</c:v>
                </c:pt>
                <c:pt idx="736">
                  <c:v>7.9044951648398625</c:v>
                </c:pt>
                <c:pt idx="737">
                  <c:v>8.0704723225189952</c:v>
                </c:pt>
                <c:pt idx="738">
                  <c:v>8.2375250856368805</c:v>
                </c:pt>
                <c:pt idx="739">
                  <c:v>8.4056098753718036</c:v>
                </c:pt>
                <c:pt idx="740">
                  <c:v>8.5746834617760896</c:v>
                </c:pt>
                <c:pt idx="741">
                  <c:v>8.7447029921044486</c:v>
                </c:pt>
                <c:pt idx="742">
                  <c:v>8.9156260143743733</c:v>
                </c:pt>
                <c:pt idx="743">
                  <c:v>9.0874104963208744</c:v>
                </c:pt>
                <c:pt idx="744">
                  <c:v>9.2600148399211122</c:v>
                </c:pt>
                <c:pt idx="745">
                  <c:v>9.4333978916751295</c:v>
                </c:pt>
                <c:pt idx="746">
                  <c:v>9.6075189488382318</c:v>
                </c:pt>
                <c:pt idx="747">
                  <c:v>9.7823377618062839</c:v>
                </c:pt>
                <c:pt idx="748">
                  <c:v>9.9578145328597021</c:v>
                </c:pt>
                <c:pt idx="749">
                  <c:v>10.133909911474301</c:v>
                </c:pt>
                <c:pt idx="750">
                  <c:v>10.310584986408156</c:v>
                </c:pt>
                <c:pt idx="751">
                  <c:v>10.487801274772881</c:v>
                </c:pt>
                <c:pt idx="752">
                  <c:v>10.665520708296777</c:v>
                </c:pt>
                <c:pt idx="753">
                  <c:v>10.843705616983874</c:v>
                </c:pt>
                <c:pt idx="754">
                  <c:v>11.022318710369953</c:v>
                </c:pt>
                <c:pt idx="755">
                  <c:v>11.201323056573296</c:v>
                </c:pt>
                <c:pt idx="756">
                  <c:v>11.380682059332617</c:v>
                </c:pt>
                <c:pt idx="757">
                  <c:v>11.560359433220892</c:v>
                </c:pt>
                <c:pt idx="758">
                  <c:v>11.740319177218725</c:v>
                </c:pt>
                <c:pt idx="759">
                  <c:v>11.920525546826475</c:v>
                </c:pt>
                <c:pt idx="760">
                  <c:v>12.100943024890077</c:v>
                </c:pt>
                <c:pt idx="761">
                  <c:v>12.281536291310612</c:v>
                </c:pt>
                <c:pt idx="762">
                  <c:v>12.462270191804587</c:v>
                </c:pt>
                <c:pt idx="763">
                  <c:v>12.643109705878009</c:v>
                </c:pt>
                <c:pt idx="764">
                  <c:v>12.824019914173993</c:v>
                </c:pt>
                <c:pt idx="765">
                  <c:v>13.004965965352133</c:v>
                </c:pt>
                <c:pt idx="766">
                  <c:v>13.185913042654922</c:v>
                </c:pt>
                <c:pt idx="767">
                  <c:v>13.366826330315909</c:v>
                </c:pt>
                <c:pt idx="768">
                  <c:v>13.547670979963334</c:v>
                </c:pt>
                <c:pt idx="769">
                  <c:v>13.728412077172475</c:v>
                </c:pt>
                <c:pt idx="770">
                  <c:v>13.909014608323067</c:v>
                </c:pt>
                <c:pt idx="771">
                  <c:v>14.089443427914368</c:v>
                </c:pt>
                <c:pt idx="772">
                  <c:v>14.269663226498098</c:v>
                </c:pt>
                <c:pt idx="773">
                  <c:v>14.449638499387856</c:v>
                </c:pt>
                <c:pt idx="774">
                  <c:v>14.629333516308099</c:v>
                </c:pt>
                <c:pt idx="775">
                  <c:v>14.808712292149474</c:v>
                </c:pt>
                <c:pt idx="776">
                  <c:v>14.987738559000297</c:v>
                </c:pt>
                <c:pt idx="777">
                  <c:v>15.166375739628894</c:v>
                </c:pt>
                <c:pt idx="778">
                  <c:v>15.34458692259566</c:v>
                </c:pt>
                <c:pt idx="779">
                  <c:v>15.522334839178193</c:v>
                </c:pt>
                <c:pt idx="780">
                  <c:v>15.699581842298123</c:v>
                </c:pt>
                <c:pt idx="781">
                  <c:v>15.876289887641716</c:v>
                </c:pt>
                <c:pt idx="782">
                  <c:v>16.052420517171718</c:v>
                </c:pt>
                <c:pt idx="783">
                  <c:v>16.227934845231292</c:v>
                </c:pt>
                <c:pt idx="784">
                  <c:v>16.402793547443974</c:v>
                </c:pt>
                <c:pt idx="785">
                  <c:v>16.576956852617066</c:v>
                </c:pt>
                <c:pt idx="786">
                  <c:v>16.750384537856597</c:v>
                </c:pt>
                <c:pt idx="787">
                  <c:v>16.92303592710303</c:v>
                </c:pt>
                <c:pt idx="788">
                  <c:v>17.094869893296309</c:v>
                </c:pt>
                <c:pt idx="789">
                  <c:v>17.265844864375641</c:v>
                </c:pt>
                <c:pt idx="790">
                  <c:v>17.435918833316247</c:v>
                </c:pt>
                <c:pt idx="791">
                  <c:v>17.605049372398355</c:v>
                </c:pt>
                <c:pt idx="792">
                  <c:v>17.773193651895788</c:v>
                </c:pt>
                <c:pt idx="793">
                  <c:v>17.940308463360306</c:v>
                </c:pt>
                <c:pt idx="794">
                  <c:v>18.106350247664629</c:v>
                </c:pt>
                <c:pt idx="795">
                  <c:v>18.271275127950204</c:v>
                </c:pt>
                <c:pt idx="796">
                  <c:v>18.435038947606905</c:v>
                </c:pt>
                <c:pt idx="797">
                  <c:v>18.597597313389137</c:v>
                </c:pt>
                <c:pt idx="798">
                  <c:v>18.758905643746427</c:v>
                </c:pt>
                <c:pt idx="799">
                  <c:v>18.918919222418083</c:v>
                </c:pt>
                <c:pt idx="800">
                  <c:v>19.077593257308568</c:v>
                </c:pt>
                <c:pt idx="801">
                  <c:v>19.23488294462431</c:v>
                </c:pt>
                <c:pt idx="802">
                  <c:v>19.390743538213652</c:v>
                </c:pt>
                <c:pt idx="803">
                  <c:v>19.545130424009308</c:v>
                </c:pt>
                <c:pt idx="804">
                  <c:v>19.697999199427613</c:v>
                </c:pt>
                <c:pt idx="805">
                  <c:v>19.849305757531607</c:v>
                </c:pt>
                <c:pt idx="806">
                  <c:v>19.999006375714639</c:v>
                </c:pt>
                <c:pt idx="807">
                  <c:v>20.147057808610256</c:v>
                </c:pt>
                <c:pt idx="808">
                  <c:v>20.293417384881685</c:v>
                </c:pt>
                <c:pt idx="809">
                  <c:v>20.438043107491051</c:v>
                </c:pt>
                <c:pt idx="810">
                  <c:v>20.580893756994769</c:v>
                </c:pt>
                <c:pt idx="811">
                  <c:v>20.721928997364031</c:v>
                </c:pt>
                <c:pt idx="812">
                  <c:v>20.861109483770765</c:v>
                </c:pt>
                <c:pt idx="813">
                  <c:v>20.998396971742533</c:v>
                </c:pt>
                <c:pt idx="814">
                  <c:v>21.133754427039648</c:v>
                </c:pt>
                <c:pt idx="815">
                  <c:v>21.267146135568716</c:v>
                </c:pt>
                <c:pt idx="816">
                  <c:v>21.398537812616766</c:v>
                </c:pt>
                <c:pt idx="817">
                  <c:v>21.527896710659384</c:v>
                </c:pt>
                <c:pt idx="818">
                  <c:v>21.655191724977094</c:v>
                </c:pt>
              </c:numCache>
            </c:numRef>
          </c:yVal>
          <c:smooth val="1"/>
          <c:extLst>
            <c:ext xmlns:c16="http://schemas.microsoft.com/office/drawing/2014/chart" uri="{C3380CC4-5D6E-409C-BE32-E72D297353CC}">
              <c16:uniqueId val="{00000000-C398-4E63-ACAF-2D4D8475CE53}"/>
            </c:ext>
          </c:extLst>
        </c:ser>
        <c:dLbls>
          <c:showLegendKey val="0"/>
          <c:showVal val="0"/>
          <c:showCatName val="0"/>
          <c:showSerName val="0"/>
          <c:showPercent val="0"/>
          <c:showBubbleSize val="0"/>
        </c:dLbls>
        <c:axId val="529360000"/>
        <c:axId val="52936192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Sheet2!$AY$4:$AY$822</c:f>
              <c:numCache>
                <c:formatCode>0.0000</c:formatCode>
                <c:ptCount val="819"/>
                <c:pt idx="0">
                  <c:v>5.4458598726114459E-6</c:v>
                </c:pt>
                <c:pt idx="1">
                  <c:v>5.5727102445862522E-6</c:v>
                </c:pt>
                <c:pt idx="2">
                  <c:v>5.7025153412962791E-6</c:v>
                </c:pt>
                <c:pt idx="3">
                  <c:v>5.8353439871219747E-6</c:v>
                </c:pt>
                <c:pt idx="4">
                  <c:v>5.9712666095695503E-6</c:v>
                </c:pt>
                <c:pt idx="5">
                  <c:v>6.1103552766125759E-6</c:v>
                </c:pt>
                <c:pt idx="6">
                  <c:v>6.2526837349033801E-6</c:v>
                </c:pt>
                <c:pt idx="7">
                  <c:v>6.3983274488744783E-6</c:v>
                </c:pt>
                <c:pt idx="8">
                  <c:v>6.5473636407508477E-6</c:v>
                </c:pt>
                <c:pt idx="9">
                  <c:v>6.6998713314941458E-6</c:v>
                </c:pt>
                <c:pt idx="10">
                  <c:v>6.8559313827006839E-6</c:v>
                </c:pt>
                <c:pt idx="11">
                  <c:v>7.0156265394753092E-6</c:v>
                </c:pt>
                <c:pt idx="12">
                  <c:v>7.1790414743039575E-6</c:v>
                </c:pt>
                <c:pt idx="13">
                  <c:v>7.3462628319481287E-6</c:v>
                </c:pt>
                <c:pt idx="14">
                  <c:v>7.5173792753850888E-6</c:v>
                </c:pt>
                <c:pt idx="15">
                  <c:v>7.6924815328181279E-6</c:v>
                </c:pt>
                <c:pt idx="16">
                  <c:v>7.8716624457819058E-6</c:v>
                </c:pt>
                <c:pt idx="17">
                  <c:v>8.0550170183681989E-6</c:v>
                </c:pt>
                <c:pt idx="18">
                  <c:v>8.2426424675983954E-6</c:v>
                </c:pt>
                <c:pt idx="19">
                  <c:v>8.4346382749691762E-6</c:v>
                </c:pt>
                <c:pt idx="20">
                  <c:v>8.6311062391989813E-6</c:v>
                </c:pt>
                <c:pt idx="21">
                  <c:v>8.8321505302030073E-6</c:v>
                </c:pt>
                <c:pt idx="22">
                  <c:v>9.0378777443254835E-6</c:v>
                </c:pt>
                <c:pt idx="23">
                  <c:v>9.2483969608584512E-6</c:v>
                </c:pt>
                <c:pt idx="24">
                  <c:v>9.4638197998770724E-6</c:v>
                </c:pt>
                <c:pt idx="25">
                  <c:v>9.6842604814220552E-6</c:v>
                </c:pt>
                <c:pt idx="26">
                  <c:v>9.9098358860606242E-6</c:v>
                </c:pt>
                <c:pt idx="27">
                  <c:v>1.0140665616858171E-5</c:v>
                </c:pt>
                <c:pt idx="28">
                  <c:v>1.037687206279335E-5</c:v>
                </c:pt>
                <c:pt idx="29">
                  <c:v>1.0618580463650364E-5</c:v>
                </c:pt>
                <c:pt idx="30">
                  <c:v>1.0865918976422732E-5</c:v>
                </c:pt>
                <c:pt idx="31">
                  <c:v>1.1119018743263838E-5</c:v>
                </c:pt>
                <c:pt idx="32">
                  <c:v>1.1378013961020235E-5</c:v>
                </c:pt>
                <c:pt idx="33">
                  <c:v>1.1643041952384587E-5</c:v>
                </c:pt>
                <c:pt idx="34">
                  <c:v>1.1914243238705968E-5</c:v>
                </c:pt>
                <c:pt idx="35">
                  <c:v>1.2191761614496159E-5</c:v>
                </c:pt>
                <c:pt idx="36">
                  <c:v>1.2475744223671403E-5</c:v>
                </c:pt>
                <c:pt idx="37">
                  <c:v>1.2766341637570038E-5</c:v>
                </c:pt>
                <c:pt idx="38">
                  <c:v>1.3063707934787405E-5</c:v>
                </c:pt>
                <c:pt idx="39">
                  <c:v>1.3368000782870425E-5</c:v>
                </c:pt>
                <c:pt idx="40">
                  <c:v>1.3679381521914924E-5</c:v>
                </c:pt>
                <c:pt idx="41">
                  <c:v>1.3998015250110371E-5</c:v>
                </c:pt>
                <c:pt idx="42">
                  <c:v>1.4324070911277047E-5</c:v>
                </c:pt>
                <c:pt idx="43">
                  <c:v>1.4657721384442382E-5</c:v>
                </c:pt>
                <c:pt idx="44">
                  <c:v>1.4999143575503627E-5</c:v>
                </c:pt>
                <c:pt idx="45">
                  <c:v>1.5348518511025741E-5</c:v>
                </c:pt>
                <c:pt idx="46">
                  <c:v>1.5706031434224058E-5</c:v>
                </c:pt>
                <c:pt idx="47">
                  <c:v>1.6071871903182695E-5</c:v>
                </c:pt>
                <c:pt idx="48">
                  <c:v>1.6446233891360769E-5</c:v>
                </c:pt>
                <c:pt idx="49">
                  <c:v>1.6829315890439695E-5</c:v>
                </c:pt>
                <c:pt idx="50">
                  <c:v>1.7221321015566051E-5</c:v>
                </c:pt>
                <c:pt idx="51">
                  <c:v>1.7622457113045985E-5</c:v>
                </c:pt>
                <c:pt idx="52">
                  <c:v>1.8032936870548066E-5</c:v>
                </c:pt>
                <c:pt idx="53">
                  <c:v>1.8452977929873035E-5</c:v>
                </c:pt>
                <c:pt idx="54">
                  <c:v>1.8882803002350455E-5</c:v>
                </c:pt>
                <c:pt idx="55">
                  <c:v>1.9322639986923159E-5</c:v>
                </c:pt>
                <c:pt idx="56">
                  <c:v>1.9772722090982321E-5</c:v>
                </c:pt>
                <c:pt idx="57">
                  <c:v>2.0233287954017023E-5</c:v>
                </c:pt>
                <c:pt idx="58">
                  <c:v>2.0704581774144166E-5</c:v>
                </c:pt>
                <c:pt idx="59">
                  <c:v>2.1186853437585501E-5</c:v>
                </c:pt>
                <c:pt idx="60">
                  <c:v>2.1680358651160602E-5</c:v>
                </c:pt>
                <c:pt idx="61">
                  <c:v>2.2185359077866005E-5</c:v>
                </c:pt>
                <c:pt idx="62">
                  <c:v>2.270212247561243E-5</c:v>
                </c:pt>
                <c:pt idx="63">
                  <c:v>2.3230922839193523E-5</c:v>
                </c:pt>
                <c:pt idx="64">
                  <c:v>2.3772040545561593E-5</c:v>
                </c:pt>
                <c:pt idx="65">
                  <c:v>2.4325762502487056E-5</c:v>
                </c:pt>
                <c:pt idx="66">
                  <c:v>2.489238230068086E-5</c:v>
                </c:pt>
                <c:pt idx="67">
                  <c:v>2.5472200369460108E-5</c:v>
                </c:pt>
                <c:pt idx="68">
                  <c:v>2.6065524136039677E-5</c:v>
                </c:pt>
                <c:pt idx="69">
                  <c:v>2.6672668188534164E-5</c:v>
                </c:pt>
                <c:pt idx="70">
                  <c:v>2.7293954442756689E-5</c:v>
                </c:pt>
                <c:pt idx="71">
                  <c:v>2.792971231290296E-5</c:v>
                </c:pt>
                <c:pt idx="72">
                  <c:v>2.858027888621097E-5</c:v>
                </c:pt>
                <c:pt idx="73">
                  <c:v>2.9245999101689153E-5</c:v>
                </c:pt>
                <c:pt idx="74">
                  <c:v>2.9927225933007593E-5</c:v>
                </c:pt>
                <c:pt idx="75">
                  <c:v>3.0624320575649363E-5</c:v>
                </c:pt>
                <c:pt idx="76">
                  <c:v>3.1337652638421145E-5</c:v>
                </c:pt>
                <c:pt idx="77">
                  <c:v>3.2067600339424687E-5</c:v>
                </c:pt>
                <c:pt idx="78">
                  <c:v>3.2814550706593034E-5</c:v>
                </c:pt>
                <c:pt idx="79">
                  <c:v>3.3578899782897918E-5</c:v>
                </c:pt>
                <c:pt idx="80">
                  <c:v>3.4361052836336948E-5</c:v>
                </c:pt>
                <c:pt idx="81">
                  <c:v>3.5161424574812087E-5</c:v>
                </c:pt>
                <c:pt idx="82">
                  <c:v>3.5980439366013255E-5</c:v>
                </c:pt>
                <c:pt idx="83">
                  <c:v>3.6818531462423676E-5</c:v>
                </c:pt>
                <c:pt idx="84">
                  <c:v>3.7676145231566326E-5</c:v>
                </c:pt>
                <c:pt idx="85">
                  <c:v>3.8553735391613498E-5</c:v>
                </c:pt>
                <c:pt idx="86">
                  <c:v>3.9451767252484256E-5</c:v>
                </c:pt>
                <c:pt idx="87">
                  <c:v>4.0370716962558138E-5</c:v>
                </c:pt>
                <c:pt idx="88">
                  <c:v>4.1311071761135091E-5</c:v>
                </c:pt>
                <c:pt idx="89">
                  <c:v>4.2273330236776516E-5</c:v>
                </c:pt>
                <c:pt idx="90">
                  <c:v>4.3258002591663095E-5</c:v>
                </c:pt>
                <c:pt idx="91">
                  <c:v>4.4265610912111077E-5</c:v>
                </c:pt>
                <c:pt idx="92">
                  <c:v>4.5296689445389242E-5</c:v>
                </c:pt>
                <c:pt idx="93">
                  <c:v>4.6351784882983873E-5</c:v>
                </c:pt>
                <c:pt idx="94">
                  <c:v>4.7431456650461823E-5</c:v>
                </c:pt>
                <c:pt idx="95">
                  <c:v>4.8536277204085347E-5</c:v>
                </c:pt>
                <c:pt idx="96">
                  <c:v>4.9666832334335991E-5</c:v>
                </c:pt>
                <c:pt idx="97">
                  <c:v>5.0823721476508525E-5</c:v>
                </c:pt>
                <c:pt idx="98">
                  <c:v>5.2007558028539269E-5</c:v>
                </c:pt>
                <c:pt idx="99">
                  <c:v>5.3218969676238113E-5</c:v>
                </c:pt>
                <c:pt idx="100">
                  <c:v>5.4458598726095509E-5</c:v>
                </c:pt>
                <c:pt idx="101">
                  <c:v>5.5727102445842239E-5</c:v>
                </c:pt>
                <c:pt idx="102">
                  <c:v>5.7025153412941046E-5</c:v>
                </c:pt>
                <c:pt idx="103">
                  <c:v>5.8353439871196435E-5</c:v>
                </c:pt>
                <c:pt idx="104">
                  <c:v>5.9712666095670591E-5</c:v>
                </c:pt>
                <c:pt idx="105">
                  <c:v>6.1103552766099021E-5</c:v>
                </c:pt>
                <c:pt idx="106">
                  <c:v>6.2526837349005161E-5</c:v>
                </c:pt>
                <c:pt idx="107">
                  <c:v>6.398327448871404E-5</c:v>
                </c:pt>
                <c:pt idx="108">
                  <c:v>6.5473636407475575E-5</c:v>
                </c:pt>
                <c:pt idx="109">
                  <c:v>6.6998713314906204E-5</c:v>
                </c:pt>
                <c:pt idx="110">
                  <c:v>6.8559313826969042E-5</c:v>
                </c:pt>
                <c:pt idx="111">
                  <c:v>7.0156265394712578E-5</c:v>
                </c:pt>
                <c:pt idx="112">
                  <c:v>7.1790414742996256E-5</c:v>
                </c:pt>
                <c:pt idx="113">
                  <c:v>7.3462628319434834E-5</c:v>
                </c:pt>
                <c:pt idx="114">
                  <c:v>7.5173792753801115E-5</c:v>
                </c:pt>
                <c:pt idx="115">
                  <c:v>7.6924815328127926E-5</c:v>
                </c:pt>
                <c:pt idx="116">
                  <c:v>7.871662445776189E-5</c:v>
                </c:pt>
                <c:pt idx="117">
                  <c:v>8.0550170183620783E-5</c:v>
                </c:pt>
                <c:pt idx="118">
                  <c:v>8.2426424675918319E-5</c:v>
                </c:pt>
                <c:pt idx="119">
                  <c:v>8.4346382749621434E-5</c:v>
                </c:pt>
                <c:pt idx="120">
                  <c:v>8.6311062391914532E-5</c:v>
                </c:pt>
                <c:pt idx="121">
                  <c:v>8.8321505301949314E-5</c:v>
                </c:pt>
                <c:pt idx="122">
                  <c:v>9.0378777443168349E-5</c:v>
                </c:pt>
                <c:pt idx="123">
                  <c:v>9.2483969608491779E-5</c:v>
                </c:pt>
                <c:pt idx="124">
                  <c:v>9.4638197998671397E-5</c:v>
                </c:pt>
                <c:pt idx="125">
                  <c:v>9.6842604814114107E-5</c:v>
                </c:pt>
                <c:pt idx="126">
                  <c:v>9.9098358860492109E-5</c:v>
                </c:pt>
                <c:pt idx="127">
                  <c:v>1.0140665616845946E-4</c:v>
                </c:pt>
                <c:pt idx="128">
                  <c:v>1.0376872062780252E-4</c:v>
                </c:pt>
                <c:pt idx="129">
                  <c:v>1.0618580463636328E-4</c:v>
                </c:pt>
                <c:pt idx="130">
                  <c:v>1.0865918976407689E-4</c:v>
                </c:pt>
                <c:pt idx="131">
                  <c:v>1.1119018743247732E-4</c:v>
                </c:pt>
                <c:pt idx="132">
                  <c:v>1.1378013961002964E-4</c:v>
                </c:pt>
                <c:pt idx="133">
                  <c:v>1.1643041952366087E-4</c:v>
                </c:pt>
                <c:pt idx="134">
                  <c:v>1.1914243238686135E-4</c:v>
                </c:pt>
                <c:pt idx="135">
                  <c:v>1.2191761614474921E-4</c:v>
                </c:pt>
                <c:pt idx="136">
                  <c:v>1.2475744223648642E-4</c:v>
                </c:pt>
                <c:pt idx="137">
                  <c:v>1.2766341637545641E-4</c:v>
                </c:pt>
                <c:pt idx="138">
                  <c:v>1.3063707934761275E-4</c:v>
                </c:pt>
                <c:pt idx="139">
                  <c:v>1.336800078284243E-4</c:v>
                </c:pt>
                <c:pt idx="140">
                  <c:v>1.3679381521884918E-4</c:v>
                </c:pt>
                <c:pt idx="141">
                  <c:v>1.3998015250078221E-4</c:v>
                </c:pt>
                <c:pt idx="142">
                  <c:v>1.4324070911242594E-4</c:v>
                </c:pt>
                <c:pt idx="143">
                  <c:v>1.4657721384405474E-4</c:v>
                </c:pt>
                <c:pt idx="144">
                  <c:v>1.4999143575464077E-4</c:v>
                </c:pt>
                <c:pt idx="145">
                  <c:v>1.5348518510983355E-4</c:v>
                </c:pt>
                <c:pt idx="146">
                  <c:v>1.5706031434178637E-4</c:v>
                </c:pt>
                <c:pt idx="147">
                  <c:v>1.6071871903134042E-4</c:v>
                </c:pt>
                <c:pt idx="148">
                  <c:v>1.6446233891308625E-4</c:v>
                </c:pt>
                <c:pt idx="149">
                  <c:v>1.6829315890383827E-4</c:v>
                </c:pt>
                <c:pt idx="150">
                  <c:v>1.7221321015506189E-4</c:v>
                </c:pt>
                <c:pt idx="151">
                  <c:v>1.7622457112981824E-4</c:v>
                </c:pt>
                <c:pt idx="152">
                  <c:v>1.8032936870479325E-4</c:v>
                </c:pt>
                <c:pt idx="153">
                  <c:v>1.8452977929799355E-4</c:v>
                </c:pt>
                <c:pt idx="154">
                  <c:v>1.8882803002271526E-4</c:v>
                </c:pt>
                <c:pt idx="155">
                  <c:v>1.9322639986838594E-4</c:v>
                </c:pt>
                <c:pt idx="156">
                  <c:v>1.9772722090891695E-4</c:v>
                </c:pt>
                <c:pt idx="157">
                  <c:v>2.0233287953919912E-4</c:v>
                </c:pt>
                <c:pt idx="158">
                  <c:v>2.0704581774040132E-4</c:v>
                </c:pt>
                <c:pt idx="159">
                  <c:v>2.1186853437474003E-4</c:v>
                </c:pt>
                <c:pt idx="160">
                  <c:v>2.1680358651041137E-4</c:v>
                </c:pt>
                <c:pt idx="161">
                  <c:v>2.2185359077737981E-4</c:v>
                </c:pt>
                <c:pt idx="162">
                  <c:v>2.2702122475475275E-4</c:v>
                </c:pt>
                <c:pt idx="163">
                  <c:v>2.3230922839046565E-4</c:v>
                </c:pt>
                <c:pt idx="164">
                  <c:v>2.377204054540411E-4</c:v>
                </c:pt>
                <c:pt idx="165">
                  <c:v>2.4325762502318312E-4</c:v>
                </c:pt>
                <c:pt idx="166">
                  <c:v>2.489238230050007E-4</c:v>
                </c:pt>
                <c:pt idx="167">
                  <c:v>2.5472200369266367E-4</c:v>
                </c:pt>
                <c:pt idx="168">
                  <c:v>2.6065524135832091E-4</c:v>
                </c:pt>
                <c:pt idx="169">
                  <c:v>2.6672668188311698E-4</c:v>
                </c:pt>
                <c:pt idx="170">
                  <c:v>2.7293954442518336E-4</c:v>
                </c:pt>
                <c:pt idx="171">
                  <c:v>2.7929712312647556E-4</c:v>
                </c:pt>
                <c:pt idx="172">
                  <c:v>2.8580278885937299E-4</c:v>
                </c:pt>
                <c:pt idx="173">
                  <c:v>2.9245999101395901E-4</c:v>
                </c:pt>
                <c:pt idx="174">
                  <c:v>2.9927225932693401E-4</c:v>
                </c:pt>
                <c:pt idx="175">
                  <c:v>3.0624320575312676E-4</c:v>
                </c:pt>
                <c:pt idx="176">
                  <c:v>3.1337652638060363E-4</c:v>
                </c:pt>
                <c:pt idx="177">
                  <c:v>3.2067600339038112E-4</c:v>
                </c:pt>
                <c:pt idx="178">
                  <c:v>3.2814550706178775E-4</c:v>
                </c:pt>
                <c:pt idx="179">
                  <c:v>3.3578899782454055E-4</c:v>
                </c:pt>
                <c:pt idx="180">
                  <c:v>3.4361052835861321E-4</c:v>
                </c:pt>
                <c:pt idx="181">
                  <c:v>3.5161424574302482E-4</c:v>
                </c:pt>
                <c:pt idx="182">
                  <c:v>3.5980439365467204E-4</c:v>
                </c:pt>
                <c:pt idx="183">
                  <c:v>3.6818531461838564E-4</c:v>
                </c:pt>
                <c:pt idx="184">
                  <c:v>3.7676145230939364E-4</c:v>
                </c:pt>
                <c:pt idx="185">
                  <c:v>3.85537353909417E-4</c:v>
                </c:pt>
                <c:pt idx="186">
                  <c:v>3.9451767251764378E-4</c:v>
                </c:pt>
                <c:pt idx="187">
                  <c:v>4.0370716961786798E-4</c:v>
                </c:pt>
                <c:pt idx="188">
                  <c:v>4.131107176030859E-4</c:v>
                </c:pt>
                <c:pt idx="189">
                  <c:v>4.2273330235890918E-4</c:v>
                </c:pt>
                <c:pt idx="190">
                  <c:v>4.3258002590714151E-4</c:v>
                </c:pt>
                <c:pt idx="191">
                  <c:v>4.426561091109426E-4</c:v>
                </c:pt>
                <c:pt idx="192">
                  <c:v>4.5296689444299695E-4</c:v>
                </c:pt>
                <c:pt idx="193">
                  <c:v>4.6351784881816472E-4</c:v>
                </c:pt>
                <c:pt idx="194">
                  <c:v>4.7431456649210874E-4</c:v>
                </c:pt>
                <c:pt idx="195">
                  <c:v>4.8536277202744971E-4</c:v>
                </c:pt>
                <c:pt idx="196">
                  <c:v>4.9666832332899695E-4</c:v>
                </c:pt>
                <c:pt idx="197">
                  <c:v>5.0823721474969527E-4</c:v>
                </c:pt>
                <c:pt idx="198">
                  <c:v>5.2007558026890199E-4</c:v>
                </c:pt>
                <c:pt idx="199">
                  <c:v>5.3218969674471094E-4</c:v>
                </c:pt>
                <c:pt idx="200">
                  <c:v>5.4458598724202109E-4</c:v>
                </c:pt>
                <c:pt idx="201">
                  <c:v>5.5727102443813438E-4</c:v>
                </c:pt>
                <c:pt idx="202">
                  <c:v>5.7025153410767142E-4</c:v>
                </c:pt>
                <c:pt idx="203">
                  <c:v>5.8353439868867065E-4</c:v>
                </c:pt>
                <c:pt idx="204">
                  <c:v>5.9712666093174609E-4</c:v>
                </c:pt>
                <c:pt idx="205">
                  <c:v>6.1103552763424533E-4</c:v>
                </c:pt>
                <c:pt idx="206">
                  <c:v>6.2526837346139376E-4</c:v>
                </c:pt>
                <c:pt idx="207">
                  <c:v>6.3983274485643305E-4</c:v>
                </c:pt>
                <c:pt idx="208">
                  <c:v>6.5473636404185249E-4</c:v>
                </c:pt>
                <c:pt idx="209">
                  <c:v>6.6998713311380539E-4</c:v>
                </c:pt>
                <c:pt idx="210">
                  <c:v>6.8559313823191232E-4</c:v>
                </c:pt>
                <c:pt idx="211">
                  <c:v>7.0156265390664593E-4</c:v>
                </c:pt>
                <c:pt idx="212">
                  <c:v>7.1790414738658742E-4</c:v>
                </c:pt>
                <c:pt idx="213">
                  <c:v>7.3462628314787098E-4</c:v>
                </c:pt>
                <c:pt idx="214">
                  <c:v>7.5173792748820987E-4</c:v>
                </c:pt>
                <c:pt idx="215">
                  <c:v>7.6924815322791608E-4</c:v>
                </c:pt>
                <c:pt idx="216">
                  <c:v>7.8716624452043944E-4</c:v>
                </c:pt>
                <c:pt idx="217">
                  <c:v>8.0550170177493875E-4</c:v>
                </c:pt>
                <c:pt idx="218">
                  <c:v>8.2426424669353193E-4</c:v>
                </c:pt>
                <c:pt idx="219">
                  <c:v>8.4346382742586765E-4</c:v>
                </c:pt>
                <c:pt idx="220">
                  <c:v>8.631106238437676E-4</c:v>
                </c:pt>
                <c:pt idx="221">
                  <c:v>8.8321505293872482E-4</c:v>
                </c:pt>
                <c:pt idx="222">
                  <c:v>9.0378777434513855E-4</c:v>
                </c:pt>
                <c:pt idx="223">
                  <c:v>9.2483969599218283E-4</c:v>
                </c:pt>
                <c:pt idx="224">
                  <c:v>9.4638197988734731E-4</c:v>
                </c:pt>
                <c:pt idx="225">
                  <c:v>9.6842604803466749E-4</c:v>
                </c:pt>
                <c:pt idx="226">
                  <c:v>9.9098358849083242E-4</c:v>
                </c:pt>
                <c:pt idx="227">
                  <c:v>1.0140665615623464E-3</c:v>
                </c:pt>
                <c:pt idx="228">
                  <c:v>1.0376872061470339E-3</c:v>
                </c:pt>
                <c:pt idx="229">
                  <c:v>1.061858046223273E-3</c:v>
                </c:pt>
                <c:pt idx="230">
                  <c:v>1.0865918974903707E-3</c:v>
                </c:pt>
                <c:pt idx="231">
                  <c:v>1.1119018741636184E-3</c:v>
                </c:pt>
                <c:pt idx="232">
                  <c:v>1.1378013959276159E-3</c:v>
                </c:pt>
                <c:pt idx="233">
                  <c:v>1.1643041950515785E-3</c:v>
                </c:pt>
                <c:pt idx="234">
                  <c:v>1.19142432367035E-3</c:v>
                </c:pt>
                <c:pt idx="235">
                  <c:v>1.2191761612350492E-3</c:v>
                </c:pt>
                <c:pt idx="236">
                  <c:v>1.2475744221372275E-3</c:v>
                </c:pt>
                <c:pt idx="237">
                  <c:v>1.2766341635106473E-3</c:v>
                </c:pt>
                <c:pt idx="238">
                  <c:v>1.3063707932147654E-3</c:v>
                </c:pt>
                <c:pt idx="239">
                  <c:v>1.336800078004189E-3</c:v>
                </c:pt>
                <c:pt idx="240">
                  <c:v>1.3679381518884081E-3</c:v>
                </c:pt>
                <c:pt idx="241">
                  <c:v>1.3998015246862768E-3</c:v>
                </c:pt>
                <c:pt idx="242">
                  <c:v>1.4324070907797168E-3</c:v>
                </c:pt>
                <c:pt idx="243">
                  <c:v>1.465772138071364E-3</c:v>
                </c:pt>
                <c:pt idx="244">
                  <c:v>1.4999143571508202E-3</c:v>
                </c:pt>
                <c:pt idx="245">
                  <c:v>1.5348518506744558E-3</c:v>
                </c:pt>
                <c:pt idx="246">
                  <c:v>1.5706031429636683E-3</c:v>
                </c:pt>
                <c:pt idx="247">
                  <c:v>1.607187189826725E-3</c:v>
                </c:pt>
                <c:pt idx="248">
                  <c:v>1.6446233886093765E-3</c:v>
                </c:pt>
                <c:pt idx="249">
                  <c:v>1.682931588479599E-3</c:v>
                </c:pt>
                <c:pt idx="250">
                  <c:v>1.7221321009519108E-3</c:v>
                </c:pt>
                <c:pt idx="251">
                  <c:v>1.7622457106566554E-3</c:v>
                </c:pt>
                <c:pt idx="252">
                  <c:v>1.8032936863605202E-3</c:v>
                </c:pt>
                <c:pt idx="253">
                  <c:v>1.8452977922433598E-3</c:v>
                </c:pt>
                <c:pt idx="254">
                  <c:v>1.8882802994378935E-3</c:v>
                </c:pt>
                <c:pt idx="255">
                  <c:v>1.9322639978381542E-3</c:v>
                </c:pt>
                <c:pt idx="256">
                  <c:v>1.9772722081829743E-3</c:v>
                </c:pt>
                <c:pt idx="257">
                  <c:v>2.0233287944209869E-3</c:v>
                </c:pt>
                <c:pt idx="258">
                  <c:v>2.0704581763635556E-3</c:v>
                </c:pt>
                <c:pt idx="259">
                  <c:v>2.1186853426325334E-3</c:v>
                </c:pt>
                <c:pt idx="260">
                  <c:v>2.1680358639095077E-3</c:v>
                </c:pt>
                <c:pt idx="261">
                  <c:v>2.2185359064937548E-3</c:v>
                </c:pt>
                <c:pt idx="262">
                  <c:v>2.2702122461759305E-3</c:v>
                </c:pt>
                <c:pt idx="263">
                  <c:v>2.3230922824349627E-3</c:v>
                </c:pt>
                <c:pt idx="264">
                  <c:v>2.3772040529656028E-3</c:v>
                </c:pt>
                <c:pt idx="265">
                  <c:v>2.4325762485443909E-3</c:v>
                </c:pt>
                <c:pt idx="266">
                  <c:v>2.4892382282418776E-3</c:v>
                </c:pt>
                <c:pt idx="267">
                  <c:v>2.5472200349891901E-3</c:v>
                </c:pt>
                <c:pt idx="268">
                  <c:v>2.6065524115071927E-3</c:v>
                </c:pt>
                <c:pt idx="269">
                  <c:v>2.6672668166066778E-3</c:v>
                </c:pt>
                <c:pt idx="270">
                  <c:v>2.7293954418682429E-3</c:v>
                </c:pt>
                <c:pt idx="271">
                  <c:v>2.7929712287106945E-3</c:v>
                </c:pt>
                <c:pt idx="272">
                  <c:v>2.8580278858569949E-3</c:v>
                </c:pt>
                <c:pt idx="273">
                  <c:v>2.9245999072071284E-3</c:v>
                </c:pt>
                <c:pt idx="274">
                  <c:v>2.9927225901271435E-3</c:v>
                </c:pt>
                <c:pt idx="275">
                  <c:v>3.0624320541643426E-3</c:v>
                </c:pt>
                <c:pt idx="276">
                  <c:v>3.1337652601983088E-3</c:v>
                </c:pt>
                <c:pt idx="277">
                  <c:v>3.2067600300380483E-3</c:v>
                </c:pt>
                <c:pt idx="278">
                  <c:v>3.2814550664756431E-3</c:v>
                </c:pt>
                <c:pt idx="279">
                  <c:v>3.3578899738069155E-3</c:v>
                </c:pt>
                <c:pt idx="280">
                  <c:v>3.4361052788302029E-3</c:v>
                </c:pt>
                <c:pt idx="281">
                  <c:v>3.5161424523341709E-3</c:v>
                </c:pt>
                <c:pt idx="282">
                  <c:v>3.5980439310861717E-3</c:v>
                </c:pt>
                <c:pt idx="283">
                  <c:v>3.6818531403327694E-3</c:v>
                </c:pt>
                <c:pt idx="284">
                  <c:v>3.7676145168243796E-3</c:v>
                </c:pt>
                <c:pt idx="285">
                  <c:v>3.8553735323762113E-3</c:v>
                </c:pt>
                <c:pt idx="286">
                  <c:v>3.9451767179780146E-3</c:v>
                </c:pt>
                <c:pt idx="287">
                  <c:v>4.0370716884654215E-3</c:v>
                </c:pt>
                <c:pt idx="288">
                  <c:v>4.1311071677659532E-3</c:v>
                </c:pt>
                <c:pt idx="289">
                  <c:v>4.2273330147330774E-3</c:v>
                </c:pt>
                <c:pt idx="290">
                  <c:v>4.3258002495820272E-3</c:v>
                </c:pt>
                <c:pt idx="291">
                  <c:v>4.4265610809413524E-3</c:v>
                </c:pt>
                <c:pt idx="292">
                  <c:v>4.5296689335347822E-3</c:v>
                </c:pt>
                <c:pt idx="293">
                  <c:v>4.6351784765071204E-3</c:v>
                </c:pt>
                <c:pt idx="294">
                  <c:v>4.7431456524117243E-3</c:v>
                </c:pt>
                <c:pt idx="295">
                  <c:v>4.8536277068704581E-3</c:v>
                </c:pt>
                <c:pt idx="296">
                  <c:v>4.9666832189272777E-3</c:v>
                </c:pt>
                <c:pt idx="297">
                  <c:v>5.0823721321070336E-3</c:v>
                </c:pt>
                <c:pt idx="298">
                  <c:v>5.200755786198415E-3</c:v>
                </c:pt>
                <c:pt idx="299">
                  <c:v>5.321896949777096E-3</c:v>
                </c:pt>
                <c:pt idx="300">
                  <c:v>5.4458598534864438E-3</c:v>
                </c:pt>
                <c:pt idx="301">
                  <c:v>5.5727102240934277E-3</c:v>
                </c:pt>
                <c:pt idx="302">
                  <c:v>5.7025153193378088E-3</c:v>
                </c:pt>
                <c:pt idx="303">
                  <c:v>5.8353439635930359E-3</c:v>
                </c:pt>
                <c:pt idx="304">
                  <c:v>5.9712665843578245E-3</c:v>
                </c:pt>
                <c:pt idx="305">
                  <c:v>6.1103552495977258E-3</c:v>
                </c:pt>
                <c:pt idx="306">
                  <c:v>6.2526837059564159E-3</c:v>
                </c:pt>
                <c:pt idx="307">
                  <c:v>6.3983274178572346E-3</c:v>
                </c:pt>
                <c:pt idx="308">
                  <c:v>6.5473636075152582E-3</c:v>
                </c:pt>
                <c:pt idx="309">
                  <c:v>6.6998712958815671E-3</c:v>
                </c:pt>
                <c:pt idx="310">
                  <c:v>6.8559313445411014E-3</c:v>
                </c:pt>
                <c:pt idx="311">
                  <c:v>7.0156264985865493E-3</c:v>
                </c:pt>
                <c:pt idx="312">
                  <c:v>7.1790414304908493E-3</c:v>
                </c:pt>
                <c:pt idx="313">
                  <c:v>7.3462627850015344E-3</c:v>
                </c:pt>
                <c:pt idx="314">
                  <c:v>7.5173792250808873E-3</c:v>
                </c:pt>
                <c:pt idx="315">
                  <c:v>7.6924814789161907E-3</c:v>
                </c:pt>
                <c:pt idx="316">
                  <c:v>7.8716623880249019E-3</c:v>
                </c:pt>
                <c:pt idx="317">
                  <c:v>8.0550169564804555E-3</c:v>
                </c:pt>
                <c:pt idx="318">
                  <c:v>8.2426424012844602E-3</c:v>
                </c:pt>
                <c:pt idx="319">
                  <c:v>8.4346382039124958E-3</c:v>
                </c:pt>
                <c:pt idx="320">
                  <c:v>8.6311061630603599E-3</c:v>
                </c:pt>
                <c:pt idx="321">
                  <c:v>8.8321504486189983E-3</c:v>
                </c:pt>
                <c:pt idx="322">
                  <c:v>9.0378776569066052E-3</c:v>
                </c:pt>
                <c:pt idx="323">
                  <c:v>9.2483968671874146E-3</c:v>
                </c:pt>
                <c:pt idx="324">
                  <c:v>9.4638196995067269E-3</c:v>
                </c:pt>
                <c:pt idx="325">
                  <c:v>9.6842603738732831E-3</c:v>
                </c:pt>
                <c:pt idx="326">
                  <c:v>9.9098357708200177E-3</c:v>
                </c:pt>
                <c:pt idx="327">
                  <c:v>1.0140665493375594E-2</c:v>
                </c:pt>
                <c:pt idx="328">
                  <c:v>1.0376871930479363E-2</c:v>
                </c:pt>
                <c:pt idx="329">
                  <c:v>1.0618580321873346E-2</c:v>
                </c:pt>
                <c:pt idx="330">
                  <c:v>1.0865918824505917E-2</c:v>
                </c:pt>
                <c:pt idx="331">
                  <c:v>1.1119018580482009E-2</c:v>
                </c:pt>
                <c:pt idx="332">
                  <c:v>1.1378013786596322E-2</c:v>
                </c:pt>
                <c:pt idx="333">
                  <c:v>1.1643041765485966E-2</c:v>
                </c:pt>
                <c:pt idx="334">
                  <c:v>1.1914243038440483E-2</c:v>
                </c:pt>
                <c:pt idx="335">
                  <c:v>1.2191761399908083E-2</c:v>
                </c:pt>
                <c:pt idx="336">
                  <c:v>1.2475743993736072E-2</c:v>
                </c:pt>
                <c:pt idx="337">
                  <c:v>1.2766341391189867E-2</c:v>
                </c:pt>
                <c:pt idx="338">
                  <c:v>1.3063707670786262E-2</c:v>
                </c:pt>
                <c:pt idx="339">
                  <c:v>1.3368000499988054E-2</c:v>
                </c:pt>
                <c:pt idx="340">
                  <c:v>1.3679381218800961E-2</c:v>
                </c:pt>
                <c:pt idx="341">
                  <c:v>1.3998014925317883E-2</c:v>
                </c:pt>
                <c:pt idx="342">
                  <c:v>1.4324070563255556E-2</c:v>
                </c:pt>
                <c:pt idx="343">
                  <c:v>1.4657721011530586E-2</c:v>
                </c:pt>
                <c:pt idx="344">
                  <c:v>1.4999143175921388E-2</c:v>
                </c:pt>
                <c:pt idx="345">
                  <c:v>1.5348518082865626E-2</c:v>
                </c:pt>
                <c:pt idx="346">
                  <c:v>1.5706030975442181E-2</c:v>
                </c:pt>
                <c:pt idx="347">
                  <c:v>1.6071871411588973E-2</c:v>
                </c:pt>
                <c:pt idx="348">
                  <c:v>1.644623336460856E-2</c:v>
                </c:pt>
                <c:pt idx="349">
                  <c:v>1.6829315326014498E-2</c:v>
                </c:pt>
                <c:pt idx="350">
                  <c:v>1.7221320410773507E-2</c:v>
                </c:pt>
                <c:pt idx="351">
                  <c:v>1.7622456464999041E-2</c:v>
                </c:pt>
                <c:pt idx="352">
                  <c:v>1.8032936176153154E-2</c:v>
                </c:pt>
                <c:pt idx="353">
                  <c:v>1.8452977185815424E-2</c:v>
                </c:pt>
                <c:pt idx="354">
                  <c:v>1.8882802205078337E-2</c:v>
                </c:pt>
                <c:pt idx="355">
                  <c:v>1.9322639132630638E-2</c:v>
                </c:pt>
                <c:pt idx="356">
                  <c:v>1.9772721175591316E-2</c:v>
                </c:pt>
                <c:pt idx="357">
                  <c:v>2.0233286973157787E-2</c:v>
                </c:pt>
                <c:pt idx="358">
                  <c:v>2.0704580723134539E-2</c:v>
                </c:pt>
                <c:pt idx="359">
                  <c:v>2.1186852311408329E-2</c:v>
                </c:pt>
                <c:pt idx="360">
                  <c:v>2.1680357444439941E-2</c:v>
                </c:pt>
                <c:pt idx="361">
                  <c:v>2.2185357784841458E-2</c:v>
                </c:pt>
                <c:pt idx="362">
                  <c:v>2.2702121090111639E-2</c:v>
                </c:pt>
                <c:pt idx="363">
                  <c:v>2.3230921354602582E-2</c:v>
                </c:pt>
                <c:pt idx="364">
                  <c:v>2.3772038954793653E-2</c:v>
                </c:pt>
                <c:pt idx="365">
                  <c:v>2.4325760797948428E-2</c:v>
                </c:pt>
                <c:pt idx="366">
                  <c:v>2.4892380474234789E-2</c:v>
                </c:pt>
                <c:pt idx="367">
                  <c:v>2.5472198412387806E-2</c:v>
                </c:pt>
                <c:pt idx="368">
                  <c:v>2.6065522038998847E-2</c:v>
                </c:pt>
                <c:pt idx="369">
                  <c:v>2.6672665941514299E-2</c:v>
                </c:pt>
                <c:pt idx="370">
                  <c:v>2.7293952035031512E-2</c:v>
                </c:pt>
                <c:pt idx="371">
                  <c:v>2.7929709732978873E-2</c:v>
                </c:pt>
                <c:pt idx="372">
                  <c:v>2.8580276121772427E-2</c:v>
                </c:pt>
                <c:pt idx="373">
                  <c:v>2.9245996139539796E-2</c:v>
                </c:pt>
                <c:pt idx="374">
                  <c:v>2.9927222759007308E-2</c:v>
                </c:pt>
                <c:pt idx="375">
                  <c:v>3.0624317174646715E-2</c:v>
                </c:pt>
                <c:pt idx="376">
                  <c:v>3.1337648994181067E-2</c:v>
                </c:pt>
                <c:pt idx="377">
                  <c:v>3.2067596434551003E-2</c:v>
                </c:pt>
                <c:pt idx="378">
                  <c:v>3.2814546522446177E-2</c:v>
                </c:pt>
                <c:pt idx="379">
                  <c:v>3.3578895299503683E-2</c:v>
                </c:pt>
                <c:pt idx="380">
                  <c:v>3.4361048032293375E-2</c:v>
                </c:pt>
                <c:pt idx="381">
                  <c:v>3.5161419427186577E-2</c:v>
                </c:pt>
                <c:pt idx="382">
                  <c:v>3.5980433850233119E-2</c:v>
                </c:pt>
                <c:pt idx="383">
                  <c:v>3.6818525552158622E-2</c:v>
                </c:pt>
                <c:pt idx="384">
                  <c:v>3.7676138898603134E-2</c:v>
                </c:pt>
                <c:pt idx="385">
                  <c:v>3.8553728605721059E-2</c:v>
                </c:pt>
                <c:pt idx="386">
                  <c:v>3.9451759981269506E-2</c:v>
                </c:pt>
                <c:pt idx="387">
                  <c:v>4.0370709171311095E-2</c:v>
                </c:pt>
                <c:pt idx="388">
                  <c:v>4.1311063412663461E-2</c:v>
                </c:pt>
                <c:pt idx="389">
                  <c:v>4.227332129122785E-2</c:v>
                </c:pt>
                <c:pt idx="390">
                  <c:v>4.3257993006335052E-2</c:v>
                </c:pt>
                <c:pt idx="391">
                  <c:v>4.426560064124703E-2</c:v>
                </c:pt>
                <c:pt idx="392">
                  <c:v>4.5296678439960138E-2</c:v>
                </c:pt>
                <c:pt idx="393">
                  <c:v>4.635177309045415E-2</c:v>
                </c:pt>
                <c:pt idx="394">
                  <c:v>4.743144401453863E-2</c:v>
                </c:pt>
                <c:pt idx="395">
                  <c:v>4.8536263664449776E-2</c:v>
                </c:pt>
                <c:pt idx="396">
                  <c:v>4.9666817826355195E-2</c:v>
                </c:pt>
                <c:pt idx="397">
                  <c:v>5.0823705930927124E-2</c:v>
                </c:pt>
                <c:pt idx="398">
                  <c:v>5.2007541371148977E-2</c:v>
                </c:pt>
                <c:pt idx="399">
                  <c:v>5.3218951827523051E-2</c:v>
                </c:pt>
                <c:pt idx="400">
                  <c:v>5.4458579600852965E-2</c:v>
                </c:pt>
                <c:pt idx="401">
                  <c:v>5.5727081952775946E-2</c:v>
                </c:pt>
                <c:pt idx="402">
                  <c:v>5.7025131454225393E-2</c:v>
                </c:pt>
                <c:pt idx="403">
                  <c:v>5.8353416342009169E-2</c:v>
                </c:pt>
                <c:pt idx="404">
                  <c:v>5.9712640883692707E-2</c:v>
                </c:pt>
                <c:pt idx="405">
                  <c:v>6.1103525750978584E-2</c:v>
                </c:pt>
                <c:pt idx="406">
                  <c:v>6.2526808401782763E-2</c:v>
                </c:pt>
                <c:pt idx="407">
                  <c:v>6.3983243471207471E-2</c:v>
                </c:pt>
                <c:pt idx="408">
                  <c:v>6.547360317161946E-2</c:v>
                </c:pt>
                <c:pt idx="409">
                  <c:v>6.69986777020459E-2</c:v>
                </c:pt>
                <c:pt idx="410">
                  <c:v>6.8559275667102931E-2</c:v>
                </c:pt>
                <c:pt idx="411">
                  <c:v>7.0156224505681014E-2</c:v>
                </c:pt>
                <c:pt idx="412">
                  <c:v>7.1790370929611227E-2</c:v>
                </c:pt>
                <c:pt idx="413">
                  <c:v>7.3462581372549005E-2</c:v>
                </c:pt>
                <c:pt idx="414">
                  <c:v>7.5173742449308842E-2</c:v>
                </c:pt>
                <c:pt idx="415">
                  <c:v>7.6924761425896063E-2</c:v>
                </c:pt>
                <c:pt idx="416">
                  <c:v>7.8716566700482576E-2</c:v>
                </c:pt>
                <c:pt idx="417">
                  <c:v>8.0550108295584288E-2</c:v>
                </c:pt>
                <c:pt idx="418">
                  <c:v>8.2426358361696178E-2</c:v>
                </c:pt>
                <c:pt idx="419">
                  <c:v>8.4346311692656592E-2</c:v>
                </c:pt>
                <c:pt idx="420">
                  <c:v>8.6310986253009661E-2</c:v>
                </c:pt>
                <c:pt idx="421">
                  <c:v>8.8321423717650241E-2</c:v>
                </c:pt>
                <c:pt idx="422">
                  <c:v>9.0378690024022976E-2</c:v>
                </c:pt>
                <c:pt idx="423">
                  <c:v>9.248387593719673E-2</c:v>
                </c:pt>
                <c:pt idx="424">
                  <c:v>9.4638097628078038E-2</c:v>
                </c:pt>
                <c:pt idx="425">
                  <c:v>9.6842497265094099E-2</c:v>
                </c:pt>
                <c:pt idx="426">
                  <c:v>9.9098243619650958E-2</c:v>
                </c:pt>
                <c:pt idx="427">
                  <c:v>0.10140653268568435</c:v>
                </c:pt>
                <c:pt idx="428">
                  <c:v>0.10376858831363754</c:v>
                </c:pt>
                <c:pt idx="429">
                  <c:v>0.10618566285919513</c:v>
                </c:pt>
                <c:pt idx="430">
                  <c:v>0.10865903784711975</c:v>
                </c:pt>
                <c:pt idx="431">
                  <c:v>0.11119002465054276</c:v>
                </c:pt>
                <c:pt idx="432">
                  <c:v>0.11377996518606431</c:v>
                </c:pt>
                <c:pt idx="433">
                  <c:v>0.1164302326250371</c:v>
                </c:pt>
                <c:pt idx="434">
                  <c:v>0.11914223212140319</c:v>
                </c:pt>
                <c:pt idx="435">
                  <c:v>0.12191740155647317</c:v>
                </c:pt>
                <c:pt idx="436">
                  <c:v>0.12475721230103771</c:v>
                </c:pt>
                <c:pt idx="437">
                  <c:v>0.12766316999522004</c:v>
                </c:pt>
                <c:pt idx="438">
                  <c:v>0.13063681534647339</c:v>
                </c:pt>
                <c:pt idx="439">
                  <c:v>0.13367972494615238</c:v>
                </c:pt>
                <c:pt idx="440">
                  <c:v>0.13679351210508481</c:v>
                </c:pt>
                <c:pt idx="441">
                  <c:v>0.13997982770858891</c:v>
                </c:pt>
                <c:pt idx="442">
                  <c:v>0.14324036109138502</c:v>
                </c:pt>
                <c:pt idx="443">
                  <c:v>0.14657684093286316</c:v>
                </c:pt>
                <c:pt idx="444">
                  <c:v>0.14999103617318091</c:v>
                </c:pt>
                <c:pt idx="445">
                  <c:v>0.15348475695067645</c:v>
                </c:pt>
                <c:pt idx="446">
                  <c:v>0.15705985556108587</c:v>
                </c:pt>
                <c:pt idx="447">
                  <c:v>0.16071822743907796</c:v>
                </c:pt>
                <c:pt idx="448">
                  <c:v>0.16446181216261582</c:v>
                </c:pt>
                <c:pt idx="449">
                  <c:v>0.16829259448068487</c:v>
                </c:pt>
                <c:pt idx="450">
                  <c:v>0.17221260536491922</c:v>
                </c:pt>
                <c:pt idx="451">
                  <c:v>0.17622392308568777</c:v>
                </c:pt>
                <c:pt idx="452">
                  <c:v>0.18032867431320113</c:v>
                </c:pt>
                <c:pt idx="453">
                  <c:v>0.18452903524422734</c:v>
                </c:pt>
                <c:pt idx="454">
                  <c:v>0.18882723275499858</c:v>
                </c:pt>
                <c:pt idx="455">
                  <c:v>0.19322554558092575</c:v>
                </c:pt>
                <c:pt idx="456">
                  <c:v>0.19772630552373663</c:v>
                </c:pt>
                <c:pt idx="457">
                  <c:v>0.20233189868667126</c:v>
                </c:pt>
                <c:pt idx="458">
                  <c:v>0.20704476673839151</c:v>
                </c:pt>
                <c:pt idx="459">
                  <c:v>0.21186740820625652</c:v>
                </c:pt>
                <c:pt idx="460">
                  <c:v>0.21680237979965639</c:v>
                </c:pt>
                <c:pt idx="461">
                  <c:v>0.22185229776408916</c:v>
                </c:pt>
                <c:pt idx="462">
                  <c:v>0.2270198392666993</c:v>
                </c:pt>
                <c:pt idx="463">
                  <c:v>0.23230774381399796</c:v>
                </c:pt>
                <c:pt idx="464">
                  <c:v>0.23771881470251441</c:v>
                </c:pt>
                <c:pt idx="465">
                  <c:v>0.24325592050313613</c:v>
                </c:pt>
                <c:pt idx="466">
                  <c:v>0.24892199657989356</c:v>
                </c:pt>
                <c:pt idx="467">
                  <c:v>0.25472004664405828</c:v>
                </c:pt>
                <c:pt idx="468">
                  <c:v>0.26065314434425579</c:v>
                </c:pt>
                <c:pt idx="469">
                  <c:v>0.2667244348935186</c:v>
                </c:pt>
                <c:pt idx="470">
                  <c:v>0.2729371367340831</c:v>
                </c:pt>
                <c:pt idx="471">
                  <c:v>0.27929454324081382</c:v>
                </c:pt>
                <c:pt idx="472">
                  <c:v>0.28580002446413699</c:v>
                </c:pt>
                <c:pt idx="473">
                  <c:v>0.29245702891340403</c:v>
                </c:pt>
                <c:pt idx="474">
                  <c:v>0.29926908538159425</c:v>
                </c:pt>
                <c:pt idx="475">
                  <c:v>0.30623980481232776</c:v>
                </c:pt>
                <c:pt idx="476">
                  <c:v>0.31337288221014181</c:v>
                </c:pt>
                <c:pt idx="477">
                  <c:v>0.32067209859503698</c:v>
                </c:pt>
                <c:pt idx="478">
                  <c:v>0.32814132300229848</c:v>
                </c:pt>
                <c:pt idx="479">
                  <c:v>0.33578451452862978</c:v>
                </c:pt>
                <c:pt idx="480">
                  <c:v>0.34360572442566201</c:v>
                </c:pt>
                <c:pt idx="481">
                  <c:v>0.35160909824192504</c:v>
                </c:pt>
                <c:pt idx="482">
                  <c:v>0.35979887801437643</c:v>
                </c:pt>
                <c:pt idx="483">
                  <c:v>0.36817940451062836</c:v>
                </c:pt>
                <c:pt idx="484">
                  <c:v>0.37675511952302809</c:v>
                </c:pt>
                <c:pt idx="485">
                  <c:v>0.38553056821576148</c:v>
                </c:pt>
                <c:pt idx="486">
                  <c:v>0.39451040152620614</c:v>
                </c:pt>
                <c:pt idx="487">
                  <c:v>0.40369937862174593</c:v>
                </c:pt>
                <c:pt idx="488">
                  <c:v>0.41310236941331857</c:v>
                </c:pt>
                <c:pt idx="489">
                  <c:v>0.42272435712697787</c:v>
                </c:pt>
                <c:pt idx="490">
                  <c:v>0.43257044093478386</c:v>
                </c:pt>
                <c:pt idx="491">
                  <c:v>0.44264583864636242</c:v>
                </c:pt>
                <c:pt idx="492">
                  <c:v>0.45295588946250592</c:v>
                </c:pt>
                <c:pt idx="493">
                  <c:v>0.4635060567922048</c:v>
                </c:pt>
                <c:pt idx="494">
                  <c:v>0.47430193113455282</c:v>
                </c:pt>
                <c:pt idx="495">
                  <c:v>0.48534923302696931</c:v>
                </c:pt>
                <c:pt idx="496">
                  <c:v>0.49665381606122699</c:v>
                </c:pt>
                <c:pt idx="497">
                  <c:v>0.5082216699688098</c:v>
                </c:pt>
                <c:pt idx="498">
                  <c:v>0.52005892377715035</c:v>
                </c:pt>
                <c:pt idx="499">
                  <c:v>0.53217184903831349</c:v>
                </c:pt>
                <c:pt idx="500">
                  <c:v>0.54456686313175839</c:v>
                </c:pt>
                <c:pt idx="501">
                  <c:v>0.55725053264279445</c:v>
                </c:pt>
                <c:pt idx="502">
                  <c:v>0.57022957681844555</c:v>
                </c:pt>
                <c:pt idx="503">
                  <c:v>0.58351087110239475</c:v>
                </c:pt>
                <c:pt idx="504">
                  <c:v>0.5971014507507767</c:v>
                </c:pt>
                <c:pt idx="505">
                  <c:v>0.61100851453057414</c:v>
                </c:pt>
                <c:pt idx="506">
                  <c:v>0.62523942850245862</c:v>
                </c:pt>
                <c:pt idx="507">
                  <c:v>0.63980172988987327</c:v>
                </c:pt>
                <c:pt idx="508">
                  <c:v>0.65470313103629474</c:v>
                </c:pt>
                <c:pt idx="509">
                  <c:v>0.66995152345246989</c:v>
                </c:pt>
                <c:pt idx="510">
                  <c:v>0.68555498195580422</c:v>
                </c:pt>
                <c:pt idx="511">
                  <c:v>0.70152176890359064</c:v>
                </c:pt>
                <c:pt idx="512">
                  <c:v>0.71786033852230791</c:v>
                </c:pt>
                <c:pt idx="513">
                  <c:v>0.73457934133495151</c:v>
                </c:pt>
                <c:pt idx="514">
                  <c:v>0.75168762868850902</c:v>
                </c:pt>
                <c:pt idx="515">
                  <c:v>0.76919425738368208</c:v>
                </c:pt>
                <c:pt idx="516">
                  <c:v>0.78710849440901054</c:v>
                </c:pt>
                <c:pt idx="517">
                  <c:v>0.80543982178159268</c:v>
                </c:pt>
                <c:pt idx="518">
                  <c:v>0.82419794149662828</c:v>
                </c:pt>
                <c:pt idx="519">
                  <c:v>0.84339278058801215</c:v>
                </c:pt>
                <c:pt idx="520">
                  <c:v>0.86303449630229823</c:v>
                </c:pt>
                <c:pt idx="521">
                  <c:v>0.88313348138830716</c:v>
                </c:pt>
                <c:pt idx="522">
                  <c:v>0.90370036950478472</c:v>
                </c:pt>
                <c:pt idx="523">
                  <c:v>0.92474604074843336</c:v>
                </c:pt>
                <c:pt idx="524">
                  <c:v>0.94628162730475918</c:v>
                </c:pt>
                <c:pt idx="525">
                  <c:v>0.96831851922414869</c:v>
                </c:pt>
                <c:pt idx="526">
                  <c:v>0.9908683703256711</c:v>
                </c:pt>
                <c:pt idx="527">
                  <c:v>1.013943104231037</c:v>
                </c:pt>
                <c:pt idx="528">
                  <c:v>1.0375549205312837</c:v>
                </c:pt>
                <c:pt idx="529">
                  <c:v>1.0617163010886717</c:v>
                </c:pt>
                <c:pt idx="530">
                  <c:v>1.086440016476377</c:v>
                </c:pt>
                <c:pt idx="531">
                  <c:v>1.1117391325585317</c:v>
                </c:pt>
                <c:pt idx="532">
                  <c:v>1.1376270172131746</c:v>
                </c:pt>
                <c:pt idx="533">
                  <c:v>1.1641173472007535</c:v>
                </c:pt>
                <c:pt idx="534">
                  <c:v>1.1912241151807275</c:v>
                </c:pt>
                <c:pt idx="535">
                  <c:v>1.2189616368789176</c:v>
                </c:pt>
                <c:pt idx="536">
                  <c:v>1.247344558408191</c:v>
                </c:pt>
                <c:pt idx="537">
                  <c:v>1.2763878637450703</c:v>
                </c:pt>
                <c:pt idx="538">
                  <c:v>1.3061068823648858</c:v>
                </c:pt>
                <c:pt idx="539">
                  <c:v>1.3365172970380581</c:v>
                </c:pt>
                <c:pt idx="540">
                  <c:v>1.3676351517900378</c:v>
                </c:pt>
                <c:pt idx="541">
                  <c:v>1.3994768600274861</c:v>
                </c:pt>
                <c:pt idx="542">
                  <c:v>1.4320592128331457</c:v>
                </c:pt>
                <c:pt idx="543">
                  <c:v>1.4653993874319553</c:v>
                </c:pt>
                <c:pt idx="544">
                  <c:v>1.4995149558307479</c:v>
                </c:pt>
                <c:pt idx="545">
                  <c:v>1.5344238936339547</c:v>
                </c:pt>
                <c:pt idx="546">
                  <c:v>1.5701445890375862</c:v>
                </c:pt>
                <c:pt idx="547">
                  <c:v>1.6066958520037879</c:v>
                </c:pt>
                <c:pt idx="548">
                  <c:v>1.6440969236180167</c:v>
                </c:pt>
                <c:pt idx="549">
                  <c:v>1.6823674856310042</c:v>
                </c:pt>
                <c:pt idx="550">
                  <c:v>1.7215276701873692</c:v>
                </c:pt>
                <c:pt idx="551">
                  <c:v>1.7615980697428177</c:v>
                </c:pt>
                <c:pt idx="552">
                  <c:v>1.8025997471713344</c:v>
                </c:pt>
                <c:pt idx="553">
                  <c:v>1.8445542460645019</c:v>
                </c:pt>
                <c:pt idx="554">
                  <c:v>1.887483601223598</c:v>
                </c:pt>
                <c:pt idx="555">
                  <c:v>1.9314103493461745</c:v>
                </c:pt>
                <c:pt idx="556">
                  <c:v>1.9763575399079314</c:v>
                </c:pt>
                <c:pt idx="557">
                  <c:v>2.0223487462406213</c:v>
                </c:pt>
                <c:pt idx="558">
                  <c:v>2.0694080768065977</c:v>
                </c:pt>
                <c:pt idx="559">
                  <c:v>2.1175601866701559</c:v>
                </c:pt>
                <c:pt idx="560">
                  <c:v>2.1668302891656652</c:v>
                </c:pt>
                <c:pt idx="561">
                  <c:v>2.2172441677621273</c:v>
                </c:pt>
                <c:pt idx="562">
                  <c:v>2.2688281881233499</c:v>
                </c:pt>
                <c:pt idx="563">
                  <c:v>2.3216093103627582</c:v>
                </c:pt>
                <c:pt idx="564">
                  <c:v>2.3756151014911642</c:v>
                </c:pt>
                <c:pt idx="565">
                  <c:v>2.4308737480555913</c:v>
                </c:pt>
                <c:pt idx="566">
                  <c:v>2.4874140689666051</c:v>
                </c:pt>
                <c:pt idx="567">
                  <c:v>2.545265528511222</c:v>
                </c:pt>
                <c:pt idx="568">
                  <c:v>2.6044582495476201</c:v>
                </c:pt>
                <c:pt idx="569">
                  <c:v>2.6650230268775856</c:v>
                </c:pt>
                <c:pt idx="570">
                  <c:v>2.7269913407916362</c:v>
                </c:pt>
                <c:pt idx="571">
                  <c:v>2.7903953707812672</c:v>
                </c:pt>
                <c:pt idx="572">
                  <c:v>2.8552680094117853</c:v>
                </c:pt>
                <c:pt idx="573">
                  <c:v>2.9216428763484328</c:v>
                </c:pt>
                <c:pt idx="574">
                  <c:v>2.9895543325275828</c:v>
                </c:pt>
                <c:pt idx="575">
                  <c:v>3.0590374944637952</c:v>
                </c:pt>
                <c:pt idx="576">
                  <c:v>3.1301282486823423</c:v>
                </c:pt>
                <c:pt idx="577">
                  <c:v>3.2028632662658225</c:v>
                </c:pt>
                <c:pt idx="578">
                  <c:v>3.2772800175021284</c:v>
                </c:pt>
                <c:pt idx="579">
                  <c:v>3.3534167866197513</c:v>
                </c:pt>
                <c:pt idx="580">
                  <c:v>3.4313126865949575</c:v>
                </c:pt>
                <c:pt idx="581">
                  <c:v>3.5110076740138583</c:v>
                </c:pt>
                <c:pt idx="582">
                  <c:v>3.5925425639707163</c:v>
                </c:pt>
                <c:pt idx="583">
                  <c:v>3.6759590449821937</c:v>
                </c:pt>
                <c:pt idx="584">
                  <c:v>3.7612996938951087</c:v>
                </c:pt>
                <c:pt idx="585">
                  <c:v>3.8486079907635871</c:v>
                </c:pt>
                <c:pt idx="586">
                  <c:v>3.9379283336690998</c:v>
                </c:pt>
                <c:pt idx="587">
                  <c:v>4.0293060534546052</c:v>
                </c:pt>
                <c:pt idx="588">
                  <c:v>4.1227874283417556</c:v>
                </c:pt>
                <c:pt idx="589">
                  <c:v>4.2184196983972342</c:v>
                </c:pt>
                <c:pt idx="590">
                  <c:v>4.3162510798116349</c:v>
                </c:pt>
                <c:pt idx="591">
                  <c:v>4.4163307789513908</c:v>
                </c:pt>
                <c:pt idx="592">
                  <c:v>4.5187090061410169</c:v>
                </c:pt>
                <c:pt idx="593">
                  <c:v>4.6234369891294227</c:v>
                </c:pt>
                <c:pt idx="594">
                  <c:v>4.7305669861908308</c:v>
                </c:pt>
                <c:pt idx="595">
                  <c:v>4.8401522988066352</c:v>
                </c:pt>
                <c:pt idx="596">
                  <c:v>4.9522472838703688</c:v>
                </c:pt>
                <c:pt idx="597">
                  <c:v>5.0669073653552648</c:v>
                </c:pt>
                <c:pt idx="598">
                  <c:v>5.184189045376022</c:v>
                </c:pt>
                <c:pt idx="599">
                  <c:v>5.3041499145754036</c:v>
                </c:pt>
                <c:pt idx="600">
                  <c:v>5.4268486617584539</c:v>
                </c:pt>
                <c:pt idx="601">
                  <c:v>5.552345082693166</c:v>
                </c:pt>
                <c:pt idx="602">
                  <c:v>5.6807000879899068</c:v>
                </c:pt>
                <c:pt idx="603">
                  <c:v>5.8119757099669398</c:v>
                </c:pt>
                <c:pt idx="604">
                  <c:v>5.9462351084018872</c:v>
                </c:pt>
                <c:pt idx="605">
                  <c:v>6.0835425750633334</c:v>
                </c:pt>
                <c:pt idx="606">
                  <c:v>6.2239635369093094</c:v>
                </c:pt>
                <c:pt idx="607">
                  <c:v>6.3675645578322602</c:v>
                </c:pt>
                <c:pt idx="608">
                  <c:v>6.5144133388223899</c:v>
                </c:pt>
                <c:pt idx="609">
                  <c:v>6.6645787164133692</c:v>
                </c:pt>
                <c:pt idx="610">
                  <c:v>6.8181306592659103</c:v>
                </c:pt>
                <c:pt idx="611">
                  <c:v>6.9751402627361578</c:v>
                </c:pt>
                <c:pt idx="612">
                  <c:v>7.1356797412666531</c:v>
                </c:pt>
                <c:pt idx="613">
                  <c:v>7.2998224184283336</c:v>
                </c:pt>
                <c:pt idx="614">
                  <c:v>7.4676427144322073</c:v>
                </c:pt>
                <c:pt idx="615">
                  <c:v>7.6392161309193707</c:v>
                </c:pt>
                <c:pt idx="616">
                  <c:v>7.8146192328275754</c:v>
                </c:pt>
                <c:pt idx="617">
                  <c:v>7.9939296271219673</c:v>
                </c:pt>
                <c:pt idx="618">
                  <c:v>8.1772259381666998</c:v>
                </c:pt>
                <c:pt idx="619">
                  <c:v>8.3645877795029371</c:v>
                </c:pt>
                <c:pt idx="620">
                  <c:v>8.5560957217875515</c:v>
                </c:pt>
                <c:pt idx="621">
                  <c:v>8.7518312566352705</c:v>
                </c:pt>
                <c:pt idx="622">
                  <c:v>8.9518767560955883</c:v>
                </c:pt>
                <c:pt idx="623">
                  <c:v>9.1563154274841505</c:v>
                </c:pt>
                <c:pt idx="624">
                  <c:v>9.365231263276975</c:v>
                </c:pt>
                <c:pt idx="625">
                  <c:v>9.5787089857644272</c:v>
                </c:pt>
                <c:pt idx="626">
                  <c:v>9.7968339861510323</c:v>
                </c:pt>
                <c:pt idx="627">
                  <c:v>10.019692257776066</c:v>
                </c:pt>
                <c:pt idx="628">
                  <c:v>10.247370323120908</c:v>
                </c:pt>
                <c:pt idx="629">
                  <c:v>10.479955154257507</c:v>
                </c:pt>
                <c:pt idx="630">
                  <c:v>10.71753408638615</c:v>
                </c:pt>
                <c:pt idx="631">
                  <c:v>10.960194724100864</c:v>
                </c:pt>
                <c:pt idx="632">
                  <c:v>11.208024840015934</c:v>
                </c:pt>
                <c:pt idx="633">
                  <c:v>11.461112265380574</c:v>
                </c:pt>
                <c:pt idx="634">
                  <c:v>11.719544772306042</c:v>
                </c:pt>
                <c:pt idx="635">
                  <c:v>11.98340994722826</c:v>
                </c:pt>
                <c:pt idx="636">
                  <c:v>12.252795055228637</c:v>
                </c:pt>
                <c:pt idx="637">
                  <c:v>12.527786894840466</c:v>
                </c:pt>
                <c:pt idx="638">
                  <c:v>12.808471642971048</c:v>
                </c:pt>
                <c:pt idx="639">
                  <c:v>13.0949346895851</c:v>
                </c:pt>
                <c:pt idx="640">
                  <c:v>13.387260461800293</c:v>
                </c:pt>
                <c:pt idx="641">
                  <c:v>13.685532237063732</c:v>
                </c:pt>
                <c:pt idx="642">
                  <c:v>13.989831945108973</c:v>
                </c:pt>
                <c:pt idx="643">
                  <c:v>14.300239958401569</c:v>
                </c:pt>
                <c:pt idx="644">
                  <c:v>14.616834870826853</c:v>
                </c:pt>
                <c:pt idx="645">
                  <c:v>14.939693264402301</c:v>
                </c:pt>
                <c:pt idx="646">
                  <c:v>15.26888946384161</c:v>
                </c:pt>
                <c:pt idx="647">
                  <c:v>15.604495278845624</c:v>
                </c:pt>
                <c:pt idx="648">
                  <c:v>15.946579734052499</c:v>
                </c:pt>
                <c:pt idx="649">
                  <c:v>16.295208786639453</c:v>
                </c:pt>
                <c:pt idx="650">
                  <c:v>16.650445031642949</c:v>
                </c:pt>
                <c:pt idx="651">
                  <c:v>17.012347395139273</c:v>
                </c:pt>
                <c:pt idx="652">
                  <c:v>17.380970815517006</c:v>
                </c:pt>
                <c:pt idx="653">
                  <c:v>17.756365913166167</c:v>
                </c:pt>
                <c:pt idx="654">
                  <c:v>18.138578649013638</c:v>
                </c:pt>
                <c:pt idx="655">
                  <c:v>18.527649972447339</c:v>
                </c:pt>
                <c:pt idx="656">
                  <c:v>18.923615459292474</c:v>
                </c:pt>
                <c:pt idx="657">
                  <c:v>19.326504940631466</c:v>
                </c:pt>
                <c:pt idx="658">
                  <c:v>19.736342123399041</c:v>
                </c:pt>
                <c:pt idx="659">
                  <c:v>20.153144203825665</c:v>
                </c:pt>
                <c:pt idx="660">
                  <c:v>20.576921474958493</c:v>
                </c:pt>
                <c:pt idx="661">
                  <c:v>21.007676929641896</c:v>
                </c:pt>
                <c:pt idx="662">
                  <c:v>21.445405860505801</c:v>
                </c:pt>
                <c:pt idx="663">
                  <c:v>21.890095458674597</c:v>
                </c:pt>
                <c:pt idx="664">
                  <c:v>22.341724413075859</c:v>
                </c:pt>
                <c:pt idx="665">
                  <c:v>22.800262512399744</c:v>
                </c:pt>
                <c:pt idx="666">
                  <c:v>23.265670251921232</c:v>
                </c:pt>
                <c:pt idx="667">
                  <c:v>23.737898447562646</c:v>
                </c:pt>
                <c:pt idx="668">
                  <c:v>24.216887859727091</c:v>
                </c:pt>
                <c:pt idx="669">
                  <c:v>24.702568829579061</c:v>
                </c:pt>
                <c:pt idx="670">
                  <c:v>25.194860930581463</c:v>
                </c:pt>
                <c:pt idx="671">
                  <c:v>25.693672638215212</c:v>
                </c:pt>
                <c:pt idx="672">
                  <c:v>26.198901020906145</c:v>
                </c:pt>
                <c:pt idx="673">
                  <c:v>26.710431455259783</c:v>
                </c:pt>
                <c:pt idx="674">
                  <c:v>27.228137368755519</c:v>
                </c:pt>
                <c:pt idx="675">
                  <c:v>27.751880013073265</c:v>
                </c:pt>
                <c:pt idx="676">
                  <c:v>28.281508271215728</c:v>
                </c:pt>
                <c:pt idx="677">
                  <c:v>28.816858501544356</c:v>
                </c:pt>
                <c:pt idx="678">
                  <c:v>29.357754421764561</c:v>
                </c:pt>
                <c:pt idx="679">
                  <c:v>29.904007035773258</c:v>
                </c:pt>
                <c:pt idx="680">
                  <c:v>30.455414606118204</c:v>
                </c:pt>
                <c:pt idx="681">
                  <c:v>31.011762674611777</c:v>
                </c:pt>
                <c:pt idx="682">
                  <c:v>31.572824133388341</c:v>
                </c:pt>
                <c:pt idx="683">
                  <c:v>32.138359348412628</c:v>
                </c:pt>
                <c:pt idx="684">
                  <c:v>32.708116337090857</c:v>
                </c:pt>
                <c:pt idx="685">
                  <c:v>33.281831001280537</c:v>
                </c:pt>
                <c:pt idx="686">
                  <c:v>33.859227416569318</c:v>
                </c:pt>
                <c:pt idx="687">
                  <c:v>34.440018178249233</c:v>
                </c:pt>
                <c:pt idx="688">
                  <c:v>35.023904803935395</c:v>
                </c:pt>
                <c:pt idx="689">
                  <c:v>35.610578192276606</c:v>
                </c:pt>
                <c:pt idx="690">
                  <c:v>36.199719136686802</c:v>
                </c:pt>
                <c:pt idx="691">
                  <c:v>36.790998892495637</c:v>
                </c:pt>
                <c:pt idx="692">
                  <c:v>37.384079795383855</c:v>
                </c:pt>
                <c:pt idx="693">
                  <c:v>37.978615928440014</c:v>
                </c:pt>
                <c:pt idx="694">
                  <c:v>38.574253834659466</c:v>
                </c:pt>
                <c:pt idx="695">
                  <c:v>39.170633271212218</c:v>
                </c:pt>
                <c:pt idx="696">
                  <c:v>39.767388001341565</c:v>
                </c:pt>
                <c:pt idx="697">
                  <c:v>40.364146619328508</c:v>
                </c:pt>
                <c:pt idx="698">
                  <c:v>40.960533403575766</c:v>
                </c:pt>
                <c:pt idx="699">
                  <c:v>41.556169192536025</c:v>
                </c:pt>
                <c:pt idx="700">
                  <c:v>42.150672277938767</c:v>
                </c:pt>
                <c:pt idx="701">
                  <c:v>42.743659309562908</c:v>
                </c:pt>
                <c:pt idx="702">
                  <c:v>43.334746205663386</c:v>
                </c:pt>
                <c:pt idx="703">
                  <c:v>43.923549063090732</c:v>
                </c:pt>
                <c:pt idx="704">
                  <c:v>44.5096850611449</c:v>
                </c:pt>
                <c:pt idx="705">
                  <c:v>45.092773353279085</c:v>
                </c:pt>
                <c:pt idx="706">
                  <c:v>45.672435940912543</c:v>
                </c:pt>
                <c:pt idx="707">
                  <c:v>46.248298523825177</c:v>
                </c:pt>
                <c:pt idx="708">
                  <c:v>46.819991321878327</c:v>
                </c:pt>
                <c:pt idx="709">
                  <c:v>47.387149863142874</c:v>
                </c:pt>
                <c:pt idx="710">
                  <c:v>47.949415733899166</c:v>
                </c:pt>
                <c:pt idx="711">
                  <c:v>48.506437286405287</c:v>
                </c:pt>
                <c:pt idx="712">
                  <c:v>49.057870300796516</c:v>
                </c:pt>
                <c:pt idx="713">
                  <c:v>49.603378597979365</c:v>
                </c:pt>
                <c:pt idx="714">
                  <c:v>50.142634600899655</c:v>
                </c:pt>
                <c:pt idx="715">
                  <c:v>50.675319842096428</c:v>
                </c:pt>
                <c:pt idx="716">
                  <c:v>51.201125415990731</c:v>
                </c:pt>
                <c:pt idx="717">
                  <c:v>51.719752374887449</c:v>
                </c:pt>
                <c:pt idx="718">
                  <c:v>52.230912068192623</c:v>
                </c:pt>
                <c:pt idx="719">
                  <c:v>52.734326424849677</c:v>
                </c:pt>
                <c:pt idx="720">
                  <c:v>53.229728179477853</c:v>
                </c:pt>
                <c:pt idx="721">
                  <c:v>53.716861043145812</c:v>
                </c:pt>
                <c:pt idx="722">
                  <c:v>54.19547982012692</c:v>
                </c:pt>
                <c:pt idx="723">
                  <c:v>54.665350472363428</c:v>
                </c:pt>
                <c:pt idx="724">
                  <c:v>55.126250133702641</c:v>
                </c:pt>
                <c:pt idx="725">
                  <c:v>55.577967076260208</c:v>
                </c:pt>
                <c:pt idx="726">
                  <c:v>56.020300631528656</c:v>
                </c:pt>
                <c:pt idx="727">
                  <c:v>56.453061069042839</c:v>
                </c:pt>
                <c:pt idx="728">
                  <c:v>56.876069435594808</c:v>
                </c:pt>
                <c:pt idx="729">
                  <c:v>57.289157358108291</c:v>
                </c:pt>
                <c:pt idx="730">
                  <c:v>57.692166813371173</c:v>
                </c:pt>
                <c:pt idx="731">
                  <c:v>58.084949867873242</c:v>
                </c:pt>
                <c:pt idx="732">
                  <c:v>58.46736839100965</c:v>
                </c:pt>
                <c:pt idx="733">
                  <c:v>58.839293744895379</c:v>
                </c:pt>
                <c:pt idx="734">
                  <c:v>59.200606453987888</c:v>
                </c:pt>
                <c:pt idx="735">
                  <c:v>59.551195857647286</c:v>
                </c:pt>
                <c:pt idx="736">
                  <c:v>59.890959748668344</c:v>
                </c:pt>
                <c:pt idx="737">
                  <c:v>60.219804000710198</c:v>
                </c:pt>
                <c:pt idx="738">
                  <c:v>60.537642187422712</c:v>
                </c:pt>
                <c:pt idx="739">
                  <c:v>60.844395195930531</c:v>
                </c:pt>
                <c:pt idx="740">
                  <c:v>61.139990837189529</c:v>
                </c:pt>
                <c:pt idx="741">
                  <c:v>61.424363455576909</c:v>
                </c:pt>
                <c:pt idx="742">
                  <c:v>61.697453539918214</c:v>
                </c:pt>
                <c:pt idx="743">
                  <c:v>61.959207337997391</c:v>
                </c:pt>
                <c:pt idx="744">
                  <c:v>62.209576476437221</c:v>
                </c:pt>
                <c:pt idx="745">
                  <c:v>62.448517587681025</c:v>
                </c:pt>
                <c:pt idx="746">
                  <c:v>62.675991945655461</c:v>
                </c:pt>
                <c:pt idx="747">
                  <c:v>62.891965111547343</c:v>
                </c:pt>
                <c:pt idx="748">
                  <c:v>63.09640659098595</c:v>
                </c:pt>
                <c:pt idx="749">
                  <c:v>63.289289503789917</c:v>
                </c:pt>
                <c:pt idx="750">
                  <c:v>63.470590267310733</c:v>
                </c:pt>
                <c:pt idx="751">
                  <c:v>63.64028829428814</c:v>
                </c:pt>
                <c:pt idx="752">
                  <c:v>63.798365706022864</c:v>
                </c:pt>
                <c:pt idx="753">
                  <c:v>63.944807061571673</c:v>
                </c:pt>
                <c:pt idx="754">
                  <c:v>64.079599103577408</c:v>
                </c:pt>
                <c:pt idx="755">
                  <c:v>64.202730521263376</c:v>
                </c:pt>
                <c:pt idx="756">
                  <c:v>64.314191731045554</c:v>
                </c:pt>
                <c:pt idx="757">
                  <c:v>64.413974675148793</c:v>
                </c:pt>
                <c:pt idx="758">
                  <c:v>64.502072638552789</c:v>
                </c:pt>
                <c:pt idx="759">
                  <c:v>64.578480084540516</c:v>
                </c:pt>
                <c:pt idx="760">
                  <c:v>64.643192509075789</c:v>
                </c:pt>
                <c:pt idx="761">
                  <c:v>64.696206314194299</c:v>
                </c:pt>
                <c:pt idx="762">
                  <c:v>64.737518700558638</c:v>
                </c:pt>
                <c:pt idx="763">
                  <c:v>64.767127579295817</c:v>
                </c:pt>
                <c:pt idx="764">
                  <c:v>64.78503150320914</c:v>
                </c:pt>
                <c:pt idx="765">
                  <c:v>64.791229617432691</c:v>
                </c:pt>
                <c:pt idx="766">
                  <c:v>64.785721629575235</c:v>
                </c:pt>
                <c:pt idx="767">
                  <c:v>64.768507799381382</c:v>
                </c:pt>
                <c:pt idx="768">
                  <c:v>64.739588947919401</c:v>
                </c:pt>
                <c:pt idx="769">
                  <c:v>64.698966486287205</c:v>
                </c:pt>
                <c:pt idx="770">
                  <c:v>64.646642463809911</c:v>
                </c:pt>
                <c:pt idx="771">
                  <c:v>64.5826196356835</c:v>
                </c:pt>
                <c:pt idx="772">
                  <c:v>64.506901549997309</c:v>
                </c:pt>
                <c:pt idx="773">
                  <c:v>64.419492654045399</c:v>
                </c:pt>
                <c:pt idx="774">
                  <c:v>64.320398419809237</c:v>
                </c:pt>
                <c:pt idx="775">
                  <c:v>64.209625488464283</c:v>
                </c:pt>
                <c:pt idx="776">
                  <c:v>64.087181833727215</c:v>
                </c:pt>
                <c:pt idx="777">
                  <c:v>63.953076943820278</c:v>
                </c:pt>
                <c:pt idx="778">
                  <c:v>63.807322021782966</c:v>
                </c:pt>
                <c:pt idx="779">
                  <c:v>63.649930203808594</c:v>
                </c:pt>
                <c:pt idx="780">
                  <c:v>63.480916795223038</c:v>
                </c:pt>
                <c:pt idx="781">
                  <c:v>63.300299523656712</c:v>
                </c:pt>
                <c:pt idx="782">
                  <c:v>63.108098808884854</c:v>
                </c:pt>
                <c:pt idx="783">
                  <c:v>62.904338048728953</c:v>
                </c:pt>
                <c:pt idx="784">
                  <c:v>62.689043920319605</c:v>
                </c:pt>
                <c:pt idx="785">
                  <c:v>62.462246695921664</c:v>
                </c:pt>
                <c:pt idx="786">
                  <c:v>62.223980572413325</c:v>
                </c:pt>
                <c:pt idx="787">
                  <c:v>61.974284013393905</c:v>
                </c:pt>
                <c:pt idx="788">
                  <c:v>61.713200102769079</c:v>
                </c:pt>
                <c:pt idx="789">
                  <c:v>61.440776908530154</c:v>
                </c:pt>
                <c:pt idx="790">
                  <c:v>61.157067855302891</c:v>
                </c:pt>
                <c:pt idx="791">
                  <c:v>60.862132104095032</c:v>
                </c:pt>
                <c:pt idx="792">
                  <c:v>60.556034937520494</c:v>
                </c:pt>
                <c:pt idx="793">
                  <c:v>60.238848148622026</c:v>
                </c:pt>
                <c:pt idx="794">
                  <c:v>59.910650431255931</c:v>
                </c:pt>
                <c:pt idx="795">
                  <c:v>59.571527769845076</c:v>
                </c:pt>
                <c:pt idx="796">
                  <c:v>59.221573826147313</c:v>
                </c:pt>
                <c:pt idx="797">
                  <c:v>58.860890320534153</c:v>
                </c:pt>
                <c:pt idx="798">
                  <c:v>58.48958740512694</c:v>
                </c:pt>
                <c:pt idx="799">
                  <c:v>58.107784025999365</c:v>
                </c:pt>
                <c:pt idx="800">
                  <c:v>57.715608271527572</c:v>
                </c:pt>
                <c:pt idx="801">
                  <c:v>57.313197703859252</c:v>
                </c:pt>
                <c:pt idx="802">
                  <c:v>56.900699670378003</c:v>
                </c:pt>
                <c:pt idx="803">
                  <c:v>56.478271591968003</c:v>
                </c:pt>
                <c:pt idx="804">
                  <c:v>56.046081224837408</c:v>
                </c:pt>
                <c:pt idx="805">
                  <c:v>55.604306892638313</c:v>
                </c:pt>
                <c:pt idx="806">
                  <c:v>55.153137685635471</c:v>
                </c:pt>
                <c:pt idx="807">
                  <c:v>54.692773623721862</c:v>
                </c:pt>
                <c:pt idx="808">
                  <c:v>54.223425780161726</c:v>
                </c:pt>
                <c:pt idx="809">
                  <c:v>53.745316363065982</c:v>
                </c:pt>
                <c:pt idx="810">
                  <c:v>53.258678751772614</c:v>
                </c:pt>
                <c:pt idx="811">
                  <c:v>52.763757485496143</c:v>
                </c:pt>
                <c:pt idx="812">
                  <c:v>52.260808201890221</c:v>
                </c:pt>
                <c:pt idx="813">
                  <c:v>51.750097523424841</c:v>
                </c:pt>
                <c:pt idx="814">
                  <c:v>51.23190288983681</c:v>
                </c:pt>
                <c:pt idx="815">
                  <c:v>50.706512335287421</c:v>
                </c:pt>
                <c:pt idx="816">
                  <c:v>50.17422420926281</c:v>
                </c:pt>
                <c:pt idx="817">
                  <c:v>49.635346840708678</c:v>
                </c:pt>
                <c:pt idx="818">
                  <c:v>49.090198145367438</c:v>
                </c:pt>
              </c:numCache>
            </c:numRef>
          </c:yVal>
          <c:smooth val="1"/>
          <c:extLst>
            <c:ext xmlns:c16="http://schemas.microsoft.com/office/drawing/2014/chart" uri="{C3380CC4-5D6E-409C-BE32-E72D297353CC}">
              <c16:uniqueId val="{00000001-C398-4E63-ACAF-2D4D8475CE53}"/>
            </c:ext>
          </c:extLst>
        </c:ser>
        <c:dLbls>
          <c:showLegendKey val="0"/>
          <c:showVal val="0"/>
          <c:showCatName val="0"/>
          <c:showSerName val="0"/>
          <c:showPercent val="0"/>
          <c:showBubbleSize val="0"/>
        </c:dLbls>
        <c:axId val="529368192"/>
        <c:axId val="529369728"/>
      </c:scatterChart>
      <c:valAx>
        <c:axId val="52936000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361920"/>
        <c:crossesAt val="-30"/>
        <c:crossBetween val="midCat"/>
      </c:valAx>
      <c:valAx>
        <c:axId val="52936192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0000"/>
        <c:crossesAt val="100"/>
        <c:crossBetween val="midCat"/>
      </c:valAx>
      <c:valAx>
        <c:axId val="529368192"/>
        <c:scaling>
          <c:logBase val="10"/>
          <c:orientation val="minMax"/>
        </c:scaling>
        <c:delete val="1"/>
        <c:axPos val="b"/>
        <c:numFmt formatCode="0" sourceLinked="1"/>
        <c:majorTickMark val="out"/>
        <c:minorTickMark val="none"/>
        <c:tickLblPos val="nextTo"/>
        <c:crossAx val="529369728"/>
        <c:crosses val="autoZero"/>
        <c:crossBetween val="midCat"/>
      </c:valAx>
      <c:valAx>
        <c:axId val="529369728"/>
        <c:scaling>
          <c:orientation val="minMax"/>
          <c:max val="9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8192"/>
        <c:crosses val="max"/>
        <c:crossBetween val="midCat"/>
        <c:majorUnit val="9"/>
      </c:valAx>
    </c:plotArea>
    <c:legend>
      <c:legendPos val="r"/>
      <c:layout>
        <c:manualLayout>
          <c:xMode val="edge"/>
          <c:yMode val="edge"/>
          <c:x val="0.1603224777319246"/>
          <c:y val="0.66757874224441272"/>
          <c:w val="8.5750946168695913E-2"/>
          <c:h val="0.11069452253639218"/>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b="1" i="0" u="none" strike="noStrike" kern="1200" baseline="0">
                <a:solidFill>
                  <a:sysClr val="windowText" lastClr="000000"/>
                </a:solidFill>
                <a:latin typeface="+mn-lt"/>
                <a:ea typeface="+mn-ea"/>
                <a:cs typeface="+mn-cs"/>
              </a:defRPr>
            </a:pPr>
            <a:r>
              <a:rPr lang="en-US" sz="2800" b="1" i="0" u="none" strike="noStrike" kern="1200" baseline="0">
                <a:solidFill>
                  <a:sysClr val="windowText" lastClr="000000"/>
                </a:solidFill>
                <a:latin typeface="+mn-lt"/>
                <a:ea typeface="+mn-ea"/>
                <a:cs typeface="+mn-cs"/>
              </a:rPr>
              <a:t>SIMPLIS &amp; TEST &amp; EXCEL</a:t>
            </a:r>
          </a:p>
        </c:rich>
      </c:tx>
      <c:layout>
        <c:manualLayout>
          <c:xMode val="edge"/>
          <c:yMode val="edge"/>
          <c:x val="0.32504674237170278"/>
          <c:y val="5.6737593722016526E-2"/>
        </c:manualLayout>
      </c:layout>
      <c:overlay val="0"/>
    </c:title>
    <c:autoTitleDeleted val="0"/>
    <c:plotArea>
      <c:layout>
        <c:manualLayout>
          <c:layoutTarget val="inner"/>
          <c:xMode val="edge"/>
          <c:yMode val="edge"/>
          <c:x val="0.13920999550897814"/>
          <c:y val="0.19529669472690633"/>
          <c:w val="0.70505935510506323"/>
          <c:h val="0.59000969201892206"/>
        </c:manualLayout>
      </c:layout>
      <c:scatterChart>
        <c:scatterStyle val="smoothMarker"/>
        <c:varyColors val="0"/>
        <c:ser>
          <c:idx val="0"/>
          <c:order val="0"/>
          <c:tx>
            <c:v>gain_SIMPLIS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1A'!$B$5:$B$1505</c:f>
              <c:numCache>
                <c:formatCode>General</c:formatCode>
                <c:ptCount val="1501"/>
                <c:pt idx="0">
                  <c:v>63.3483988975279</c:v>
                </c:pt>
                <c:pt idx="1">
                  <c:v>63.345438553567</c:v>
                </c:pt>
                <c:pt idx="2">
                  <c:v>63.342425237987101</c:v>
                </c:pt>
                <c:pt idx="3">
                  <c:v>63.339358040577302</c:v>
                </c:pt>
                <c:pt idx="4">
                  <c:v>63.336236036858402</c:v>
                </c:pt>
                <c:pt idx="5">
                  <c:v>63.333058287689703</c:v>
                </c:pt>
                <c:pt idx="6">
                  <c:v>63.329823839247901</c:v>
                </c:pt>
                <c:pt idx="7">
                  <c:v>63.326531723319199</c:v>
                </c:pt>
                <c:pt idx="8">
                  <c:v>63.3231809562064</c:v>
                </c:pt>
                <c:pt idx="9">
                  <c:v>63.319770539607603</c:v>
                </c:pt>
                <c:pt idx="10">
                  <c:v>63.316299459273402</c:v>
                </c:pt>
                <c:pt idx="11">
                  <c:v>63.312766685800298</c:v>
                </c:pt>
                <c:pt idx="12">
                  <c:v>63.309171173772697</c:v>
                </c:pt>
                <c:pt idx="13">
                  <c:v>63.305511862363602</c:v>
                </c:pt>
                <c:pt idx="14">
                  <c:v>63.301787674497</c:v>
                </c:pt>
                <c:pt idx="15">
                  <c:v>63.297997516693101</c:v>
                </c:pt>
                <c:pt idx="16">
                  <c:v>63.294140279141502</c:v>
                </c:pt>
                <c:pt idx="17">
                  <c:v>63.290214835787403</c:v>
                </c:pt>
                <c:pt idx="18">
                  <c:v>63.286220043432401</c:v>
                </c:pt>
                <c:pt idx="19">
                  <c:v>63.282154742067704</c:v>
                </c:pt>
                <c:pt idx="20">
                  <c:v>63.278017754779697</c:v>
                </c:pt>
                <c:pt idx="21">
                  <c:v>63.273807887221601</c:v>
                </c:pt>
                <c:pt idx="22">
                  <c:v>63.269523927570901</c:v>
                </c:pt>
                <c:pt idx="23">
                  <c:v>63.265164646745397</c:v>
                </c:pt>
                <c:pt idx="24">
                  <c:v>63.260728797530298</c:v>
                </c:pt>
                <c:pt idx="25">
                  <c:v>63.2562151149939</c:v>
                </c:pt>
                <c:pt idx="26">
                  <c:v>63.251622315995</c:v>
                </c:pt>
                <c:pt idx="27">
                  <c:v>63.246949099446901</c:v>
                </c:pt>
                <c:pt idx="28">
                  <c:v>63.242194145545803</c:v>
                </c:pt>
                <c:pt idx="29">
                  <c:v>63.237356116226302</c:v>
                </c:pt>
                <c:pt idx="30">
                  <c:v>63.232433654407501</c:v>
                </c:pt>
                <c:pt idx="31">
                  <c:v>63.227425384445603</c:v>
                </c:pt>
                <c:pt idx="32">
                  <c:v>63.222329911666598</c:v>
                </c:pt>
                <c:pt idx="33">
                  <c:v>63.217145822076098</c:v>
                </c:pt>
                <c:pt idx="34">
                  <c:v>63.2118716827447</c:v>
                </c:pt>
                <c:pt idx="35">
                  <c:v>63.206506040934798</c:v>
                </c:pt>
                <c:pt idx="36">
                  <c:v>63.201047424730703</c:v>
                </c:pt>
                <c:pt idx="37">
                  <c:v>63.195494342465203</c:v>
                </c:pt>
                <c:pt idx="38">
                  <c:v>63.189845282701803</c:v>
                </c:pt>
                <c:pt idx="39">
                  <c:v>63.184098713891203</c:v>
                </c:pt>
                <c:pt idx="40">
                  <c:v>63.178253084810301</c:v>
                </c:pt>
                <c:pt idx="41">
                  <c:v>63.172306823948098</c:v>
                </c:pt>
                <c:pt idx="42">
                  <c:v>63.166258339566703</c:v>
                </c:pt>
                <c:pt idx="43">
                  <c:v>63.160106019658997</c:v>
                </c:pt>
                <c:pt idx="44">
                  <c:v>63.153848231889597</c:v>
                </c:pt>
                <c:pt idx="45">
                  <c:v>63.147483323345497</c:v>
                </c:pt>
                <c:pt idx="46">
                  <c:v>63.141009620468601</c:v>
                </c:pt>
                <c:pt idx="47">
                  <c:v>63.134425429286402</c:v>
                </c:pt>
                <c:pt idx="48">
                  <c:v>63.127729035068803</c:v>
                </c:pt>
                <c:pt idx="49">
                  <c:v>63.120918702075301</c:v>
                </c:pt>
                <c:pt idx="50">
                  <c:v>63.113992674132099</c:v>
                </c:pt>
                <c:pt idx="51">
                  <c:v>63.106949174078999</c:v>
                </c:pt>
                <c:pt idx="52">
                  <c:v>63.099786403796102</c:v>
                </c:pt>
                <c:pt idx="53">
                  <c:v>63.092502544261897</c:v>
                </c:pt>
                <c:pt idx="54">
                  <c:v>63.085095755643302</c:v>
                </c:pt>
                <c:pt idx="55">
                  <c:v>63.077564177186098</c:v>
                </c:pt>
                <c:pt idx="56">
                  <c:v>63.069905927209398</c:v>
                </c:pt>
                <c:pt idx="57">
                  <c:v>63.062119102925998</c:v>
                </c:pt>
                <c:pt idx="58">
                  <c:v>63.054201780878202</c:v>
                </c:pt>
                <c:pt idx="59">
                  <c:v>63.046152016860702</c:v>
                </c:pt>
                <c:pt idx="60">
                  <c:v>63.037967845395698</c:v>
                </c:pt>
                <c:pt idx="61">
                  <c:v>63.029647280533602</c:v>
                </c:pt>
                <c:pt idx="62">
                  <c:v>63.021188315858403</c:v>
                </c:pt>
                <c:pt idx="63">
                  <c:v>63.012588924089698</c:v>
                </c:pt>
                <c:pt idx="64">
                  <c:v>63.003847057220703</c:v>
                </c:pt>
                <c:pt idx="65">
                  <c:v>62.994960647295699</c:v>
                </c:pt>
                <c:pt idx="66">
                  <c:v>62.985927605582702</c:v>
                </c:pt>
                <c:pt idx="67">
                  <c:v>62.9767458234613</c:v>
                </c:pt>
                <c:pt idx="68">
                  <c:v>62.967413172183797</c:v>
                </c:pt>
                <c:pt idx="69">
                  <c:v>62.957927503036601</c:v>
                </c:pt>
                <c:pt idx="70">
                  <c:v>62.948286647726299</c:v>
                </c:pt>
                <c:pt idx="71">
                  <c:v>62.9384884182831</c:v>
                </c:pt>
                <c:pt idx="72">
                  <c:v>62.9285306075558</c:v>
                </c:pt>
                <c:pt idx="73">
                  <c:v>62.9184109890979</c:v>
                </c:pt>
                <c:pt idx="74">
                  <c:v>62.908127317683501</c:v>
                </c:pt>
                <c:pt idx="75">
                  <c:v>62.897677329317801</c:v>
                </c:pt>
                <c:pt idx="76">
                  <c:v>62.887058741703001</c:v>
                </c:pt>
                <c:pt idx="77">
                  <c:v>62.876269254350099</c:v>
                </c:pt>
                <c:pt idx="78">
                  <c:v>62.865306548971901</c:v>
                </c:pt>
                <c:pt idx="79">
                  <c:v>62.854168289809799</c:v>
                </c:pt>
                <c:pt idx="80">
                  <c:v>62.842852123831896</c:v>
                </c:pt>
                <c:pt idx="81">
                  <c:v>62.831355681176802</c:v>
                </c:pt>
                <c:pt idx="82">
                  <c:v>62.819676575531702</c:v>
                </c:pt>
                <c:pt idx="83">
                  <c:v>62.807812404335898</c:v>
                </c:pt>
                <c:pt idx="84">
                  <c:v>62.7957607495998</c:v>
                </c:pt>
                <c:pt idx="85">
                  <c:v>62.783519177705998</c:v>
                </c:pt>
                <c:pt idx="86">
                  <c:v>62.771085240379001</c:v>
                </c:pt>
                <c:pt idx="87">
                  <c:v>62.758456474967502</c:v>
                </c:pt>
                <c:pt idx="88">
                  <c:v>62.745630404676298</c:v>
                </c:pt>
                <c:pt idx="89">
                  <c:v>62.732604539463502</c:v>
                </c:pt>
                <c:pt idx="90">
                  <c:v>62.719376376445197</c:v>
                </c:pt>
                <c:pt idx="91">
                  <c:v>62.705943400139397</c:v>
                </c:pt>
                <c:pt idx="92">
                  <c:v>62.6923030832046</c:v>
                </c:pt>
                <c:pt idx="93">
                  <c:v>62.678452887124102</c:v>
                </c:pt>
                <c:pt idx="94">
                  <c:v>62.6643902628456</c:v>
                </c:pt>
                <c:pt idx="95">
                  <c:v>62.650112650857103</c:v>
                </c:pt>
                <c:pt idx="96">
                  <c:v>62.635617482827797</c:v>
                </c:pt>
                <c:pt idx="97">
                  <c:v>62.620902180917298</c:v>
                </c:pt>
                <c:pt idx="98">
                  <c:v>62.6059641597545</c:v>
                </c:pt>
                <c:pt idx="99">
                  <c:v>62.590800826279903</c:v>
                </c:pt>
                <c:pt idx="100">
                  <c:v>62.575409580834602</c:v>
                </c:pt>
                <c:pt idx="101">
                  <c:v>62.559787817737998</c:v>
                </c:pt>
                <c:pt idx="102">
                  <c:v>62.543932926066397</c:v>
                </c:pt>
                <c:pt idx="103">
                  <c:v>62.527842290811002</c:v>
                </c:pt>
                <c:pt idx="104">
                  <c:v>62.511513292676398</c:v>
                </c:pt>
                <c:pt idx="105">
                  <c:v>62.494943309980002</c:v>
                </c:pt>
                <c:pt idx="106">
                  <c:v>62.4781297191535</c:v>
                </c:pt>
                <c:pt idx="107">
                  <c:v>62.4610698950708</c:v>
                </c:pt>
                <c:pt idx="108">
                  <c:v>62.4437612126004</c:v>
                </c:pt>
                <c:pt idx="109">
                  <c:v>62.426201047416498</c:v>
                </c:pt>
                <c:pt idx="110">
                  <c:v>62.408386776160199</c:v>
                </c:pt>
                <c:pt idx="111">
                  <c:v>62.390315778452198</c:v>
                </c:pt>
                <c:pt idx="112">
                  <c:v>62.371985437144403</c:v>
                </c:pt>
                <c:pt idx="113">
                  <c:v>62.353393139473802</c:v>
                </c:pt>
                <c:pt idx="114">
                  <c:v>62.334536277836399</c:v>
                </c:pt>
                <c:pt idx="115">
                  <c:v>62.315412251154697</c:v>
                </c:pt>
                <c:pt idx="116">
                  <c:v>62.296018465684398</c:v>
                </c:pt>
                <c:pt idx="117">
                  <c:v>62.276352336127303</c:v>
                </c:pt>
                <c:pt idx="118">
                  <c:v>62.256411286349199</c:v>
                </c:pt>
                <c:pt idx="119">
                  <c:v>62.236192751011401</c:v>
                </c:pt>
                <c:pt idx="120">
                  <c:v>62.215694175955399</c:v>
                </c:pt>
                <c:pt idx="121">
                  <c:v>62.194913020045497</c:v>
                </c:pt>
                <c:pt idx="122">
                  <c:v>62.173846755496697</c:v>
                </c:pt>
                <c:pt idx="123">
                  <c:v>62.152492869561001</c:v>
                </c:pt>
                <c:pt idx="124">
                  <c:v>62.130848865515802</c:v>
                </c:pt>
                <c:pt idx="125">
                  <c:v>62.108912263324598</c:v>
                </c:pt>
                <c:pt idx="126">
                  <c:v>62.086680601460003</c:v>
                </c:pt>
                <c:pt idx="127">
                  <c:v>62.0641514377674</c:v>
                </c:pt>
                <c:pt idx="128">
                  <c:v>62.041322350293399</c:v>
                </c:pt>
                <c:pt idx="129">
                  <c:v>62.018190938959002</c:v>
                </c:pt>
                <c:pt idx="130">
                  <c:v>61.994754826350501</c:v>
                </c:pt>
                <c:pt idx="131">
                  <c:v>61.971011659090998</c:v>
                </c:pt>
                <c:pt idx="132">
                  <c:v>61.9469591090714</c:v>
                </c:pt>
                <c:pt idx="133">
                  <c:v>61.922594874122503</c:v>
                </c:pt>
                <c:pt idx="134">
                  <c:v>61.897916679853203</c:v>
                </c:pt>
                <c:pt idx="135">
                  <c:v>61.872922280325703</c:v>
                </c:pt>
                <c:pt idx="136">
                  <c:v>61.847609459537601</c:v>
                </c:pt>
                <c:pt idx="137">
                  <c:v>61.8219760323475</c:v>
                </c:pt>
                <c:pt idx="138">
                  <c:v>61.796019845619703</c:v>
                </c:pt>
                <c:pt idx="139">
                  <c:v>61.769738779829297</c:v>
                </c:pt>
                <c:pt idx="140">
                  <c:v>61.743130749700597</c:v>
                </c:pt>
                <c:pt idx="141">
                  <c:v>61.716193705419897</c:v>
                </c:pt>
                <c:pt idx="142">
                  <c:v>61.688925634003603</c:v>
                </c:pt>
                <c:pt idx="143">
                  <c:v>61.661324560372002</c:v>
                </c:pt>
                <c:pt idx="144">
                  <c:v>61.633388548093897</c:v>
                </c:pt>
                <c:pt idx="145">
                  <c:v>61.605115701046898</c:v>
                </c:pt>
                <c:pt idx="146">
                  <c:v>61.576504164139898</c:v>
                </c:pt>
                <c:pt idx="147">
                  <c:v>61.547552124456601</c:v>
                </c:pt>
                <c:pt idx="148">
                  <c:v>61.518257812305102</c:v>
                </c:pt>
                <c:pt idx="149">
                  <c:v>61.488619502384999</c:v>
                </c:pt>
                <c:pt idx="150">
                  <c:v>61.458635514499598</c:v>
                </c:pt>
                <c:pt idx="151">
                  <c:v>61.428304214884797</c:v>
                </c:pt>
                <c:pt idx="152">
                  <c:v>61.397624016871703</c:v>
                </c:pt>
                <c:pt idx="153">
                  <c:v>61.366593382287903</c:v>
                </c:pt>
                <c:pt idx="154">
                  <c:v>61.3352108218997</c:v>
                </c:pt>
                <c:pt idx="155">
                  <c:v>61.303474896642797</c:v>
                </c:pt>
                <c:pt idx="156">
                  <c:v>61.271384218157699</c:v>
                </c:pt>
                <c:pt idx="157">
                  <c:v>61.238937450098803</c:v>
                </c:pt>
                <c:pt idx="158">
                  <c:v>61.206133308640801</c:v>
                </c:pt>
                <c:pt idx="159">
                  <c:v>61.172970563193502</c:v>
                </c:pt>
                <c:pt idx="160">
                  <c:v>61.139448037590903</c:v>
                </c:pt>
                <c:pt idx="161">
                  <c:v>61.1055646103366</c:v>
                </c:pt>
                <c:pt idx="162">
                  <c:v>61.0713192155267</c:v>
                </c:pt>
                <c:pt idx="163">
                  <c:v>61.036710843507201</c:v>
                </c:pt>
                <c:pt idx="164">
                  <c:v>61.001738541552001</c:v>
                </c:pt>
                <c:pt idx="165">
                  <c:v>60.966401414338797</c:v>
                </c:pt>
                <c:pt idx="166">
                  <c:v>60.930698624373299</c:v>
                </c:pt>
                <c:pt idx="167">
                  <c:v>60.894629392950399</c:v>
                </c:pt>
                <c:pt idx="168">
                  <c:v>60.858193000276003</c:v>
                </c:pt>
                <c:pt idx="169">
                  <c:v>60.821388785924398</c:v>
                </c:pt>
                <c:pt idx="170">
                  <c:v>60.784216149378899</c:v>
                </c:pt>
                <c:pt idx="171">
                  <c:v>60.746674550264501</c:v>
                </c:pt>
                <c:pt idx="172">
                  <c:v>60.708763508841798</c:v>
                </c:pt>
                <c:pt idx="173">
                  <c:v>60.670482606200899</c:v>
                </c:pt>
                <c:pt idx="174">
                  <c:v>60.631831484094398</c:v>
                </c:pt>
                <c:pt idx="175">
                  <c:v>60.592809846041803</c:v>
                </c:pt>
                <c:pt idx="176">
                  <c:v>60.553417456722698</c:v>
                </c:pt>
                <c:pt idx="177">
                  <c:v>60.513654142154103</c:v>
                </c:pt>
                <c:pt idx="178">
                  <c:v>60.473519790309702</c:v>
                </c:pt>
                <c:pt idx="179">
                  <c:v>60.433014350498603</c:v>
                </c:pt>
                <c:pt idx="180">
                  <c:v>60.392137833620801</c:v>
                </c:pt>
                <c:pt idx="181">
                  <c:v>60.350890312242001</c:v>
                </c:pt>
                <c:pt idx="182">
                  <c:v>60.309271920305498</c:v>
                </c:pt>
                <c:pt idx="183">
                  <c:v>60.267282853069702</c:v>
                </c:pt>
                <c:pt idx="184">
                  <c:v>60.2249233667863</c:v>
                </c:pt>
                <c:pt idx="185">
                  <c:v>60.182193778715799</c:v>
                </c:pt>
                <c:pt idx="186">
                  <c:v>60.139094466687702</c:v>
                </c:pt>
                <c:pt idx="187">
                  <c:v>60.095625868808398</c:v>
                </c:pt>
                <c:pt idx="188">
                  <c:v>60.051788483225401</c:v>
                </c:pt>
                <c:pt idx="189">
                  <c:v>60.007582867454197</c:v>
                </c:pt>
                <c:pt idx="190">
                  <c:v>59.963009638332203</c:v>
                </c:pt>
                <c:pt idx="191">
                  <c:v>59.918069471176402</c:v>
                </c:pt>
                <c:pt idx="192">
                  <c:v>59.872763099599901</c:v>
                </c:pt>
                <c:pt idx="193">
                  <c:v>59.827091314742901</c:v>
                </c:pt>
                <c:pt idx="194">
                  <c:v>59.781054964675903</c:v>
                </c:pt>
                <c:pt idx="195">
                  <c:v>59.734654954070599</c:v>
                </c:pt>
                <c:pt idx="196">
                  <c:v>59.687892242995801</c:v>
                </c:pt>
                <c:pt idx="197">
                  <c:v>59.640767846857003</c:v>
                </c:pt>
                <c:pt idx="198">
                  <c:v>59.593282835159698</c:v>
                </c:pt>
                <c:pt idx="199">
                  <c:v>59.545438331057198</c:v>
                </c:pt>
                <c:pt idx="200">
                  <c:v>59.497235510454402</c:v>
                </c:pt>
                <c:pt idx="201">
                  <c:v>59.448675601100398</c:v>
                </c:pt>
                <c:pt idx="202">
                  <c:v>59.399759881937896</c:v>
                </c:pt>
                <c:pt idx="203">
                  <c:v>59.350489681968398</c:v>
                </c:pt>
                <c:pt idx="204">
                  <c:v>59.300866379600699</c:v>
                </c:pt>
                <c:pt idx="205">
                  <c:v>59.2508914015011</c:v>
                </c:pt>
                <c:pt idx="206">
                  <c:v>59.200566221767197</c:v>
                </c:pt>
                <c:pt idx="207">
                  <c:v>59.149892360749803</c:v>
                </c:pt>
                <c:pt idx="208">
                  <c:v>59.098871384362802</c:v>
                </c:pt>
                <c:pt idx="209">
                  <c:v>59.047504902819199</c:v>
                </c:pt>
                <c:pt idx="210">
                  <c:v>58.995794569615398</c:v>
                </c:pt>
                <c:pt idx="211">
                  <c:v>58.943742080419099</c:v>
                </c:pt>
                <c:pt idx="212">
                  <c:v>58.891349172168503</c:v>
                </c:pt>
                <c:pt idx="213">
                  <c:v>58.8386176217195</c:v>
                </c:pt>
                <c:pt idx="214">
                  <c:v>58.785549244819798</c:v>
                </c:pt>
                <c:pt idx="215">
                  <c:v>58.732145895100103</c:v>
                </c:pt>
                <c:pt idx="216">
                  <c:v>58.678409462787499</c:v>
                </c:pt>
                <c:pt idx="217">
                  <c:v>58.624341873468303</c:v>
                </c:pt>
                <c:pt idx="218">
                  <c:v>58.569945087115102</c:v>
                </c:pt>
                <c:pt idx="219">
                  <c:v>58.515221096807601</c:v>
                </c:pt>
                <c:pt idx="220">
                  <c:v>58.460171927450297</c:v>
                </c:pt>
                <c:pt idx="221">
                  <c:v>58.404799634830702</c:v>
                </c:pt>
                <c:pt idx="222">
                  <c:v>58.349106304115203</c:v>
                </c:pt>
                <c:pt idx="223">
                  <c:v>58.293094048816798</c:v>
                </c:pt>
                <c:pt idx="224">
                  <c:v>58.236765009652899</c:v>
                </c:pt>
                <c:pt idx="225">
                  <c:v>58.180121353083997</c:v>
                </c:pt>
                <c:pt idx="226">
                  <c:v>58.123165270377697</c:v>
                </c:pt>
                <c:pt idx="227">
                  <c:v>58.065898976178197</c:v>
                </c:pt>
                <c:pt idx="228">
                  <c:v>58.0083247075058</c:v>
                </c:pt>
                <c:pt idx="229">
                  <c:v>57.950444722317897</c:v>
                </c:pt>
                <c:pt idx="230">
                  <c:v>57.892261298519301</c:v>
                </c:pt>
                <c:pt idx="231">
                  <c:v>57.833776732539199</c:v>
                </c:pt>
                <c:pt idx="232">
                  <c:v>57.774993338379502</c:v>
                </c:pt>
                <c:pt idx="233">
                  <c:v>57.715913446246397</c:v>
                </c:pt>
                <c:pt idx="234">
                  <c:v>57.656539401437897</c:v>
                </c:pt>
                <c:pt idx="235">
                  <c:v>57.596873563120198</c:v>
                </c:pt>
                <c:pt idx="236">
                  <c:v>57.536918303275897</c:v>
                </c:pt>
                <c:pt idx="237">
                  <c:v>57.476676005456099</c:v>
                </c:pt>
                <c:pt idx="238">
                  <c:v>57.416149063589202</c:v>
                </c:pt>
                <c:pt idx="239">
                  <c:v>57.355339880988097</c:v>
                </c:pt>
                <c:pt idx="240">
                  <c:v>57.294250869143198</c:v>
                </c:pt>
                <c:pt idx="241">
                  <c:v>57.232884446581899</c:v>
                </c:pt>
                <c:pt idx="242">
                  <c:v>57.171243037875897</c:v>
                </c:pt>
                <c:pt idx="243">
                  <c:v>57.109329072443799</c:v>
                </c:pt>
                <c:pt idx="244">
                  <c:v>57.047144983592602</c:v>
                </c:pt>
                <c:pt idx="245">
                  <c:v>56.984693207446703</c:v>
                </c:pt>
                <c:pt idx="246">
                  <c:v>56.921976181754502</c:v>
                </c:pt>
                <c:pt idx="247">
                  <c:v>56.858996345119202</c:v>
                </c:pt>
                <c:pt idx="248">
                  <c:v>56.795756135844599</c:v>
                </c:pt>
                <c:pt idx="249">
                  <c:v>56.732257990949002</c:v>
                </c:pt>
                <c:pt idx="250">
                  <c:v>56.668504345220498</c:v>
                </c:pt>
                <c:pt idx="251">
                  <c:v>56.604497630345399</c:v>
                </c:pt>
                <c:pt idx="252">
                  <c:v>56.540240273815499</c:v>
                </c:pt>
                <c:pt idx="253">
                  <c:v>56.475734698135099</c:v>
                </c:pt>
                <c:pt idx="254">
                  <c:v>56.410983319882497</c:v>
                </c:pt>
                <c:pt idx="255">
                  <c:v>56.345988548817203</c:v>
                </c:pt>
                <c:pt idx="256">
                  <c:v>56.280752787121997</c:v>
                </c:pt>
                <c:pt idx="257">
                  <c:v>56.215278428331402</c:v>
                </c:pt>
                <c:pt idx="258">
                  <c:v>56.149567856814201</c:v>
                </c:pt>
                <c:pt idx="259">
                  <c:v>56.083623446734499</c:v>
                </c:pt>
                <c:pt idx="260">
                  <c:v>56.0174475613494</c:v>
                </c:pt>
                <c:pt idx="261">
                  <c:v>55.951042552298297</c:v>
                </c:pt>
                <c:pt idx="262">
                  <c:v>55.884410758753802</c:v>
                </c:pt>
                <c:pt idx="263">
                  <c:v>55.817554506795503</c:v>
                </c:pt>
                <c:pt idx="264">
                  <c:v>55.7504761086348</c:v>
                </c:pt>
                <c:pt idx="265">
                  <c:v>55.683177861986302</c:v>
                </c:pt>
                <c:pt idx="266">
                  <c:v>55.615662049330602</c:v>
                </c:pt>
                <c:pt idx="267">
                  <c:v>55.547930937321702</c:v>
                </c:pt>
                <c:pt idx="268">
                  <c:v>55.479986776173497</c:v>
                </c:pt>
                <c:pt idx="269">
                  <c:v>55.411831798977197</c:v>
                </c:pt>
                <c:pt idx="270">
                  <c:v>55.343468221186797</c:v>
                </c:pt>
                <c:pt idx="271">
                  <c:v>55.2748982399985</c:v>
                </c:pt>
                <c:pt idx="272">
                  <c:v>55.206124033784597</c:v>
                </c:pt>
                <c:pt idx="273">
                  <c:v>55.137147761618898</c:v>
                </c:pt>
                <c:pt idx="274">
                  <c:v>55.067971562705999</c:v>
                </c:pt>
                <c:pt idx="275">
                  <c:v>54.998597555893099</c:v>
                </c:pt>
                <c:pt idx="276">
                  <c:v>54.9290278392182</c:v>
                </c:pt>
                <c:pt idx="277">
                  <c:v>54.859264489336503</c:v>
                </c:pt>
                <c:pt idx="278">
                  <c:v>54.7893095612339</c:v>
                </c:pt>
                <c:pt idx="279">
                  <c:v>54.719165087677801</c:v>
                </c:pt>
                <c:pt idx="280">
                  <c:v>54.648833078811499</c:v>
                </c:pt>
                <c:pt idx="281">
                  <c:v>54.578315521804498</c:v>
                </c:pt>
                <c:pt idx="282">
                  <c:v>54.507614380425402</c:v>
                </c:pt>
                <c:pt idx="283">
                  <c:v>54.436731594676601</c:v>
                </c:pt>
                <c:pt idx="284">
                  <c:v>54.365669080446999</c:v>
                </c:pt>
                <c:pt idx="285">
                  <c:v>54.294428729168096</c:v>
                </c:pt>
                <c:pt idx="286">
                  <c:v>54.223012407517103</c:v>
                </c:pt>
                <c:pt idx="287">
                  <c:v>54.151421957050097</c:v>
                </c:pt>
                <c:pt idx="288">
                  <c:v>54.079659193957802</c:v>
                </c:pt>
                <c:pt idx="289">
                  <c:v>54.0077259087603</c:v>
                </c:pt>
                <c:pt idx="290">
                  <c:v>53.935623866002302</c:v>
                </c:pt>
                <c:pt idx="291">
                  <c:v>53.863354804070198</c:v>
                </c:pt>
                <c:pt idx="292">
                  <c:v>53.790920434880803</c:v>
                </c:pt>
                <c:pt idx="293">
                  <c:v>53.718322443671397</c:v>
                </c:pt>
                <c:pt idx="294">
                  <c:v>53.645562488787697</c:v>
                </c:pt>
                <c:pt idx="295">
                  <c:v>53.572642201431599</c:v>
                </c:pt>
                <c:pt idx="296">
                  <c:v>53.499563185524799</c:v>
                </c:pt>
                <c:pt idx="297">
                  <c:v>53.426327017462597</c:v>
                </c:pt>
                <c:pt idx="298">
                  <c:v>53.352935245980099</c:v>
                </c:pt>
                <c:pt idx="299">
                  <c:v>53.279389391939901</c:v>
                </c:pt>
                <c:pt idx="300">
                  <c:v>53.205690948207902</c:v>
                </c:pt>
                <c:pt idx="301">
                  <c:v>53.131841379467701</c:v>
                </c:pt>
                <c:pt idx="302">
                  <c:v>53.057842122125599</c:v>
                </c:pt>
                <c:pt idx="303">
                  <c:v>52.9836945841367</c:v>
                </c:pt>
                <c:pt idx="304">
                  <c:v>52.909400144908197</c:v>
                </c:pt>
                <c:pt idx="305">
                  <c:v>52.834960155166002</c:v>
                </c:pt>
                <c:pt idx="306">
                  <c:v>52.760375936830101</c:v>
                </c:pt>
                <c:pt idx="307">
                  <c:v>52.685648782983499</c:v>
                </c:pt>
                <c:pt idx="308">
                  <c:v>52.610779957663802</c:v>
                </c:pt>
                <c:pt idx="309">
                  <c:v>52.535770695904503</c:v>
                </c:pt>
                <c:pt idx="310">
                  <c:v>52.460622203536403</c:v>
                </c:pt>
                <c:pt idx="311">
                  <c:v>52.3853356571951</c:v>
                </c:pt>
                <c:pt idx="312">
                  <c:v>52.309912204224801</c:v>
                </c:pt>
                <c:pt idx="313">
                  <c:v>52.234352962576097</c:v>
                </c:pt>
                <c:pt idx="314">
                  <c:v>52.158659020818298</c:v>
                </c:pt>
                <c:pt idx="315">
                  <c:v>52.0828314380379</c:v>
                </c:pt>
                <c:pt idx="316">
                  <c:v>52.006871243793597</c:v>
                </c:pt>
                <c:pt idx="317">
                  <c:v>51.930779438091299</c:v>
                </c:pt>
                <c:pt idx="318">
                  <c:v>51.854556991323101</c:v>
                </c:pt>
                <c:pt idx="319">
                  <c:v>51.778204844247597</c:v>
                </c:pt>
                <c:pt idx="320">
                  <c:v>51.701723907946999</c:v>
                </c:pt>
                <c:pt idx="321">
                  <c:v>51.6251150638046</c:v>
                </c:pt>
                <c:pt idx="322">
                  <c:v>51.548379163464404</c:v>
                </c:pt>
                <c:pt idx="323">
                  <c:v>51.471517028836701</c:v>
                </c:pt>
                <c:pt idx="324">
                  <c:v>51.394529452055203</c:v>
                </c:pt>
                <c:pt idx="325">
                  <c:v>51.317417195461601</c:v>
                </c:pt>
                <c:pt idx="326">
                  <c:v>51.240180991603097</c:v>
                </c:pt>
                <c:pt idx="327">
                  <c:v>51.162821543211699</c:v>
                </c:pt>
                <c:pt idx="328">
                  <c:v>51.0853395231943</c:v>
                </c:pt>
                <c:pt idx="329">
                  <c:v>51.007735574637302</c:v>
                </c:pt>
                <c:pt idx="330">
                  <c:v>50.930010310769902</c:v>
                </c:pt>
                <c:pt idx="331">
                  <c:v>50.852164314991803</c:v>
                </c:pt>
                <c:pt idx="332">
                  <c:v>50.774198140857401</c:v>
                </c:pt>
                <c:pt idx="333">
                  <c:v>50.696112312071698</c:v>
                </c:pt>
                <c:pt idx="334">
                  <c:v>50.617907322487703</c:v>
                </c:pt>
                <c:pt idx="335">
                  <c:v>50.5395836361146</c:v>
                </c:pt>
                <c:pt idx="336">
                  <c:v>50.461141687115699</c:v>
                </c:pt>
                <c:pt idx="337">
                  <c:v>50.382581879812101</c:v>
                </c:pt>
                <c:pt idx="338">
                  <c:v>50.3039045886784</c:v>
                </c:pt>
                <c:pt idx="339">
                  <c:v>50.2251101583539</c:v>
                </c:pt>
                <c:pt idx="340">
                  <c:v>50.146198903648703</c:v>
                </c:pt>
                <c:pt idx="341">
                  <c:v>50.0671711095411</c:v>
                </c:pt>
                <c:pt idx="342">
                  <c:v>49.988027031187599</c:v>
                </c:pt>
                <c:pt idx="343">
                  <c:v>49.908766893923797</c:v>
                </c:pt>
                <c:pt idx="344">
                  <c:v>49.829390893277399</c:v>
                </c:pt>
                <c:pt idx="345">
                  <c:v>49.749899194966098</c:v>
                </c:pt>
                <c:pt idx="346">
                  <c:v>49.670291934913401</c:v>
                </c:pt>
                <c:pt idx="347">
                  <c:v>49.590569219241999</c:v>
                </c:pt>
                <c:pt idx="348">
                  <c:v>49.5107311242908</c:v>
                </c:pt>
                <c:pt idx="349">
                  <c:v>49.430777696621803</c:v>
                </c:pt>
                <c:pt idx="350">
                  <c:v>49.350708953014902</c:v>
                </c:pt>
                <c:pt idx="351">
                  <c:v>49.2705248804875</c:v>
                </c:pt>
                <c:pt idx="352">
                  <c:v>49.190225436300302</c:v>
                </c:pt>
                <c:pt idx="353">
                  <c:v>49.109810547953799</c:v>
                </c:pt>
                <c:pt idx="354">
                  <c:v>49.0292801132045</c:v>
                </c:pt>
                <c:pt idx="355">
                  <c:v>48.9486340000715</c:v>
                </c:pt>
                <c:pt idx="356">
                  <c:v>48.867872046840802</c:v>
                </c:pt>
                <c:pt idx="357">
                  <c:v>48.786994062073802</c:v>
                </c:pt>
                <c:pt idx="358">
                  <c:v>48.705999824617898</c:v>
                </c:pt>
                <c:pt idx="359">
                  <c:v>48.624889083610498</c:v>
                </c:pt>
                <c:pt idx="360">
                  <c:v>48.543661558491202</c:v>
                </c:pt>
                <c:pt idx="361">
                  <c:v>48.462316939009</c:v>
                </c:pt>
                <c:pt idx="362">
                  <c:v>48.380854885230299</c:v>
                </c:pt>
                <c:pt idx="363">
                  <c:v>48.299275027556</c:v>
                </c:pt>
                <c:pt idx="364">
                  <c:v>48.217576966726</c:v>
                </c:pt>
                <c:pt idx="365">
                  <c:v>48.135760273828403</c:v>
                </c:pt>
                <c:pt idx="366">
                  <c:v>48.053824490323201</c:v>
                </c:pt>
                <c:pt idx="367">
                  <c:v>47.971769128046901</c:v>
                </c:pt>
                <c:pt idx="368">
                  <c:v>47.889593669230301</c:v>
                </c:pt>
                <c:pt idx="369">
                  <c:v>47.807297566514301</c:v>
                </c:pt>
                <c:pt idx="370">
                  <c:v>47.724880242971103</c:v>
                </c:pt>
                <c:pt idx="371">
                  <c:v>47.642341092118599</c:v>
                </c:pt>
                <c:pt idx="372">
                  <c:v>47.559679477943398</c:v>
                </c:pt>
                <c:pt idx="373">
                  <c:v>47.476894734924997</c:v>
                </c:pt>
                <c:pt idx="374">
                  <c:v>47.393986168059698</c:v>
                </c:pt>
                <c:pt idx="375">
                  <c:v>47.310953052891101</c:v>
                </c:pt>
                <c:pt idx="376">
                  <c:v>47.2277946355334</c:v>
                </c:pt>
                <c:pt idx="377">
                  <c:v>47.1445101327092</c:v>
                </c:pt>
                <c:pt idx="378">
                  <c:v>47.061098731785997</c:v>
                </c:pt>
                <c:pt idx="379">
                  <c:v>46.977559590807701</c:v>
                </c:pt>
                <c:pt idx="380">
                  <c:v>46.893891838546203</c:v>
                </c:pt>
                <c:pt idx="381">
                  <c:v>46.810094574540202</c:v>
                </c:pt>
                <c:pt idx="382">
                  <c:v>46.726166869137899</c:v>
                </c:pt>
                <c:pt idx="383">
                  <c:v>46.642107763566997</c:v>
                </c:pt>
                <c:pt idx="384">
                  <c:v>46.557916269974697</c:v>
                </c:pt>
                <c:pt idx="385">
                  <c:v>46.473591371500298</c:v>
                </c:pt>
                <c:pt idx="386">
                  <c:v>46.389132022335197</c:v>
                </c:pt>
                <c:pt idx="387">
                  <c:v>46.304537147798399</c:v>
                </c:pt>
                <c:pt idx="388">
                  <c:v>46.219805644408801</c:v>
                </c:pt>
                <c:pt idx="389">
                  <c:v>46.134936379966597</c:v>
                </c:pt>
                <c:pt idx="390">
                  <c:v>46.0499281936494</c:v>
                </c:pt>
                <c:pt idx="391">
                  <c:v>45.964779896094797</c:v>
                </c:pt>
                <c:pt idx="392">
                  <c:v>45.879490269507102</c:v>
                </c:pt>
                <c:pt idx="393">
                  <c:v>45.794058067762798</c:v>
                </c:pt>
                <c:pt idx="394">
                  <c:v>45.708482016525203</c:v>
                </c:pt>
                <c:pt idx="395">
                  <c:v>45.6227608133646</c:v>
                </c:pt>
                <c:pt idx="396">
                  <c:v>45.536893127885499</c:v>
                </c:pt>
                <c:pt idx="397">
                  <c:v>45.450877601858402</c:v>
                </c:pt>
                <c:pt idx="398">
                  <c:v>45.364712849386599</c:v>
                </c:pt>
                <c:pt idx="399">
                  <c:v>45.278397457028397</c:v>
                </c:pt>
                <c:pt idx="400">
                  <c:v>45.191929983984501</c:v>
                </c:pt>
                <c:pt idx="401">
                  <c:v>45.105308962249403</c:v>
                </c:pt>
                <c:pt idx="402">
                  <c:v>45.018532896819899</c:v>
                </c:pt>
                <c:pt idx="403">
                  <c:v>44.931600265850101</c:v>
                </c:pt>
                <c:pt idx="404">
                  <c:v>44.8445095208887</c:v>
                </c:pt>
                <c:pt idx="405">
                  <c:v>44.757259087061598</c:v>
                </c:pt>
                <c:pt idx="406">
                  <c:v>44.669847363320102</c:v>
                </c:pt>
                <c:pt idx="407">
                  <c:v>44.582272722652</c:v>
                </c:pt>
                <c:pt idx="408">
                  <c:v>44.494533512341398</c:v>
                </c:pt>
                <c:pt idx="409">
                  <c:v>44.4066280542269</c:v>
                </c:pt>
                <c:pt idx="410">
                  <c:v>44.318554644969602</c:v>
                </c:pt>
                <c:pt idx="411">
                  <c:v>44.230311556332403</c:v>
                </c:pt>
                <c:pt idx="412">
                  <c:v>44.1418970354827</c:v>
                </c:pt>
                <c:pt idx="413">
                  <c:v>44.053309305295798</c:v>
                </c:pt>
                <c:pt idx="414">
                  <c:v>43.964546564686103</c:v>
                </c:pt>
                <c:pt idx="415">
                  <c:v>43.875606988938102</c:v>
                </c:pt>
                <c:pt idx="416">
                  <c:v>43.786488730064697</c:v>
                </c:pt>
                <c:pt idx="417">
                  <c:v>43.697189917167499</c:v>
                </c:pt>
                <c:pt idx="418">
                  <c:v>43.607708656818502</c:v>
                </c:pt>
                <c:pt idx="419">
                  <c:v>43.518043033474001</c:v>
                </c:pt>
                <c:pt idx="420">
                  <c:v>43.428191109867498</c:v>
                </c:pt>
                <c:pt idx="421">
                  <c:v>43.338150927449099</c:v>
                </c:pt>
                <c:pt idx="422">
                  <c:v>43.247920506828798</c:v>
                </c:pt>
                <c:pt idx="423">
                  <c:v>43.157497848245299</c:v>
                </c:pt>
                <c:pt idx="424">
                  <c:v>43.066880932042899</c:v>
                </c:pt>
                <c:pt idx="425">
                  <c:v>42.976067719165599</c:v>
                </c:pt>
                <c:pt idx="426">
                  <c:v>42.885056151671598</c:v>
                </c:pt>
                <c:pt idx="427">
                  <c:v>42.793844153277398</c:v>
                </c:pt>
                <c:pt idx="428">
                  <c:v>42.702429629892002</c:v>
                </c:pt>
                <c:pt idx="429">
                  <c:v>42.610810470202601</c:v>
                </c:pt>
                <c:pt idx="430">
                  <c:v>42.5189845462439</c:v>
                </c:pt>
                <c:pt idx="431">
                  <c:v>42.426949714034798</c:v>
                </c:pt>
                <c:pt idx="432">
                  <c:v>42.334703814164399</c:v>
                </c:pt>
                <c:pt idx="433">
                  <c:v>42.242244672468203</c:v>
                </c:pt>
                <c:pt idx="434">
                  <c:v>42.149570100679902</c:v>
                </c:pt>
                <c:pt idx="435">
                  <c:v>42.0566778971179</c:v>
                </c:pt>
                <c:pt idx="436">
                  <c:v>41.9635658473928</c:v>
                </c:pt>
                <c:pt idx="437">
                  <c:v>41.870231725118401</c:v>
                </c:pt>
                <c:pt idx="438">
                  <c:v>41.776673292656803</c:v>
                </c:pt>
                <c:pt idx="439">
                  <c:v>41.682888301902601</c:v>
                </c:pt>
                <c:pt idx="440">
                  <c:v>41.588874495033103</c:v>
                </c:pt>
                <c:pt idx="441">
                  <c:v>41.494629605332598</c:v>
                </c:pt>
                <c:pt idx="442">
                  <c:v>41.400151358012003</c:v>
                </c:pt>
                <c:pt idx="443">
                  <c:v>41.305437471037699</c:v>
                </c:pt>
                <c:pt idx="444">
                  <c:v>41.210485656010903</c:v>
                </c:pt>
                <c:pt idx="445">
                  <c:v>41.1152936190446</c:v>
                </c:pt>
                <c:pt idx="446">
                  <c:v>41.019859061649399</c:v>
                </c:pt>
                <c:pt idx="447">
                  <c:v>40.924179681677501</c:v>
                </c:pt>
                <c:pt idx="448">
                  <c:v>40.828253174246399</c:v>
                </c:pt>
                <c:pt idx="449">
                  <c:v>40.732077232702302</c:v>
                </c:pt>
                <c:pt idx="450">
                  <c:v>40.6356495495979</c:v>
                </c:pt>
                <c:pt idx="451">
                  <c:v>40.538967817693099</c:v>
                </c:pt>
                <c:pt idx="452">
                  <c:v>40.442029730960499</c:v>
                </c:pt>
                <c:pt idx="453">
                  <c:v>40.3448329856217</c:v>
                </c:pt>
                <c:pt idx="454">
                  <c:v>40.247375281199403</c:v>
                </c:pt>
                <c:pt idx="455">
                  <c:v>40.149654321581998</c:v>
                </c:pt>
                <c:pt idx="456">
                  <c:v>40.051667816111603</c:v>
                </c:pt>
                <c:pt idx="457">
                  <c:v>39.953413480665802</c:v>
                </c:pt>
                <c:pt idx="458">
                  <c:v>39.854889038811699</c:v>
                </c:pt>
                <c:pt idx="459">
                  <c:v>39.756092222882998</c:v>
                </c:pt>
                <c:pt idx="460">
                  <c:v>39.657020775181103</c:v>
                </c:pt>
                <c:pt idx="461">
                  <c:v>39.557672449090802</c:v>
                </c:pt>
                <c:pt idx="462">
                  <c:v>39.458045010271199</c:v>
                </c:pt>
                <c:pt idx="463">
                  <c:v>39.358136237846999</c:v>
                </c:pt>
                <c:pt idx="464">
                  <c:v>39.257943925600799</c:v>
                </c:pt>
                <c:pt idx="465">
                  <c:v>39.157465883159901</c:v>
                </c:pt>
                <c:pt idx="466">
                  <c:v>39.0566999372598</c:v>
                </c:pt>
                <c:pt idx="467">
                  <c:v>38.955643932927799</c:v>
                </c:pt>
                <c:pt idx="468">
                  <c:v>38.854295734753897</c:v>
                </c:pt>
                <c:pt idx="469">
                  <c:v>38.752653228108102</c:v>
                </c:pt>
                <c:pt idx="470">
                  <c:v>38.650714320421201</c:v>
                </c:pt>
                <c:pt idx="471">
                  <c:v>38.548476942419398</c:v>
                </c:pt>
                <c:pt idx="472">
                  <c:v>38.445939049401503</c:v>
                </c:pt>
                <c:pt idx="473">
                  <c:v>38.343098622493102</c:v>
                </c:pt>
                <c:pt idx="474">
                  <c:v>38.2399536699332</c:v>
                </c:pt>
                <c:pt idx="475">
                  <c:v>38.136502228340703</c:v>
                </c:pt>
                <c:pt idx="476">
                  <c:v>38.032742363972602</c:v>
                </c:pt>
                <c:pt idx="477">
                  <c:v>37.928672174023802</c:v>
                </c:pt>
                <c:pt idx="478">
                  <c:v>37.824289787879799</c:v>
                </c:pt>
                <c:pt idx="479">
                  <c:v>37.719593368385901</c:v>
                </c:pt>
                <c:pt idx="480">
                  <c:v>37.614581113129397</c:v>
                </c:pt>
                <c:pt idx="481">
                  <c:v>37.509251255679999</c:v>
                </c:pt>
                <c:pt idx="482">
                  <c:v>37.4036020668566</c:v>
                </c:pt>
                <c:pt idx="483">
                  <c:v>37.297631855973002</c:v>
                </c:pt>
                <c:pt idx="484">
                  <c:v>37.19133897207</c:v>
                </c:pt>
                <c:pt idx="485">
                  <c:v>37.0847218051575</c:v>
                </c:pt>
                <c:pt idx="486">
                  <c:v>36.977778787423901</c:v>
                </c:pt>
                <c:pt idx="487">
                  <c:v>36.870508394438602</c:v>
                </c:pt>
                <c:pt idx="488">
                  <c:v>36.762909146355902</c:v>
                </c:pt>
                <c:pt idx="489">
                  <c:v>36.654979609085501</c:v>
                </c:pt>
                <c:pt idx="490">
                  <c:v>36.546718395456402</c:v>
                </c:pt>
                <c:pt idx="491">
                  <c:v>36.438124166358698</c:v>
                </c:pt>
                <c:pt idx="492">
                  <c:v>36.329195631871201</c:v>
                </c:pt>
                <c:pt idx="493">
                  <c:v>36.2199315523821</c:v>
                </c:pt>
                <c:pt idx="494">
                  <c:v>36.110330739642301</c:v>
                </c:pt>
                <c:pt idx="495">
                  <c:v>36.000392057865596</c:v>
                </c:pt>
                <c:pt idx="496">
                  <c:v>35.890114424744802</c:v>
                </c:pt>
                <c:pt idx="497">
                  <c:v>35.779496812467002</c:v>
                </c:pt>
                <c:pt idx="498">
                  <c:v>35.668538248729099</c:v>
                </c:pt>
                <c:pt idx="499">
                  <c:v>35.557237817668501</c:v>
                </c:pt>
                <c:pt idx="500">
                  <c:v>35.4455946608199</c:v>
                </c:pt>
                <c:pt idx="501">
                  <c:v>35.333607978017902</c:v>
                </c:pt>
                <c:pt idx="502">
                  <c:v>35.221277028263401</c:v>
                </c:pt>
                <c:pt idx="503">
                  <c:v>35.1086011305905</c:v>
                </c:pt>
                <c:pt idx="504">
                  <c:v>34.995579664849302</c:v>
                </c:pt>
                <c:pt idx="505">
                  <c:v>34.8822120725224</c:v>
                </c:pt>
                <c:pt idx="506">
                  <c:v>34.768497857440998</c:v>
                </c:pt>
                <c:pt idx="507">
                  <c:v>34.654436586520497</c:v>
                </c:pt>
                <c:pt idx="508">
                  <c:v>34.540027890418799</c:v>
                </c:pt>
                <c:pt idx="509">
                  <c:v>34.425271464186402</c:v>
                </c:pt>
                <c:pt idx="510">
                  <c:v>34.310167067875298</c:v>
                </c:pt>
                <c:pt idx="511">
                  <c:v>34.194714527094</c:v>
                </c:pt>
                <c:pt idx="512">
                  <c:v>34.078913733542599</c:v>
                </c:pt>
                <c:pt idx="513">
                  <c:v>33.962764645502801</c:v>
                </c:pt>
                <c:pt idx="514">
                  <c:v>33.846267288281403</c:v>
                </c:pt>
                <c:pt idx="515">
                  <c:v>33.729421754628298</c:v>
                </c:pt>
                <c:pt idx="516">
                  <c:v>33.612228205102497</c:v>
                </c:pt>
                <c:pt idx="517">
                  <c:v>33.494686868402802</c:v>
                </c:pt>
                <c:pt idx="518">
                  <c:v>33.376798041653302</c:v>
                </c:pt>
                <c:pt idx="519">
                  <c:v>33.258562090668903</c:v>
                </c:pt>
                <c:pt idx="520">
                  <c:v>33.1399794501353</c:v>
                </c:pt>
                <c:pt idx="521">
                  <c:v>33.021050623797798</c:v>
                </c:pt>
                <c:pt idx="522">
                  <c:v>32.901776184570899</c:v>
                </c:pt>
                <c:pt idx="523">
                  <c:v>32.782156774637301</c:v>
                </c:pt>
                <c:pt idx="524">
                  <c:v>32.662193105473399</c:v>
                </c:pt>
                <c:pt idx="525">
                  <c:v>32.541885957870001</c:v>
                </c:pt>
                <c:pt idx="526">
                  <c:v>32.421236181870398</c:v>
                </c:pt>
                <c:pt idx="527">
                  <c:v>32.300244696714799</c:v>
                </c:pt>
                <c:pt idx="528">
                  <c:v>32.178912490705898</c:v>
                </c:pt>
                <c:pt idx="529">
                  <c:v>32.057240621049097</c:v>
                </c:pt>
                <c:pt idx="530">
                  <c:v>31.935230213669101</c:v>
                </c:pt>
                <c:pt idx="531">
                  <c:v>31.812882462947002</c:v>
                </c:pt>
                <c:pt idx="532">
                  <c:v>31.6901986314687</c:v>
                </c:pt>
                <c:pt idx="533">
                  <c:v>31.567180049698099</c:v>
                </c:pt>
                <c:pt idx="534">
                  <c:v>31.443828115633799</c:v>
                </c:pt>
                <c:pt idx="535">
                  <c:v>31.320144294411001</c:v>
                </c:pt>
                <c:pt idx="536">
                  <c:v>31.1961301178935</c:v>
                </c:pt>
                <c:pt idx="537">
                  <c:v>31.0717871842077</c:v>
                </c:pt>
                <c:pt idx="538">
                  <c:v>30.947117157251402</c:v>
                </c:pt>
                <c:pt idx="539">
                  <c:v>30.822121766175702</c:v>
                </c:pt>
                <c:pt idx="540">
                  <c:v>30.696802804821498</c:v>
                </c:pt>
                <c:pt idx="541">
                  <c:v>30.571162131135299</c:v>
                </c:pt>
                <c:pt idx="542">
                  <c:v>30.445201666554201</c:v>
                </c:pt>
                <c:pt idx="543">
                  <c:v>30.318923395353899</c:v>
                </c:pt>
                <c:pt idx="544">
                  <c:v>30.1923293639761</c:v>
                </c:pt>
                <c:pt idx="545">
                  <c:v>30.065421680331301</c:v>
                </c:pt>
                <c:pt idx="546">
                  <c:v>29.938202513057401</c:v>
                </c:pt>
                <c:pt idx="547">
                  <c:v>29.810674090787298</c:v>
                </c:pt>
                <c:pt idx="548">
                  <c:v>29.682838701358101</c:v>
                </c:pt>
                <c:pt idx="549">
                  <c:v>29.554698691013702</c:v>
                </c:pt>
                <c:pt idx="550">
                  <c:v>29.426256463592701</c:v>
                </c:pt>
                <c:pt idx="551">
                  <c:v>29.297514479684899</c:v>
                </c:pt>
                <c:pt idx="552">
                  <c:v>29.1684752557683</c:v>
                </c:pt>
                <c:pt idx="553">
                  <c:v>29.039141363343099</c:v>
                </c:pt>
                <c:pt idx="554">
                  <c:v>28.909515428026801</c:v>
                </c:pt>
                <c:pt idx="555">
                  <c:v>28.7796001286614</c:v>
                </c:pt>
                <c:pt idx="556">
                  <c:v>28.649398196386201</c:v>
                </c:pt>
                <c:pt idx="557">
                  <c:v>28.518912413696199</c:v>
                </c:pt>
                <c:pt idx="558">
                  <c:v>28.388145613510499</c:v>
                </c:pt>
                <c:pt idx="559">
                  <c:v>28.257100678208001</c:v>
                </c:pt>
                <c:pt idx="560">
                  <c:v>28.1257805386659</c:v>
                </c:pt>
                <c:pt idx="561">
                  <c:v>27.9941881732924</c:v>
                </c:pt>
                <c:pt idx="562">
                  <c:v>27.862326607041901</c:v>
                </c:pt>
                <c:pt idx="563">
                  <c:v>27.730198910433302</c:v>
                </c:pt>
                <c:pt idx="564">
                  <c:v>27.597808198564401</c:v>
                </c:pt>
                <c:pt idx="565">
                  <c:v>27.465157630117901</c:v>
                </c:pt>
                <c:pt idx="566">
                  <c:v>27.332250406373401</c:v>
                </c:pt>
                <c:pt idx="567">
                  <c:v>27.199089770207699</c:v>
                </c:pt>
                <c:pt idx="568">
                  <c:v>27.065679005102702</c:v>
                </c:pt>
                <c:pt idx="569">
                  <c:v>26.932021434158798</c:v>
                </c:pt>
                <c:pt idx="570">
                  <c:v>26.798120419097899</c:v>
                </c:pt>
                <c:pt idx="571">
                  <c:v>26.663979359280098</c:v>
                </c:pt>
                <c:pt idx="572">
                  <c:v>26.529601690720298</c:v>
                </c:pt>
                <c:pt idx="573">
                  <c:v>26.394990885109099</c:v>
                </c:pt>
                <c:pt idx="574">
                  <c:v>26.260150448847099</c:v>
                </c:pt>
                <c:pt idx="575">
                  <c:v>26.125083922074399</c:v>
                </c:pt>
                <c:pt idx="576">
                  <c:v>25.9897948777135</c:v>
                </c:pt>
                <c:pt idx="577">
                  <c:v>25.854286920524402</c:v>
                </c:pt>
                <c:pt idx="578">
                  <c:v>25.718563686165201</c:v>
                </c:pt>
                <c:pt idx="579">
                  <c:v>25.582628840258099</c:v>
                </c:pt>
                <c:pt idx="580">
                  <c:v>25.446486077475502</c:v>
                </c:pt>
                <c:pt idx="581">
                  <c:v>25.3101391206282</c:v>
                </c:pt>
                <c:pt idx="582">
                  <c:v>25.173591719773899</c:v>
                </c:pt>
                <c:pt idx="583">
                  <c:v>25.036847651328699</c:v>
                </c:pt>
                <c:pt idx="584">
                  <c:v>24.899910717198299</c:v>
                </c:pt>
                <c:pt idx="585">
                  <c:v>24.762784743923302</c:v>
                </c:pt>
                <c:pt idx="586">
                  <c:v>24.625473581828501</c:v>
                </c:pt>
                <c:pt idx="587">
                  <c:v>24.4879811042019</c:v>
                </c:pt>
                <c:pt idx="588">
                  <c:v>24.350311206470298</c:v>
                </c:pt>
                <c:pt idx="589">
                  <c:v>24.212467805406099</c:v>
                </c:pt>
                <c:pt idx="590">
                  <c:v>24.074454838337399</c:v>
                </c:pt>
                <c:pt idx="591">
                  <c:v>23.936276262381501</c:v>
                </c:pt>
                <c:pt idx="592">
                  <c:v>23.797936053685</c:v>
                </c:pt>
                <c:pt idx="593">
                  <c:v>23.659438206688701</c:v>
                </c:pt>
                <c:pt idx="594">
                  <c:v>23.520786733404499</c:v>
                </c:pt>
                <c:pt idx="595">
                  <c:v>23.3819856627033</c:v>
                </c:pt>
                <c:pt idx="596">
                  <c:v>23.243039039631899</c:v>
                </c:pt>
                <c:pt idx="597">
                  <c:v>23.103950924723801</c:v>
                </c:pt>
                <c:pt idx="598">
                  <c:v>22.964725393354701</c:v>
                </c:pt>
                <c:pt idx="599">
                  <c:v>22.8253665350855</c:v>
                </c:pt>
                <c:pt idx="600">
                  <c:v>22.685878453041099</c:v>
                </c:pt>
                <c:pt idx="601">
                  <c:v>22.5462652632947</c:v>
                </c:pt>
                <c:pt idx="602">
                  <c:v>22.406531094269599</c:v>
                </c:pt>
                <c:pt idx="603">
                  <c:v>22.266680086159599</c:v>
                </c:pt>
                <c:pt idx="604">
                  <c:v>22.126716390358499</c:v>
                </c:pt>
                <c:pt idx="605">
                  <c:v>21.9866441689075</c:v>
                </c:pt>
                <c:pt idx="606">
                  <c:v>21.846467593960501</c:v>
                </c:pt>
                <c:pt idx="607">
                  <c:v>21.7061908472553</c:v>
                </c:pt>
                <c:pt idx="608">
                  <c:v>21.565818119605598</c:v>
                </c:pt>
                <c:pt idx="609">
                  <c:v>21.425353610403199</c:v>
                </c:pt>
                <c:pt idx="610">
                  <c:v>21.284801527135301</c:v>
                </c:pt>
                <c:pt idx="611">
                  <c:v>21.1441660849116</c:v>
                </c:pt>
                <c:pt idx="612">
                  <c:v>21.003451506005799</c:v>
                </c:pt>
                <c:pt idx="613">
                  <c:v>20.862662019406699</c:v>
                </c:pt>
                <c:pt idx="614">
                  <c:v>20.721801860386201</c:v>
                </c:pt>
                <c:pt idx="615">
                  <c:v>20.580875270068699</c:v>
                </c:pt>
                <c:pt idx="616">
                  <c:v>20.439886495018499</c:v>
                </c:pt>
                <c:pt idx="617">
                  <c:v>20.298839786833302</c:v>
                </c:pt>
                <c:pt idx="618">
                  <c:v>20.1577394017493</c:v>
                </c:pt>
                <c:pt idx="619">
                  <c:v>20.016589600252701</c:v>
                </c:pt>
                <c:pt idx="620">
                  <c:v>19.875394646696702</c:v>
                </c:pt>
                <c:pt idx="621">
                  <c:v>19.734158808936101</c:v>
                </c:pt>
                <c:pt idx="622">
                  <c:v>19.5928863579527</c:v>
                </c:pt>
                <c:pt idx="623">
                  <c:v>19.451581567503801</c:v>
                </c:pt>
                <c:pt idx="624">
                  <c:v>19.310248713763698</c:v>
                </c:pt>
                <c:pt idx="625">
                  <c:v>19.168892074975901</c:v>
                </c:pt>
                <c:pt idx="626">
                  <c:v>19.0275159311085</c:v>
                </c:pt>
                <c:pt idx="627">
                  <c:v>18.8861245635131</c:v>
                </c:pt>
                <c:pt idx="628">
                  <c:v>18.744722254586001</c:v>
                </c:pt>
                <c:pt idx="629">
                  <c:v>18.603313287431501</c:v>
                </c:pt>
                <c:pt idx="630">
                  <c:v>18.461901945530801</c:v>
                </c:pt>
                <c:pt idx="631">
                  <c:v>18.320492512404901</c:v>
                </c:pt>
                <c:pt idx="632">
                  <c:v>18.179089271284699</c:v>
                </c:pt>
                <c:pt idx="633">
                  <c:v>18.0376965047741</c:v>
                </c:pt>
                <c:pt idx="634">
                  <c:v>17.8963184945185</c:v>
                </c:pt>
                <c:pt idx="635">
                  <c:v>17.754959520867398</c:v>
                </c:pt>
                <c:pt idx="636">
                  <c:v>17.613623862535398</c:v>
                </c:pt>
                <c:pt idx="637">
                  <c:v>17.472315796261</c:v>
                </c:pt>
                <c:pt idx="638">
                  <c:v>17.331039596460499</c:v>
                </c:pt>
                <c:pt idx="639">
                  <c:v>17.189799534879</c:v>
                </c:pt>
                <c:pt idx="640">
                  <c:v>17.048599880235301</c:v>
                </c:pt>
                <c:pt idx="641">
                  <c:v>16.907444897860799</c:v>
                </c:pt>
                <c:pt idx="642">
                  <c:v>16.7663388493336</c:v>
                </c:pt>
                <c:pt idx="643">
                  <c:v>16.625285992103901</c:v>
                </c:pt>
                <c:pt idx="644">
                  <c:v>16.4842905791138</c:v>
                </c:pt>
                <c:pt idx="645">
                  <c:v>16.343356858406601</c:v>
                </c:pt>
                <c:pt idx="646">
                  <c:v>16.202489072730899</c:v>
                </c:pt>
                <c:pt idx="647">
                  <c:v>16.061691459131001</c:v>
                </c:pt>
                <c:pt idx="648">
                  <c:v>15.920968248531301</c:v>
                </c:pt>
                <c:pt idx="649">
                  <c:v>15.780323665309</c:v>
                </c:pt>
                <c:pt idx="650">
                  <c:v>15.639761926854799</c:v>
                </c:pt>
                <c:pt idx="651">
                  <c:v>15.4992872431244</c:v>
                </c:pt>
                <c:pt idx="652">
                  <c:v>15.3589038161765</c:v>
                </c:pt>
                <c:pt idx="653">
                  <c:v>15.218615839698799</c:v>
                </c:pt>
                <c:pt idx="654">
                  <c:v>15.0784274985228</c:v>
                </c:pt>
                <c:pt idx="655">
                  <c:v>14.9383429681228</c:v>
                </c:pt>
                <c:pt idx="656">
                  <c:v>14.798366414103601</c:v>
                </c:pt>
                <c:pt idx="657">
                  <c:v>14.658501991673599</c:v>
                </c:pt>
                <c:pt idx="658">
                  <c:v>14.5187538451028</c:v>
                </c:pt>
                <c:pt idx="659">
                  <c:v>14.3791261071683</c:v>
                </c:pt>
                <c:pt idx="660">
                  <c:v>14.239622898582899</c:v>
                </c:pt>
                <c:pt idx="661">
                  <c:v>14.100248327409799</c:v>
                </c:pt>
                <c:pt idx="662">
                  <c:v>13.961006488461599</c:v>
                </c:pt>
                <c:pt idx="663">
                  <c:v>13.8219014626836</c:v>
                </c:pt>
                <c:pt idx="664">
                  <c:v>13.682937316522599</c:v>
                </c:pt>
                <c:pt idx="665">
                  <c:v>13.5441181012784</c:v>
                </c:pt>
                <c:pt idx="666">
                  <c:v>13.4054478524406</c:v>
                </c:pt>
                <c:pt idx="667">
                  <c:v>13.2669305890081</c:v>
                </c:pt>
                <c:pt idx="668">
                  <c:v>13.1285703127941</c:v>
                </c:pt>
                <c:pt idx="669">
                  <c:v>12.990371007715501</c:v>
                </c:pt>
                <c:pt idx="670">
                  <c:v>12.8523366390638</c:v>
                </c:pt>
                <c:pt idx="671">
                  <c:v>12.7144711527626</c:v>
                </c:pt>
                <c:pt idx="672">
                  <c:v>12.576778474608901</c:v>
                </c:pt>
                <c:pt idx="673">
                  <c:v>12.4392625094978</c:v>
                </c:pt>
                <c:pt idx="674">
                  <c:v>12.3019271406332</c:v>
                </c:pt>
                <c:pt idx="675">
                  <c:v>12.1647762287225</c:v>
                </c:pt>
                <c:pt idx="676">
                  <c:v>12.0278136111568</c:v>
                </c:pt>
                <c:pt idx="677">
                  <c:v>11.8910431011769</c:v>
                </c:pt>
                <c:pt idx="678">
                  <c:v>11.754468487023001</c:v>
                </c:pt>
                <c:pt idx="679">
                  <c:v>11.6180935310751</c:v>
                </c:pt>
                <c:pt idx="680">
                  <c:v>11.4819219689739</c:v>
                </c:pt>
                <c:pt idx="681">
                  <c:v>11.3459575087348</c:v>
                </c:pt>
                <c:pt idx="682">
                  <c:v>11.2102038298452</c:v>
                </c:pt>
                <c:pt idx="683">
                  <c:v>11.074664582352099</c:v>
                </c:pt>
                <c:pt idx="684">
                  <c:v>10.939343385937899</c:v>
                </c:pt>
                <c:pt idx="685">
                  <c:v>10.804243828985401</c:v>
                </c:pt>
                <c:pt idx="686">
                  <c:v>10.669369467633</c:v>
                </c:pt>
                <c:pt idx="687">
                  <c:v>10.5347238248205</c:v>
                </c:pt>
                <c:pt idx="688">
                  <c:v>10.400310389326799</c:v>
                </c:pt>
                <c:pt idx="689">
                  <c:v>10.266132614799499</c:v>
                </c:pt>
                <c:pt idx="690">
                  <c:v>10.132193918777499</c:v>
                </c:pt>
                <c:pt idx="691">
                  <c:v>9.9984976817076099</c:v>
                </c:pt>
                <c:pt idx="692">
                  <c:v>9.8650472459562799</c:v>
                </c:pt>
                <c:pt idx="693">
                  <c:v>9.7318459148165903</c:v>
                </c:pt>
                <c:pt idx="694">
                  <c:v>9.5988969515125593</c:v>
                </c:pt>
                <c:pt idx="695">
                  <c:v>9.46620357820008</c:v>
                </c:pt>
                <c:pt idx="696">
                  <c:v>9.3337689749676507</c:v>
                </c:pt>
                <c:pt idx="697">
                  <c:v>9.2015962788360799</c:v>
                </c:pt>
                <c:pt idx="698">
                  <c:v>9.0696885827591807</c:v>
                </c:pt>
                <c:pt idx="699">
                  <c:v>8.9380489346265701</c:v>
                </c:pt>
                <c:pt idx="700">
                  <c:v>8.8066803362689203</c:v>
                </c:pt>
                <c:pt idx="701">
                  <c:v>8.6755857424679004</c:v>
                </c:pt>
                <c:pt idx="702">
                  <c:v>8.5447680599710996</c:v>
                </c:pt>
                <c:pt idx="703">
                  <c:v>8.41423014651307</c:v>
                </c:pt>
                <c:pt idx="704">
                  <c:v>8.2839748098447501</c:v>
                </c:pt>
                <c:pt idx="705">
                  <c:v>8.1540048067710291</c:v>
                </c:pt>
                <c:pt idx="706">
                  <c:v>8.0243228421989699</c:v>
                </c:pt>
                <c:pt idx="707">
                  <c:v>7.8949315681962604</c:v>
                </c:pt>
                <c:pt idx="708">
                  <c:v>7.7658335830636904</c:v>
                </c:pt>
                <c:pt idx="709">
                  <c:v>7.6370314304198397</c:v>
                </c:pt>
                <c:pt idx="710">
                  <c:v>7.5085275983016597</c:v>
                </c:pt>
                <c:pt idx="711">
                  <c:v>7.3803245182811397</c:v>
                </c:pt>
                <c:pt idx="712">
                  <c:v>7.2524245645986598</c:v>
                </c:pt>
                <c:pt idx="713">
                  <c:v>7.1248300533162503</c:v>
                </c:pt>
                <c:pt idx="714">
                  <c:v>6.9975432414894998</c:v>
                </c:pt>
                <c:pt idx="715">
                  <c:v>6.8705663263611498</c:v>
                </c:pt>
                <c:pt idx="716">
                  <c:v>6.7439014445769701</c:v>
                </c:pt>
                <c:pt idx="717">
                  <c:v>6.6175506714247998</c:v>
                </c:pt>
                <c:pt idx="718">
                  <c:v>6.4915160200984703</c:v>
                </c:pt>
                <c:pt idx="719">
                  <c:v>6.3657994409871996</c:v>
                </c:pt>
                <c:pt idx="720">
                  <c:v>6.2404028209917497</c:v>
                </c:pt>
                <c:pt idx="721">
                  <c:v>6.1153279828690597</c:v>
                </c:pt>
                <c:pt idx="722">
                  <c:v>5.99057668460543</c:v>
                </c:pt>
                <c:pt idx="723">
                  <c:v>5.8661506188193098</c:v>
                </c:pt>
                <c:pt idx="724">
                  <c:v>5.7420514121963802</c:v>
                </c:pt>
                <c:pt idx="725">
                  <c:v>5.6182806249550703</c:v>
                </c:pt>
                <c:pt idx="726">
                  <c:v>5.4948397503461299</c:v>
                </c:pt>
                <c:pt idx="727">
                  <c:v>5.3717302141852699</c:v>
                </c:pt>
                <c:pt idx="728">
                  <c:v>5.2489533744207</c:v>
                </c:pt>
                <c:pt idx="729">
                  <c:v>5.1265105207360202</c:v>
                </c:pt>
                <c:pt idx="730">
                  <c:v>5.0044028741892399</c:v>
                </c:pt>
                <c:pt idx="731">
                  <c:v>4.8826315868884604</c:v>
                </c:pt>
                <c:pt idx="732">
                  <c:v>4.7611977417054101</c:v>
                </c:pt>
                <c:pt idx="733">
                  <c:v>4.6401023520262301</c:v>
                </c:pt>
                <c:pt idx="734">
                  <c:v>4.5193463615424196</c:v>
                </c:pt>
                <c:pt idx="735">
                  <c:v>4.3989306440786597</c:v>
                </c:pt>
                <c:pt idx="736">
                  <c:v>4.2788560034626002</c:v>
                </c:pt>
                <c:pt idx="737">
                  <c:v>4.1591231734324401</c:v>
                </c:pt>
                <c:pt idx="738">
                  <c:v>4.0397328175861196</c:v>
                </c:pt>
                <c:pt idx="739">
                  <c:v>3.92068552937006</c:v>
                </c:pt>
                <c:pt idx="740">
                  <c:v>3.8019818321095</c:v>
                </c:pt>
                <c:pt idx="741">
                  <c:v>3.68362217907872</c:v>
                </c:pt>
                <c:pt idx="742">
                  <c:v>3.5656069536127002</c:v>
                </c:pt>
                <c:pt idx="743">
                  <c:v>3.44793646925952</c:v>
                </c:pt>
                <c:pt idx="744">
                  <c:v>3.3306109699737001</c:v>
                </c:pt>
                <c:pt idx="745">
                  <c:v>3.2136306303501398</c:v>
                </c:pt>
                <c:pt idx="746">
                  <c:v>3.0969955558986402</c:v>
                </c:pt>
                <c:pt idx="747">
                  <c:v>2.9807057833591499</c:v>
                </c:pt>
                <c:pt idx="748">
                  <c:v>2.8647612810565302</c:v>
                </c:pt>
                <c:pt idx="749">
                  <c:v>2.7491619492956101</c:v>
                </c:pt>
                <c:pt idx="750">
                  <c:v>2.6339076207951502</c:v>
                </c:pt>
                <c:pt idx="751">
                  <c:v>2.5189980611610099</c:v>
                </c:pt>
                <c:pt idx="752">
                  <c:v>2.4044329693973898</c:v>
                </c:pt>
                <c:pt idx="753">
                  <c:v>2.2902119784562198</c:v>
                </c:pt>
                <c:pt idx="754">
                  <c:v>2.1763346558235099</c:v>
                </c:pt>
                <c:pt idx="755">
                  <c:v>2.0628005041420798</c:v>
                </c:pt>
                <c:pt idx="756">
                  <c:v>1.9496089618707799</c:v>
                </c:pt>
                <c:pt idx="757">
                  <c:v>1.83675940397769</c:v>
                </c:pt>
                <c:pt idx="758">
                  <c:v>1.72425114266833</c:v>
                </c:pt>
                <c:pt idx="759">
                  <c:v>1.6120834281470899</c:v>
                </c:pt>
                <c:pt idx="760">
                  <c:v>1.50025544941086</c:v>
                </c:pt>
                <c:pt idx="761">
                  <c:v>1.3887663350744199</c:v>
                </c:pt>
                <c:pt idx="762">
                  <c:v>1.27761515422613</c:v>
                </c:pt>
                <c:pt idx="763">
                  <c:v>1.16680091731359</c:v>
                </c:pt>
                <c:pt idx="764">
                  <c:v>1.0563225770570499</c:v>
                </c:pt>
                <c:pt idx="765">
                  <c:v>0.94617902939091703</c:v>
                </c:pt>
                <c:pt idx="766">
                  <c:v>0.83636911443114204</c:v>
                </c:pt>
                <c:pt idx="767">
                  <c:v>0.72689161746780895</c:v>
                </c:pt>
                <c:pt idx="768">
                  <c:v>0.61774526998185997</c:v>
                </c:pt>
                <c:pt idx="769">
                  <c:v>0.50892875068430199</c:v>
                </c:pt>
                <c:pt idx="770">
                  <c:v>0.40044068657749798</c:v>
                </c:pt>
                <c:pt idx="771">
                  <c:v>0.29227965403628597</c:v>
                </c:pt>
                <c:pt idx="772">
                  <c:v>0.18444417990873699</c:v>
                </c:pt>
                <c:pt idx="773">
                  <c:v>7.6932742634579498E-2</c:v>
                </c:pt>
                <c:pt idx="774">
                  <c:v>-3.0256226619805801E-2</c:v>
                </c:pt>
                <c:pt idx="775">
                  <c:v>-0.13712434281055899</c:v>
                </c:pt>
                <c:pt idx="776">
                  <c:v>-0.24367326585188701</c:v>
                </c:pt>
                <c:pt idx="777">
                  <c:v>-0.34990469943846803</c:v>
                </c:pt>
                <c:pt idx="778">
                  <c:v>-0.45582038985610601</c:v>
                </c:pt>
                <c:pt idx="779">
                  <c:v>-0.56142212478219899</c:v>
                </c:pt>
                <c:pt idx="780">
                  <c:v>-0.66671173207712597</c:v>
                </c:pt>
                <c:pt idx="781">
                  <c:v>-0.77169107856762098</c:v>
                </c:pt>
                <c:pt idx="782">
                  <c:v>-0.87636206882358303</c:v>
                </c:pt>
                <c:pt idx="783">
                  <c:v>-0.98072664392935704</c:v>
                </c:pt>
                <c:pt idx="784">
                  <c:v>-1.08478678025111</c:v>
                </c:pt>
                <c:pt idx="785">
                  <c:v>-1.1885444882007901</c:v>
                </c:pt>
                <c:pt idx="786">
                  <c:v>-1.2920018109986799</c:v>
                </c:pt>
                <c:pt idx="787">
                  <c:v>-1.3951608234347399</c:v>
                </c:pt>
                <c:pt idx="788">
                  <c:v>-1.4980236306310299</c:v>
                </c:pt>
                <c:pt idx="789">
                  <c:v>-1.60059236680523</c:v>
                </c:pt>
                <c:pt idx="790">
                  <c:v>-1.70286919403677</c:v>
                </c:pt>
                <c:pt idx="791">
                  <c:v>-1.80485630103735</c:v>
                </c:pt>
                <c:pt idx="792">
                  <c:v>-1.90655590192535</c:v>
                </c:pt>
                <c:pt idx="793">
                  <c:v>-2.00797023500661</c:v>
                </c:pt>
                <c:pt idx="794">
                  <c:v>-2.10910156156161</c:v>
                </c:pt>
                <c:pt idx="795">
                  <c:v>-2.2099521646407099</c:v>
                </c:pt>
                <c:pt idx="796">
                  <c:v>-2.3105243478676898</c:v>
                </c:pt>
                <c:pt idx="797">
                  <c:v>-2.4108204342527602</c:v>
                </c:pt>
                <c:pt idx="798">
                  <c:v>-2.5108427650164198</c:v>
                </c:pt>
                <c:pt idx="799">
                  <c:v>-2.6105936984238598</c:v>
                </c:pt>
                <c:pt idx="800">
                  <c:v>-2.7100756086318101</c:v>
                </c:pt>
                <c:pt idx="801">
                  <c:v>-2.8092908845480098</c:v>
                </c:pt>
                <c:pt idx="802">
                  <c:v>-2.9082419287038901</c:v>
                </c:pt>
                <c:pt idx="803">
                  <c:v>-3.0069311561418002</c:v>
                </c:pt>
                <c:pt idx="804">
                  <c:v>-3.1053609933168</c:v>
                </c:pt>
                <c:pt idx="805">
                  <c:v>-3.2035338770136601</c:v>
                </c:pt>
                <c:pt idx="806">
                  <c:v>-3.3014522532803099</c:v>
                </c:pt>
                <c:pt idx="807">
                  <c:v>-3.3991185763776302</c:v>
                </c:pt>
                <c:pt idx="808">
                  <c:v>-3.4965353077461101</c:v>
                </c:pt>
                <c:pt idx="809">
                  <c:v>-3.59370491499025</c:v>
                </c:pt>
                <c:pt idx="810">
                  <c:v>-3.6906298708809602</c:v>
                </c:pt>
                <c:pt idx="811">
                  <c:v>-3.7873126523762002</c:v>
                </c:pt>
                <c:pt idx="812">
                  <c:v>-3.88375573966059</c:v>
                </c:pt>
                <c:pt idx="813">
                  <c:v>-3.9799616152038499</c:v>
                </c:pt>
                <c:pt idx="814">
                  <c:v>-4.0759327628389102</c:v>
                </c:pt>
                <c:pt idx="815">
                  <c:v>-4.1716716668597398</c:v>
                </c:pt>
                <c:pt idx="816">
                  <c:v>-4.2671808111388998</c:v>
                </c:pt>
                <c:pt idx="817">
                  <c:v>-4.3624626782653699</c:v>
                </c:pt>
                <c:pt idx="818">
                  <c:v>-4.4575197487029596</c:v>
                </c:pt>
                <c:pt idx="819">
                  <c:v>-4.5523544999688097</c:v>
                </c:pt>
                <c:pt idx="820">
                  <c:v>-4.6469694058329303</c:v>
                </c:pt>
                <c:pt idx="821">
                  <c:v>-4.7413669355381902</c:v>
                </c:pt>
                <c:pt idx="822">
                  <c:v>-4.8355495530415</c:v>
                </c:pt>
                <c:pt idx="823">
                  <c:v>-4.9295197162753999</c:v>
                </c:pt>
                <c:pt idx="824">
                  <c:v>-5.0232798764309203</c:v>
                </c:pt>
                <c:pt idx="825">
                  <c:v>-5.1168324772611102</c:v>
                </c:pt>
                <c:pt idx="826">
                  <c:v>-5.2101799544055396</c:v>
                </c:pt>
                <c:pt idx="827">
                  <c:v>-5.3033247347357104</c:v>
                </c:pt>
                <c:pt idx="828">
                  <c:v>-5.3962692357211601</c:v>
                </c:pt>
                <c:pt idx="829">
                  <c:v>-5.4890158648156699</c:v>
                </c:pt>
                <c:pt idx="830">
                  <c:v>-5.5815670188654201</c:v>
                </c:pt>
                <c:pt idx="831">
                  <c:v>-5.6739250835358002</c:v>
                </c:pt>
                <c:pt idx="832">
                  <c:v>-5.76609243276011</c:v>
                </c:pt>
                <c:pt idx="833">
                  <c:v>-5.85807142820713</c:v>
                </c:pt>
                <c:pt idx="834">
                  <c:v>-5.9498644187695202</c:v>
                </c:pt>
                <c:pt idx="835">
                  <c:v>-6.0414737400710399</c:v>
                </c:pt>
                <c:pt idx="836">
                  <c:v>-6.1329017139943804</c:v>
                </c:pt>
                <c:pt idx="837">
                  <c:v>-6.2241506482274502</c:v>
                </c:pt>
                <c:pt idx="838">
                  <c:v>-6.31522283582893</c:v>
                </c:pt>
                <c:pt idx="839">
                  <c:v>-6.4061205548126496</c:v>
                </c:pt>
                <c:pt idx="840">
                  <c:v>-6.4968460677506297</c:v>
                </c:pt>
                <c:pt idx="841">
                  <c:v>-6.5874016213944699</c:v>
                </c:pt>
                <c:pt idx="842">
                  <c:v>-6.6777894463140104</c:v>
                </c:pt>
                <c:pt idx="843">
                  <c:v>-6.7680117565546496</c:v>
                </c:pt>
                <c:pt idx="844">
                  <c:v>-6.8580707493115698</c:v>
                </c:pt>
                <c:pt idx="845">
                  <c:v>-6.9479686046209697</c:v>
                </c:pt>
                <c:pt idx="846">
                  <c:v>-7.0377074850680899</c:v>
                </c:pt>
                <c:pt idx="847">
                  <c:v>-7.1272895355120802</c:v>
                </c:pt>
                <c:pt idx="848">
                  <c:v>-7.21671688282653</c:v>
                </c:pt>
                <c:pt idx="849">
                  <c:v>-7.3059916356559604</c:v>
                </c:pt>
                <c:pt idx="850">
                  <c:v>-7.3951158841876703</c:v>
                </c:pt>
                <c:pt idx="851">
                  <c:v>-7.4840916999391904</c:v>
                </c:pt>
                <c:pt idx="852">
                  <c:v>-7.5729211355596204</c:v>
                </c:pt>
                <c:pt idx="853">
                  <c:v>-7.6616062246464596</c:v>
                </c:pt>
                <c:pt idx="854">
                  <c:v>-7.7501489815755003</c:v>
                </c:pt>
                <c:pt idx="855">
                  <c:v>-7.83855140134549</c:v>
                </c:pt>
                <c:pt idx="856">
                  <c:v>-7.9268154594352804</c:v>
                </c:pt>
                <c:pt idx="857">
                  <c:v>-8.0149431116745795</c:v>
                </c:pt>
                <c:pt idx="858">
                  <c:v>-8.1029362941274297</c:v>
                </c:pt>
                <c:pt idx="859">
                  <c:v>-8.1907969229875608</c:v>
                </c:pt>
                <c:pt idx="860">
                  <c:v>-8.2785268944864505</c:v>
                </c:pt>
                <c:pt idx="861">
                  <c:v>-8.3661280848125692</c:v>
                </c:pt>
                <c:pt idx="862">
                  <c:v>-8.4536023500420896</c:v>
                </c:pt>
                <c:pt idx="863">
                  <c:v>-8.5409515260806792</c:v>
                </c:pt>
                <c:pt idx="864">
                  <c:v>-8.6281774286158708</c:v>
                </c:pt>
                <c:pt idx="865">
                  <c:v>-8.7152818530797305</c:v>
                </c:pt>
                <c:pt idx="866">
                  <c:v>-8.8022665746217701</c:v>
                </c:pt>
                <c:pt idx="867">
                  <c:v>-8.8891333480911197</c:v>
                </c:pt>
                <c:pt idx="868">
                  <c:v>-8.9758839080285107</c:v>
                </c:pt>
                <c:pt idx="869">
                  <c:v>-9.0625199686668196</c:v>
                </c:pt>
                <c:pt idx="870">
                  <c:v>-9.1490432239406996</c:v>
                </c:pt>
                <c:pt idx="871">
                  <c:v>-9.2354553475044092</c:v>
                </c:pt>
                <c:pt idx="872">
                  <c:v>-9.32175799275789</c:v>
                </c:pt>
                <c:pt idx="873">
                  <c:v>-9.4079527928805593</c:v>
                </c:pt>
                <c:pt idx="874">
                  <c:v>-9.4940413608724494</c:v>
                </c:pt>
                <c:pt idx="875">
                  <c:v>-9.5800252896027303</c:v>
                </c:pt>
                <c:pt idx="876">
                  <c:v>-9.6659061518653395</c:v>
                </c:pt>
                <c:pt idx="877">
                  <c:v>-9.7516855004406704</c:v>
                </c:pt>
                <c:pt idx="878">
                  <c:v>-9.83736486816432</c:v>
                </c:pt>
                <c:pt idx="879">
                  <c:v>-9.9229457680013198</c:v>
                </c:pt>
                <c:pt idx="880">
                  <c:v>-10.0084296931264</c:v>
                </c:pt>
                <c:pt idx="881">
                  <c:v>-10.093818117010301</c:v>
                </c:pt>
                <c:pt idx="882">
                  <c:v>-10.1791124935105</c:v>
                </c:pt>
                <c:pt idx="883">
                  <c:v>-10.2643142569675</c:v>
                </c:pt>
                <c:pt idx="884">
                  <c:v>-10.349424822305901</c:v>
                </c:pt>
                <c:pt idx="885">
                  <c:v>-10.434445585140301</c:v>
                </c:pt>
                <c:pt idx="886">
                  <c:v>-10.519377921884701</c:v>
                </c:pt>
                <c:pt idx="887">
                  <c:v>-10.604223189867101</c:v>
                </c:pt>
                <c:pt idx="888">
                  <c:v>-10.688982727447399</c:v>
                </c:pt>
                <c:pt idx="889">
                  <c:v>-10.7736578541385</c:v>
                </c:pt>
                <c:pt idx="890">
                  <c:v>-10.8582498707322</c:v>
                </c:pt>
                <c:pt idx="891">
                  <c:v>-10.942760059426799</c:v>
                </c:pt>
                <c:pt idx="892">
                  <c:v>-11.0271896839592</c:v>
                </c:pt>
                <c:pt idx="893">
                  <c:v>-11.111539989738899</c:v>
                </c:pt>
                <c:pt idx="894">
                  <c:v>-11.195812203984699</c:v>
                </c:pt>
                <c:pt idx="895">
                  <c:v>-11.280007535864801</c:v>
                </c:pt>
                <c:pt idx="896">
                  <c:v>-11.3641271766383</c:v>
                </c:pt>
                <c:pt idx="897">
                  <c:v>-11.4481722997988</c:v>
                </c:pt>
                <c:pt idx="898">
                  <c:v>-11.5321440612211</c:v>
                </c:pt>
                <c:pt idx="899">
                  <c:v>-11.6160435993083</c:v>
                </c:pt>
                <c:pt idx="900">
                  <c:v>-11.699872035141601</c:v>
                </c:pt>
                <c:pt idx="901">
                  <c:v>-11.7836304726309</c:v>
                </c:pt>
                <c:pt idx="902">
                  <c:v>-11.867319998667799</c:v>
                </c:pt>
                <c:pt idx="903">
                  <c:v>-11.950941683278099</c:v>
                </c:pt>
                <c:pt idx="904">
                  <c:v>-12.0344965797775</c:v>
                </c:pt>
                <c:pt idx="905">
                  <c:v>-12.1179857249262</c:v>
                </c:pt>
                <c:pt idx="906">
                  <c:v>-12.201410139085899</c:v>
                </c:pt>
                <c:pt idx="907">
                  <c:v>-12.284770826377301</c:v>
                </c:pt>
                <c:pt idx="908">
                  <c:v>-12.3680687748365</c:v>
                </c:pt>
                <c:pt idx="909">
                  <c:v>-12.451304956574599</c:v>
                </c:pt>
                <c:pt idx="910">
                  <c:v>-12.5344803279354</c:v>
                </c:pt>
                <c:pt idx="911">
                  <c:v>-12.6175958296543</c:v>
                </c:pt>
                <c:pt idx="912">
                  <c:v>-12.700652387017801</c:v>
                </c:pt>
                <c:pt idx="913">
                  <c:v>-12.7836509100217</c:v>
                </c:pt>
                <c:pt idx="914">
                  <c:v>-12.8665922935309</c:v>
                </c:pt>
                <c:pt idx="915">
                  <c:v>-12.9494774174377</c:v>
                </c:pt>
                <c:pt idx="916">
                  <c:v>-13.032307146820701</c:v>
                </c:pt>
                <c:pt idx="917">
                  <c:v>-13.115082332103301</c:v>
                </c:pt>
                <c:pt idx="918">
                  <c:v>-13.1978038092115</c:v>
                </c:pt>
                <c:pt idx="919">
                  <c:v>-13.2804723997316</c:v>
                </c:pt>
                <c:pt idx="920">
                  <c:v>-13.3630889110672</c:v>
                </c:pt>
                <c:pt idx="921">
                  <c:v>-13.4456541365959</c:v>
                </c:pt>
                <c:pt idx="922">
                  <c:v>-13.5281688558249</c:v>
                </c:pt>
                <c:pt idx="923">
                  <c:v>-13.610633834546199</c:v>
                </c:pt>
                <c:pt idx="924">
                  <c:v>-13.6930498249911</c:v>
                </c:pt>
                <c:pt idx="925">
                  <c:v>-13.775417565983799</c:v>
                </c:pt>
                <c:pt idx="926">
                  <c:v>-13.8577377830937</c:v>
                </c:pt>
                <c:pt idx="927">
                  <c:v>-13.940011188788</c:v>
                </c:pt>
                <c:pt idx="928">
                  <c:v>-14.022238482581599</c:v>
                </c:pt>
                <c:pt idx="929">
                  <c:v>-14.1044203511875</c:v>
                </c:pt>
                <c:pt idx="930">
                  <c:v>-14.186557468665599</c:v>
                </c:pt>
                <c:pt idx="931">
                  <c:v>-14.2686504965698</c:v>
                </c:pt>
                <c:pt idx="932">
                  <c:v>-14.3507000840956</c:v>
                </c:pt>
                <c:pt idx="933">
                  <c:v>-14.432706868224299</c:v>
                </c:pt>
                <c:pt idx="934">
                  <c:v>-14.514671473868299</c:v>
                </c:pt>
                <c:pt idx="935">
                  <c:v>-14.5965945140135</c:v>
                </c:pt>
                <c:pt idx="936">
                  <c:v>-14.6784765898612</c:v>
                </c:pt>
                <c:pt idx="937">
                  <c:v>-14.760318290969</c:v>
                </c:pt>
                <c:pt idx="938">
                  <c:v>-14.8421201953895</c:v>
                </c:pt>
                <c:pt idx="939">
                  <c:v>-14.923882869808599</c:v>
                </c:pt>
                <c:pt idx="940">
                  <c:v>-15.005606869682</c:v>
                </c:pt>
                <c:pt idx="941">
                  <c:v>-15.087292739370801</c:v>
                </c:pt>
                <c:pt idx="942">
                  <c:v>-15.1689410122748</c:v>
                </c:pt>
                <c:pt idx="943">
                  <c:v>-15.250552210965999</c:v>
                </c:pt>
                <c:pt idx="944">
                  <c:v>-15.3321268473189</c:v>
                </c:pt>
                <c:pt idx="945">
                  <c:v>-15.4136654226412</c:v>
                </c:pt>
                <c:pt idx="946">
                  <c:v>-15.495168427801801</c:v>
                </c:pt>
                <c:pt idx="947">
                  <c:v>-15.576636343357899</c:v>
                </c:pt>
                <c:pt idx="948">
                  <c:v>-15.6580696396809</c:v>
                </c:pt>
                <c:pt idx="949">
                  <c:v>-15.739468777080701</c:v>
                </c:pt>
                <c:pt idx="950">
                  <c:v>-15.820834205928699</c:v>
                </c:pt>
                <c:pt idx="951">
                  <c:v>-15.9021663667793</c:v>
                </c:pt>
                <c:pt idx="952">
                  <c:v>-15.983465690489901</c:v>
                </c:pt>
                <c:pt idx="953">
                  <c:v>-16.0647325983402</c:v>
                </c:pt>
                <c:pt idx="954">
                  <c:v>-16.145967502149102</c:v>
                </c:pt>
                <c:pt idx="955">
                  <c:v>-16.227170804391299</c:v>
                </c:pt>
                <c:pt idx="956">
                  <c:v>-16.3083428983118</c:v>
                </c:pt>
                <c:pt idx="957">
                  <c:v>-16.3894841680391</c:v>
                </c:pt>
                <c:pt idx="958">
                  <c:v>-16.470594988698199</c:v>
                </c:pt>
                <c:pt idx="959">
                  <c:v>-16.5516757265199</c:v>
                </c:pt>
                <c:pt idx="960">
                  <c:v>-16.632726738951899</c:v>
                </c:pt>
                <c:pt idx="961">
                  <c:v>-16.713748374765999</c:v>
                </c:pt>
                <c:pt idx="962">
                  <c:v>-16.7947409741653</c:v>
                </c:pt>
                <c:pt idx="963">
                  <c:v>-16.8757048688902</c:v>
                </c:pt>
                <c:pt idx="964">
                  <c:v>-16.956640382322401</c:v>
                </c:pt>
                <c:pt idx="965">
                  <c:v>-17.037547829588998</c:v>
                </c:pt>
                <c:pt idx="966">
                  <c:v>-17.1184275176638</c:v>
                </c:pt>
                <c:pt idx="967">
                  <c:v>-17.1992797454689</c:v>
                </c:pt>
                <c:pt idx="968">
                  <c:v>-17.2801048039744</c:v>
                </c:pt>
                <c:pt idx="969">
                  <c:v>-17.360902976296899</c:v>
                </c:pt>
                <c:pt idx="970">
                  <c:v>-17.441674537797599</c:v>
                </c:pt>
                <c:pt idx="971">
                  <c:v>-17.522419756178898</c:v>
                </c:pt>
                <c:pt idx="972">
                  <c:v>-17.603138891579999</c:v>
                </c:pt>
                <c:pt idx="973">
                  <c:v>-17.6838321966713</c:v>
                </c:pt>
                <c:pt idx="974">
                  <c:v>-17.7644999167488</c:v>
                </c:pt>
                <c:pt idx="975">
                  <c:v>-17.845142289826001</c:v>
                </c:pt>
                <c:pt idx="976">
                  <c:v>-17.925759546726699</c:v>
                </c:pt>
                <c:pt idx="977">
                  <c:v>-18.006351911175699</c:v>
                </c:pt>
                <c:pt idx="978">
                  <c:v>-18.086919599889001</c:v>
                </c:pt>
                <c:pt idx="979">
                  <c:v>-18.1674628226633</c:v>
                </c:pt>
                <c:pt idx="980">
                  <c:v>-18.247981782464802</c:v>
                </c:pt>
                <c:pt idx="981">
                  <c:v>-18.328476675517798</c:v>
                </c:pt>
                <c:pt idx="982">
                  <c:v>-18.408947691390999</c:v>
                </c:pt>
                <c:pt idx="983">
                  <c:v>-18.489395013085201</c:v>
                </c:pt>
                <c:pt idx="984">
                  <c:v>-18.569818817119501</c:v>
                </c:pt>
                <c:pt idx="985">
                  <c:v>-18.650219273616301</c:v>
                </c:pt>
                <c:pt idx="986">
                  <c:v>-18.7305965463874</c:v>
                </c:pt>
                <c:pt idx="987">
                  <c:v>-18.8109507930182</c:v>
                </c:pt>
                <c:pt idx="988">
                  <c:v>-18.8912821649519</c:v>
                </c:pt>
                <c:pt idx="989">
                  <c:v>-18.971590807574501</c:v>
                </c:pt>
                <c:pt idx="990">
                  <c:v>-19.051876860297501</c:v>
                </c:pt>
                <c:pt idx="991">
                  <c:v>-19.132140456641899</c:v>
                </c:pt>
                <c:pt idx="992">
                  <c:v>-19.2123817243213</c:v>
                </c:pt>
                <c:pt idx="993">
                  <c:v>-19.2926007853256</c:v>
                </c:pt>
                <c:pt idx="994">
                  <c:v>-19.372797756003099</c:v>
                </c:pt>
                <c:pt idx="995">
                  <c:v>-19.452972747144202</c:v>
                </c:pt>
                <c:pt idx="996">
                  <c:v>-19.533125864064701</c:v>
                </c:pt>
                <c:pt idx="997">
                  <c:v>-19.613257206687798</c:v>
                </c:pt>
                <c:pt idx="998">
                  <c:v>-19.693366869628498</c:v>
                </c:pt>
                <c:pt idx="999">
                  <c:v>-19.773454942276398</c:v>
                </c:pt>
                <c:pt idx="1000">
                  <c:v>-19.853521508879201</c:v>
                </c:pt>
                <c:pt idx="1001">
                  <c:v>-19.933566648627401</c:v>
                </c:pt>
                <c:pt idx="1002">
                  <c:v>-20.013590435737701</c:v>
                </c:pt>
                <c:pt idx="1003">
                  <c:v>-20.093592939538201</c:v>
                </c:pt>
                <c:pt idx="1004">
                  <c:v>-20.1735742245537</c:v>
                </c:pt>
                <c:pt idx="1005">
                  <c:v>-20.2535343505909</c:v>
                </c:pt>
                <c:pt idx="1006">
                  <c:v>-20.333473372825399</c:v>
                </c:pt>
                <c:pt idx="1007">
                  <c:v>-20.4133913418883</c:v>
                </c:pt>
                <c:pt idx="1008">
                  <c:v>-20.493288303953701</c:v>
                </c:pt>
                <c:pt idx="1009">
                  <c:v>-20.573164300828001</c:v>
                </c:pt>
                <c:pt idx="1010">
                  <c:v>-20.6530193700385</c:v>
                </c:pt>
                <c:pt idx="1011">
                  <c:v>-20.732853544923799</c:v>
                </c:pt>
                <c:pt idx="1012">
                  <c:v>-20.812666854725801</c:v>
                </c:pt>
                <c:pt idx="1013">
                  <c:v>-20.892459324681099</c:v>
                </c:pt>
                <c:pt idx="1014">
                  <c:v>-20.972230976115</c:v>
                </c:pt>
                <c:pt idx="1015">
                  <c:v>-21.051981826535801</c:v>
                </c:pt>
                <c:pt idx="1016">
                  <c:v>-21.131711889731399</c:v>
                </c:pt>
                <c:pt idx="1017">
                  <c:v>-21.211421175865599</c:v>
                </c:pt>
                <c:pt idx="1018">
                  <c:v>-21.2911096915775</c:v>
                </c:pt>
                <c:pt idx="1019">
                  <c:v>-21.370777440081</c:v>
                </c:pt>
                <c:pt idx="1020">
                  <c:v>-21.450424421267002</c:v>
                </c:pt>
                <c:pt idx="1021">
                  <c:v>-21.5300506318058</c:v>
                </c:pt>
                <c:pt idx="1022">
                  <c:v>-21.609656065252999</c:v>
                </c:pt>
                <c:pt idx="1023">
                  <c:v>-21.689240712155101</c:v>
                </c:pt>
                <c:pt idx="1024">
                  <c:v>-21.768804560158401</c:v>
                </c:pt>
                <c:pt idx="1025">
                  <c:v>-21.848347594119598</c:v>
                </c:pt>
                <c:pt idx="1026">
                  <c:v>-21.927869796217099</c:v>
                </c:pt>
                <c:pt idx="1027">
                  <c:v>-22.0073711460659</c:v>
                </c:pt>
                <c:pt idx="1028">
                  <c:v>-22.086851620833698</c:v>
                </c:pt>
                <c:pt idx="1029">
                  <c:v>-22.166311195358901</c:v>
                </c:pt>
                <c:pt idx="1030">
                  <c:v>-22.245749842271898</c:v>
                </c:pt>
                <c:pt idx="1031">
                  <c:v>-22.325167532117099</c:v>
                </c:pt>
                <c:pt idx="1032">
                  <c:v>-22.404564233478599</c:v>
                </c:pt>
                <c:pt idx="1033">
                  <c:v>-22.483939913107498</c:v>
                </c:pt>
                <c:pt idx="1034">
                  <c:v>-22.5632945360517</c:v>
                </c:pt>
                <c:pt idx="1035">
                  <c:v>-22.642628065788401</c:v>
                </c:pt>
                <c:pt idx="1036">
                  <c:v>-22.721940464359101</c:v>
                </c:pt>
                <c:pt idx="1037">
                  <c:v>-22.801231692507201</c:v>
                </c:pt>
                <c:pt idx="1038">
                  <c:v>-22.880501709817899</c:v>
                </c:pt>
                <c:pt idx="1039">
                  <c:v>-22.959750474861298</c:v>
                </c:pt>
                <c:pt idx="1040">
                  <c:v>-23.038977945337798</c:v>
                </c:pt>
                <c:pt idx="1041">
                  <c:v>-23.118184078226498</c:v>
                </c:pt>
                <c:pt idx="1042">
                  <c:v>-23.197368829936799</c:v>
                </c:pt>
                <c:pt idx="1043">
                  <c:v>-23.276532156461499</c:v>
                </c:pt>
                <c:pt idx="1044">
                  <c:v>-23.355674013534401</c:v>
                </c:pt>
                <c:pt idx="1045">
                  <c:v>-23.434794356790501</c:v>
                </c:pt>
                <c:pt idx="1046">
                  <c:v>-23.5138931419276</c:v>
                </c:pt>
                <c:pt idx="1047">
                  <c:v>-23.592970324872699</c:v>
                </c:pt>
                <c:pt idx="1048">
                  <c:v>-23.672025861950999</c:v>
                </c:pt>
                <c:pt idx="1049">
                  <c:v>-23.751059710056701</c:v>
                </c:pt>
                <c:pt idx="1050">
                  <c:v>-23.8300718268287</c:v>
                </c:pt>
                <c:pt idx="1051">
                  <c:v>-23.909062170827099</c:v>
                </c:pt>
                <c:pt idx="1052">
                  <c:v>-23.988030701715001</c:v>
                </c:pt>
                <c:pt idx="1053">
                  <c:v>-24.066977380441401</c:v>
                </c:pt>
                <c:pt idx="1054">
                  <c:v>-24.1459021694284</c:v>
                </c:pt>
                <c:pt idx="1055">
                  <c:v>-24.2248050327599</c:v>
                </c:pt>
                <c:pt idx="1056">
                  <c:v>-24.303685936375501</c:v>
                </c:pt>
                <c:pt idx="1057">
                  <c:v>-24.382544848264398</c:v>
                </c:pt>
                <c:pt idx="1058">
                  <c:v>-24.461381738664901</c:v>
                </c:pt>
                <c:pt idx="1059">
                  <c:v>-24.540196580265</c:v>
                </c:pt>
                <c:pt idx="1060">
                  <c:v>-24.618989348406298</c:v>
                </c:pt>
                <c:pt idx="1061">
                  <c:v>-24.697760021290499</c:v>
                </c:pt>
                <c:pt idx="1062">
                  <c:v>-24.7729355847367</c:v>
                </c:pt>
                <c:pt idx="1063">
                  <c:v>-24.851605173383799</c:v>
                </c:pt>
                <c:pt idx="1064">
                  <c:v>-24.930251881150198</c:v>
                </c:pt>
                <c:pt idx="1065">
                  <c:v>-25.008875695200398</c:v>
                </c:pt>
                <c:pt idx="1066">
                  <c:v>-25.087476606764699</c:v>
                </c:pt>
                <c:pt idx="1067">
                  <c:v>-25.166054611365901</c:v>
                </c:pt>
                <c:pt idx="1068">
                  <c:v>-25.244609709049001</c:v>
                </c:pt>
                <c:pt idx="1069">
                  <c:v>-25.323141904611099</c:v>
                </c:pt>
                <c:pt idx="1070">
                  <c:v>-25.401651207835101</c:v>
                </c:pt>
                <c:pt idx="1071">
                  <c:v>-25.480137633724201</c:v>
                </c:pt>
                <c:pt idx="1072">
                  <c:v>-25.558601202737801</c:v>
                </c:pt>
                <c:pt idx="1073">
                  <c:v>-25.637041941029299</c:v>
                </c:pt>
                <c:pt idx="1074">
                  <c:v>-25.715459880684499</c:v>
                </c:pt>
                <c:pt idx="1075">
                  <c:v>-25.793855059961601</c:v>
                </c:pt>
                <c:pt idx="1076">
                  <c:v>-25.8722275235315</c:v>
                </c:pt>
                <c:pt idx="1077">
                  <c:v>-25.950577322719301</c:v>
                </c:pt>
                <c:pt idx="1078">
                  <c:v>-26.0289045157452</c:v>
                </c:pt>
                <c:pt idx="1079">
                  <c:v>-26.107209167966701</c:v>
                </c:pt>
                <c:pt idx="1080">
                  <c:v>-26.185491352119801</c:v>
                </c:pt>
                <c:pt idx="1081">
                  <c:v>-26.2637511485601</c:v>
                </c:pt>
                <c:pt idx="1082">
                  <c:v>-26.3419886455039</c:v>
                </c:pt>
                <c:pt idx="1083">
                  <c:v>-26.420203939266798</c:v>
                </c:pt>
                <c:pt idx="1084">
                  <c:v>-26.498397134503499</c:v>
                </c:pt>
                <c:pt idx="1085">
                  <c:v>-26.576568344443402</c:v>
                </c:pt>
                <c:pt idx="1086">
                  <c:v>-26.654717691126901</c:v>
                </c:pt>
                <c:pt idx="1087">
                  <c:v>-26.732845305637799</c:v>
                </c:pt>
                <c:pt idx="1088">
                  <c:v>-26.810951328334401</c:v>
                </c:pt>
                <c:pt idx="1089">
                  <c:v>-26.889035909076899</c:v>
                </c:pt>
                <c:pt idx="1090">
                  <c:v>-26.967099207452801</c:v>
                </c:pt>
                <c:pt idx="1091">
                  <c:v>-27.045141392997699</c:v>
                </c:pt>
                <c:pt idx="1092">
                  <c:v>-27.123162645413199</c:v>
                </c:pt>
                <c:pt idx="1093">
                  <c:v>-27.201163154779699</c:v>
                </c:pt>
                <c:pt idx="1094">
                  <c:v>-27.279143121765902</c:v>
                </c:pt>
                <c:pt idx="1095">
                  <c:v>-27.3571027578318</c:v>
                </c:pt>
                <c:pt idx="1096">
                  <c:v>-27.4350422854275</c:v>
                </c:pt>
                <c:pt idx="1097">
                  <c:v>-27.512961938186098</c:v>
                </c:pt>
                <c:pt idx="1098">
                  <c:v>-27.590861961109901</c:v>
                </c:pt>
                <c:pt idx="1099">
                  <c:v>-27.668742610750101</c:v>
                </c:pt>
                <c:pt idx="1100">
                  <c:v>-27.746604155380702</c:v>
                </c:pt>
                <c:pt idx="1101">
                  <c:v>-27.824446875163499</c:v>
                </c:pt>
                <c:pt idx="1102">
                  <c:v>-27.902271062305601</c:v>
                </c:pt>
                <c:pt idx="1103">
                  <c:v>-27.980077021209599</c:v>
                </c:pt>
                <c:pt idx="1104">
                  <c:v>-28.0578650686145</c:v>
                </c:pt>
                <c:pt idx="1105">
                  <c:v>-28.135635533726902</c:v>
                </c:pt>
                <c:pt idx="1106">
                  <c:v>-28.221882521710398</c:v>
                </c:pt>
                <c:pt idx="1107">
                  <c:v>-28.2997431831866</c:v>
                </c:pt>
                <c:pt idx="1108">
                  <c:v>-28.3775887289904</c:v>
                </c:pt>
                <c:pt idx="1109">
                  <c:v>-28.455419546075898</c:v>
                </c:pt>
                <c:pt idx="1110">
                  <c:v>-28.533236034281199</c:v>
                </c:pt>
                <c:pt idx="1111">
                  <c:v>-28.611038606400999</c:v>
                </c:pt>
                <c:pt idx="1112">
                  <c:v>-28.688827688245699</c:v>
                </c:pt>
                <c:pt idx="1113">
                  <c:v>-28.7666037186906</c:v>
                </c:pt>
                <c:pt idx="1114">
                  <c:v>-28.844367149710902</c:v>
                </c:pt>
                <c:pt idx="1115">
                  <c:v>-28.9221184464053</c:v>
                </c:pt>
                <c:pt idx="1116">
                  <c:v>-28.999858087005698</c:v>
                </c:pt>
                <c:pt idx="1117">
                  <c:v>-29.077586562874199</c:v>
                </c:pt>
                <c:pt idx="1118">
                  <c:v>-29.1553043784855</c:v>
                </c:pt>
                <c:pt idx="1119">
                  <c:v>-29.233012051396098</c:v>
                </c:pt>
                <c:pt idx="1120">
                  <c:v>-29.310710112198699</c:v>
                </c:pt>
                <c:pt idx="1121">
                  <c:v>-29.388399104461801</c:v>
                </c:pt>
                <c:pt idx="1122">
                  <c:v>-29.4660795846555</c:v>
                </c:pt>
                <c:pt idx="1123">
                  <c:v>-29.543752122061001</c:v>
                </c:pt>
                <c:pt idx="1124">
                  <c:v>-29.621417298665399</c:v>
                </c:pt>
                <c:pt idx="1125">
                  <c:v>-29.699075709041001</c:v>
                </c:pt>
                <c:pt idx="1126">
                  <c:v>-29.7767279602092</c:v>
                </c:pt>
                <c:pt idx="1127">
                  <c:v>-29.8543746714885</c:v>
                </c:pt>
                <c:pt idx="1128">
                  <c:v>-29.932016474326499</c:v>
                </c:pt>
                <c:pt idx="1129">
                  <c:v>-30.009654012116599</c:v>
                </c:pt>
                <c:pt idx="1130">
                  <c:v>-30.087287939998198</c:v>
                </c:pt>
                <c:pt idx="1131">
                  <c:v>-30.164918924641899</c:v>
                </c:pt>
                <c:pt idx="1132">
                  <c:v>-30.242547644018</c:v>
                </c:pt>
                <c:pt idx="1133">
                  <c:v>-30.320174787149799</c:v>
                </c:pt>
                <c:pt idx="1134">
                  <c:v>-30.397801053852099</c:v>
                </c:pt>
                <c:pt idx="1135">
                  <c:v>-30.475427154452699</c:v>
                </c:pt>
                <c:pt idx="1136">
                  <c:v>-30.553053809501101</c:v>
                </c:pt>
                <c:pt idx="1137">
                  <c:v>-30.628051417425802</c:v>
                </c:pt>
                <c:pt idx="1138">
                  <c:v>-30.7056299903963</c:v>
                </c:pt>
                <c:pt idx="1139">
                  <c:v>-30.7832103305381</c:v>
                </c:pt>
                <c:pt idx="1140">
                  <c:v>-30.860793176761199</c:v>
                </c:pt>
                <c:pt idx="1141">
                  <c:v>-30.938379276176299</c:v>
                </c:pt>
                <c:pt idx="1142">
                  <c:v>-31.0159693837155</c:v>
                </c:pt>
                <c:pt idx="1143">
                  <c:v>-31.093564261742301</c:v>
                </c:pt>
                <c:pt idx="1144">
                  <c:v>-31.171164679649301</c:v>
                </c:pt>
                <c:pt idx="1145">
                  <c:v>-31.248771413449202</c:v>
                </c:pt>
                <c:pt idx="1146">
                  <c:v>-31.326385245353499</c:v>
                </c:pt>
                <c:pt idx="1147">
                  <c:v>-31.4040069633472</c:v>
                </c:pt>
                <c:pt idx="1148">
                  <c:v>-31.481637360754799</c:v>
                </c:pt>
                <c:pt idx="1149">
                  <c:v>-31.559277235803101</c:v>
                </c:pt>
                <c:pt idx="1150">
                  <c:v>-31.636927391179501</c:v>
                </c:pt>
                <c:pt idx="1151">
                  <c:v>-31.714588633590399</c:v>
                </c:pt>
                <c:pt idx="1152">
                  <c:v>-31.792261773317701</c:v>
                </c:pt>
                <c:pt idx="1153">
                  <c:v>-31.869947623779801</c:v>
                </c:pt>
                <c:pt idx="1154">
                  <c:v>-31.947647001095799</c:v>
                </c:pt>
                <c:pt idx="1155">
                  <c:v>-32.025360723657101</c:v>
                </c:pt>
                <c:pt idx="1156">
                  <c:v>-32.103089611708597</c:v>
                </c:pt>
                <c:pt idx="1157">
                  <c:v>-32.1808344869428</c:v>
                </c:pt>
                <c:pt idx="1158">
                  <c:v>-32.258596172108497</c:v>
                </c:pt>
                <c:pt idx="1159">
                  <c:v>-32.336375490640002</c:v>
                </c:pt>
                <c:pt idx="1160">
                  <c:v>-32.414173266307998</c:v>
                </c:pt>
                <c:pt idx="1161">
                  <c:v>-32.486146657528202</c:v>
                </c:pt>
                <c:pt idx="1162">
                  <c:v>-32.563935581308101</c:v>
                </c:pt>
                <c:pt idx="1163">
                  <c:v>-32.641745618937101</c:v>
                </c:pt>
                <c:pt idx="1164">
                  <c:v>-32.7195776052464</c:v>
                </c:pt>
                <c:pt idx="1165">
                  <c:v>-32.797432374218097</c:v>
                </c:pt>
                <c:pt idx="1166">
                  <c:v>-32.875310758870498</c:v>
                </c:pt>
                <c:pt idx="1167">
                  <c:v>-32.953213591203202</c:v>
                </c:pt>
                <c:pt idx="1168">
                  <c:v>-33.031141702209297</c:v>
                </c:pt>
                <c:pt idx="1169">
                  <c:v>-33.109095921963402</c:v>
                </c:pt>
                <c:pt idx="1170">
                  <c:v>-33.187077079794697</c:v>
                </c:pt>
                <c:pt idx="1171">
                  <c:v>-33.2650860045526</c:v>
                </c:pt>
                <c:pt idx="1172">
                  <c:v>-33.343123524976903</c:v>
                </c:pt>
                <c:pt idx="1173">
                  <c:v>-33.421190470182403</c:v>
                </c:pt>
                <c:pt idx="1174">
                  <c:v>-33.499287670271102</c:v>
                </c:pt>
                <c:pt idx="1175">
                  <c:v>-33.577415957083502</c:v>
                </c:pt>
                <c:pt idx="1176">
                  <c:v>-33.655576165104598</c:v>
                </c:pt>
                <c:pt idx="1177">
                  <c:v>-33.733769132538299</c:v>
                </c:pt>
                <c:pt idx="1178">
                  <c:v>-33.8119957025677</c:v>
                </c:pt>
                <c:pt idx="1179">
                  <c:v>-33.8902567248184</c:v>
                </c:pt>
                <c:pt idx="1180">
                  <c:v>-33.968553057044197</c:v>
                </c:pt>
                <c:pt idx="1181">
                  <c:v>-34.043485314526102</c:v>
                </c:pt>
                <c:pt idx="1182">
                  <c:v>-34.121780210871101</c:v>
                </c:pt>
                <c:pt idx="1183">
                  <c:v>-34.200111520799702</c:v>
                </c:pt>
                <c:pt idx="1184">
                  <c:v>-34.278480128320801</c:v>
                </c:pt>
                <c:pt idx="1185">
                  <c:v>-34.356886937641903</c:v>
                </c:pt>
                <c:pt idx="1186">
                  <c:v>-34.435332876663203</c:v>
                </c:pt>
                <c:pt idx="1187">
                  <c:v>-34.513818900871698</c:v>
                </c:pt>
                <c:pt idx="1188">
                  <c:v>-34.592345997665198</c:v>
                </c:pt>
                <c:pt idx="1189">
                  <c:v>-34.670915191142001</c:v>
                </c:pt>
                <c:pt idx="1190">
                  <c:v>-34.749527547388602</c:v>
                </c:pt>
                <c:pt idx="1191">
                  <c:v>-34.828184180305499</c:v>
                </c:pt>
                <c:pt idx="1192">
                  <c:v>-34.906886258005898</c:v>
                </c:pt>
                <c:pt idx="1193">
                  <c:v>-34.985635009828798</c:v>
                </c:pt>
                <c:pt idx="1194">
                  <c:v>-35.064431734003499</c:v>
                </c:pt>
                <c:pt idx="1195">
                  <c:v>-35.1432778060083</c:v>
                </c:pt>
                <c:pt idx="1196">
                  <c:v>-35.222174687658097</c:v>
                </c:pt>
                <c:pt idx="1197">
                  <c:v>-35.301123936962398</c:v>
                </c:pt>
                <c:pt idx="1198">
                  <c:v>-35.392678104888198</c:v>
                </c:pt>
                <c:pt idx="1199">
                  <c:v>-35.471958705387699</c:v>
                </c:pt>
                <c:pt idx="1200">
                  <c:v>-35.551300940262202</c:v>
                </c:pt>
                <c:pt idx="1201">
                  <c:v>-35.630706936360703</c:v>
                </c:pt>
                <c:pt idx="1202">
                  <c:v>-35.710178979806997</c:v>
                </c:pt>
                <c:pt idx="1203">
                  <c:v>-35.789719531018903</c:v>
                </c:pt>
                <c:pt idx="1204">
                  <c:v>-35.869331240583101</c:v>
                </c:pt>
                <c:pt idx="1205">
                  <c:v>-35.949016965934803</c:v>
                </c:pt>
                <c:pt idx="1206">
                  <c:v>-36.028779788766698</c:v>
                </c:pt>
                <c:pt idx="1207">
                  <c:v>-36.108623033051998</c:v>
                </c:pt>
                <c:pt idx="1208">
                  <c:v>-36.188550283517699</c:v>
                </c:pt>
                <c:pt idx="1209">
                  <c:v>-36.268565404347001</c:v>
                </c:pt>
                <c:pt idx="1210">
                  <c:v>-36.348672557811298</c:v>
                </c:pt>
                <c:pt idx="1211">
                  <c:v>-36.428876222435001</c:v>
                </c:pt>
                <c:pt idx="1212">
                  <c:v>-36.503662276966502</c:v>
                </c:pt>
                <c:pt idx="1213">
                  <c:v>-36.583961688526202</c:v>
                </c:pt>
                <c:pt idx="1214">
                  <c:v>-36.6643709632392</c:v>
                </c:pt>
                <c:pt idx="1215">
                  <c:v>-36.744895956596999</c:v>
                </c:pt>
                <c:pt idx="1216">
                  <c:v>-36.825542898857698</c:v>
                </c:pt>
                <c:pt idx="1217">
                  <c:v>-36.906318392295297</c:v>
                </c:pt>
                <c:pt idx="1218">
                  <c:v>-36.9872293990448</c:v>
                </c:pt>
                <c:pt idx="1219">
                  <c:v>-37.068283216384401</c:v>
                </c:pt>
                <c:pt idx="1220">
                  <c:v>-37.1494874353169</c:v>
                </c:pt>
                <c:pt idx="1221">
                  <c:v>-37.2308498769967</c:v>
                </c:pt>
                <c:pt idx="1222">
                  <c:v>-37.312378499756498</c:v>
                </c:pt>
                <c:pt idx="1223">
                  <c:v>-37.394081267016098</c:v>
                </c:pt>
                <c:pt idx="1224">
                  <c:v>-37.475965962902798</c:v>
                </c:pt>
                <c:pt idx="1225">
                  <c:v>-37.5519610639424</c:v>
                </c:pt>
                <c:pt idx="1226">
                  <c:v>-37.634109199100799</c:v>
                </c:pt>
                <c:pt idx="1227">
                  <c:v>-37.716456162648797</c:v>
                </c:pt>
                <c:pt idx="1228">
                  <c:v>-37.799005280264701</c:v>
                </c:pt>
                <c:pt idx="1229">
                  <c:v>-37.881757031066201</c:v>
                </c:pt>
                <c:pt idx="1230">
                  <c:v>-37.964707767199599</c:v>
                </c:pt>
                <c:pt idx="1231">
                  <c:v>-38.047847906661197</c:v>
                </c:pt>
                <c:pt idx="1232">
                  <c:v>-38.131159347810097</c:v>
                </c:pt>
                <c:pt idx="1233">
                  <c:v>-38.214611709925897</c:v>
                </c:pt>
                <c:pt idx="1234">
                  <c:v>-38.298156762078698</c:v>
                </c:pt>
                <c:pt idx="1235">
                  <c:v>-38.381719984219799</c:v>
                </c:pt>
                <c:pt idx="1236">
                  <c:v>-38.4651874583354</c:v>
                </c:pt>
                <c:pt idx="1237">
                  <c:v>-38.565109937779702</c:v>
                </c:pt>
                <c:pt idx="1238">
                  <c:v>-38.648071725975697</c:v>
                </c:pt>
                <c:pt idx="1239">
                  <c:v>-38.730076899587999</c:v>
                </c:pt>
                <c:pt idx="1240">
                  <c:v>-38.810440989819099</c:v>
                </c:pt>
                <c:pt idx="1241">
                  <c:v>-38.888016769927098</c:v>
                </c:pt>
                <c:pt idx="1242">
                  <c:v>-38.960789118192601</c:v>
                </c:pt>
                <c:pt idx="1243">
                  <c:v>-39.025000480535603</c:v>
                </c:pt>
                <c:pt idx="1244">
                  <c:v>-39.073099856506502</c:v>
                </c:pt>
                <c:pt idx="1245">
                  <c:v>-39.088511932352901</c:v>
                </c:pt>
                <c:pt idx="1246">
                  <c:v>-39.032306864086699</c:v>
                </c:pt>
                <c:pt idx="1247">
                  <c:v>-38.8424238556643</c:v>
                </c:pt>
                <c:pt idx="1248">
                  <c:v>-40.858481717090498</c:v>
                </c:pt>
                <c:pt idx="1249">
                  <c:v>-59.705126793467201</c:v>
                </c:pt>
                <c:pt idx="1250">
                  <c:v>-40.876966420049797</c:v>
                </c:pt>
                <c:pt idx="1251">
                  <c:v>-39.103326486401002</c:v>
                </c:pt>
                <c:pt idx="1252">
                  <c:v>-39.521350690369701</c:v>
                </c:pt>
                <c:pt idx="1253">
                  <c:v>-39.790089038507098</c:v>
                </c:pt>
                <c:pt idx="1254">
                  <c:v>-39.978213157698498</c:v>
                </c:pt>
                <c:pt idx="1255">
                  <c:v>-40.129587267120201</c:v>
                </c:pt>
                <c:pt idx="1256">
                  <c:v>-40.262762083982501</c:v>
                </c:pt>
                <c:pt idx="1257">
                  <c:v>-40.3828548620791</c:v>
                </c:pt>
                <c:pt idx="1258">
                  <c:v>-40.5009069310386</c:v>
                </c:pt>
                <c:pt idx="1259">
                  <c:v>-40.615853077199603</c:v>
                </c:pt>
                <c:pt idx="1260">
                  <c:v>-40.729039042445699</c:v>
                </c:pt>
                <c:pt idx="1261">
                  <c:v>-40.841284176232001</c:v>
                </c:pt>
                <c:pt idx="1262">
                  <c:v>-40.953107176485403</c:v>
                </c:pt>
                <c:pt idx="1263">
                  <c:v>-41.064846243187901</c:v>
                </c:pt>
                <c:pt idx="1264">
                  <c:v>-41.176726506849299</c:v>
                </c:pt>
                <c:pt idx="1265">
                  <c:v>-41.279646000433502</c:v>
                </c:pt>
                <c:pt idx="1266">
                  <c:v>-41.3920365055723</c:v>
                </c:pt>
                <c:pt idx="1267">
                  <c:v>-41.5048879596348</c:v>
                </c:pt>
                <c:pt idx="1268">
                  <c:v>-41.618245025477698</c:v>
                </c:pt>
                <c:pt idx="1269">
                  <c:v>-41.732135335641402</c:v>
                </c:pt>
                <c:pt idx="1270">
                  <c:v>-41.846574202147004</c:v>
                </c:pt>
                <c:pt idx="1271">
                  <c:v>-41.961567970512498</c:v>
                </c:pt>
                <c:pt idx="1272">
                  <c:v>-42.077116465377202</c:v>
                </c:pt>
                <c:pt idx="1273">
                  <c:v>-42.208819228735898</c:v>
                </c:pt>
                <c:pt idx="1274">
                  <c:v>-42.3256421434739</c:v>
                </c:pt>
                <c:pt idx="1275">
                  <c:v>-42.442998184424098</c:v>
                </c:pt>
                <c:pt idx="1276">
                  <c:v>-42.560875496105602</c:v>
                </c:pt>
                <c:pt idx="1277">
                  <c:v>-42.6792614499441</c:v>
                </c:pt>
                <c:pt idx="1278">
                  <c:v>-42.798143159278801</c:v>
                </c:pt>
                <c:pt idx="1279">
                  <c:v>-42.917507886181902</c:v>
                </c:pt>
                <c:pt idx="1280">
                  <c:v>-43.037343361817697</c:v>
                </c:pt>
                <c:pt idx="1281">
                  <c:v>-43.1555394144034</c:v>
                </c:pt>
                <c:pt idx="1282">
                  <c:v>-43.276322909761603</c:v>
                </c:pt>
                <c:pt idx="1283">
                  <c:v>-43.397546958460197</c:v>
                </c:pt>
                <c:pt idx="1284">
                  <c:v>-43.519203203877503</c:v>
                </c:pt>
                <c:pt idx="1285">
                  <c:v>-43.641284547486698</c:v>
                </c:pt>
                <c:pt idx="1286">
                  <c:v>-43.763785210943396</c:v>
                </c:pt>
                <c:pt idx="1287">
                  <c:v>-43.886700783747102</c:v>
                </c:pt>
                <c:pt idx="1288">
                  <c:v>-43.998392845123902</c:v>
                </c:pt>
                <c:pt idx="1289">
                  <c:v>-44.121918568253697</c:v>
                </c:pt>
                <c:pt idx="1290">
                  <c:v>-44.245851078526499</c:v>
                </c:pt>
                <c:pt idx="1291">
                  <c:v>-44.370191796246601</c:v>
                </c:pt>
                <c:pt idx="1292">
                  <c:v>-44.494943752307599</c:v>
                </c:pt>
                <c:pt idx="1293">
                  <c:v>-44.620111682117901</c:v>
                </c:pt>
                <c:pt idx="1294">
                  <c:v>-44.7721496888216</c:v>
                </c:pt>
                <c:pt idx="1295">
                  <c:v>-44.898616313507198</c:v>
                </c:pt>
                <c:pt idx="1296">
                  <c:v>-45.0255316208385</c:v>
                </c:pt>
                <c:pt idx="1297">
                  <c:v>-45.152908916431599</c:v>
                </c:pt>
                <c:pt idx="1298">
                  <c:v>-45.280764291770701</c:v>
                </c:pt>
                <c:pt idx="1299">
                  <c:v>-45.409117017076902</c:v>
                </c:pt>
                <c:pt idx="1300">
                  <c:v>-45.5379900110661</c:v>
                </c:pt>
                <c:pt idx="1301">
                  <c:v>-45.6540365495148</c:v>
                </c:pt>
                <c:pt idx="1302">
                  <c:v>-45.783798669279399</c:v>
                </c:pt>
                <c:pt idx="1303">
                  <c:v>-45.914173855362897</c:v>
                </c:pt>
                <c:pt idx="1304">
                  <c:v>-46.045205957367102</c:v>
                </c:pt>
                <c:pt idx="1305">
                  <c:v>-46.176946073933102</c:v>
                </c:pt>
                <c:pt idx="1306">
                  <c:v>-46.295902387345002</c:v>
                </c:pt>
                <c:pt idx="1307">
                  <c:v>-46.429006719292197</c:v>
                </c:pt>
                <c:pt idx="1308">
                  <c:v>-46.5630210108027</c:v>
                </c:pt>
                <c:pt idx="1309">
                  <c:v>-46.698033818587199</c:v>
                </c:pt>
                <c:pt idx="1310">
                  <c:v>-46.834144268198699</c:v>
                </c:pt>
                <c:pt idx="1311">
                  <c:v>-46.971461393785702</c:v>
                </c:pt>
                <c:pt idx="1312">
                  <c:v>-47.110322738846399</c:v>
                </c:pt>
                <c:pt idx="1313">
                  <c:v>-47.2504940617046</c:v>
                </c:pt>
                <c:pt idx="1314">
                  <c:v>-47.392226555328598</c:v>
                </c:pt>
                <c:pt idx="1315">
                  <c:v>-47.535612165913498</c:v>
                </c:pt>
                <c:pt idx="1316">
                  <c:v>-47.680685795823003</c:v>
                </c:pt>
                <c:pt idx="1317">
                  <c:v>-47.844091290113496</c:v>
                </c:pt>
                <c:pt idx="1318">
                  <c:v>-47.992147914222102</c:v>
                </c:pt>
                <c:pt idx="1319">
                  <c:v>-48.140362973676801</c:v>
                </c:pt>
                <c:pt idx="1320">
                  <c:v>-48.285891431534601</c:v>
                </c:pt>
                <c:pt idx="1321">
                  <c:v>-48.420349862779503</c:v>
                </c:pt>
                <c:pt idx="1322">
                  <c:v>-48.514202512553297</c:v>
                </c:pt>
                <c:pt idx="1323">
                  <c:v>-48.425002617882001</c:v>
                </c:pt>
                <c:pt idx="1324">
                  <c:v>-58.815587946752501</c:v>
                </c:pt>
                <c:pt idx="1325">
                  <c:v>-48.334044476868499</c:v>
                </c:pt>
                <c:pt idx="1326">
                  <c:v>-48.924607148813998</c:v>
                </c:pt>
                <c:pt idx="1327">
                  <c:v>-49.296304578017597</c:v>
                </c:pt>
                <c:pt idx="1328">
                  <c:v>-49.557539823502601</c:v>
                </c:pt>
                <c:pt idx="1329">
                  <c:v>-49.783974694964897</c:v>
                </c:pt>
                <c:pt idx="1330">
                  <c:v>-49.998948906543603</c:v>
                </c:pt>
                <c:pt idx="1331">
                  <c:v>-50.210448365790597</c:v>
                </c:pt>
                <c:pt idx="1332">
                  <c:v>-50.438223795146897</c:v>
                </c:pt>
                <c:pt idx="1333">
                  <c:v>-50.651040765293303</c:v>
                </c:pt>
                <c:pt idx="1334">
                  <c:v>-50.865934025565899</c:v>
                </c:pt>
                <c:pt idx="1335">
                  <c:v>-51.083270785314099</c:v>
                </c:pt>
                <c:pt idx="1336">
                  <c:v>-51.305288973531297</c:v>
                </c:pt>
                <c:pt idx="1337">
                  <c:v>-51.5280358025719</c:v>
                </c:pt>
                <c:pt idx="1338">
                  <c:v>-51.7534943497227</c:v>
                </c:pt>
                <c:pt idx="1339">
                  <c:v>-51.981662402312899</c:v>
                </c:pt>
                <c:pt idx="1340">
                  <c:v>-52.194834506787899</c:v>
                </c:pt>
                <c:pt idx="1341">
                  <c:v>-52.428117389446498</c:v>
                </c:pt>
                <c:pt idx="1342">
                  <c:v>-52.664098353938499</c:v>
                </c:pt>
                <c:pt idx="1343">
                  <c:v>-52.902795481825002</c:v>
                </c:pt>
                <c:pt idx="1344">
                  <c:v>-53.144241682984202</c:v>
                </c:pt>
                <c:pt idx="1345">
                  <c:v>-53.391010614590002</c:v>
                </c:pt>
                <c:pt idx="1346">
                  <c:v>-53.638164910238601</c:v>
                </c:pt>
                <c:pt idx="1347">
                  <c:v>-53.888249726029798</c:v>
                </c:pt>
                <c:pt idx="1348">
                  <c:v>-54.1413579142598</c:v>
                </c:pt>
                <c:pt idx="1349">
                  <c:v>-54.415462630138897</c:v>
                </c:pt>
                <c:pt idx="1350">
                  <c:v>-54.6752829280017</c:v>
                </c:pt>
                <c:pt idx="1351">
                  <c:v>-54.938527981302698</c:v>
                </c:pt>
                <c:pt idx="1352">
                  <c:v>-55.186308592665704</c:v>
                </c:pt>
                <c:pt idx="1353">
                  <c:v>-55.456644255600601</c:v>
                </c:pt>
                <c:pt idx="1354">
                  <c:v>-55.7309702169673</c:v>
                </c:pt>
                <c:pt idx="1355">
                  <c:v>-56.009532715761701</c:v>
                </c:pt>
                <c:pt idx="1356">
                  <c:v>-56.294711731897401</c:v>
                </c:pt>
                <c:pt idx="1357">
                  <c:v>-56.582436420133398</c:v>
                </c:pt>
                <c:pt idx="1358">
                  <c:v>-56.875334645207303</c:v>
                </c:pt>
                <c:pt idx="1359">
                  <c:v>-57.173828042276099</c:v>
                </c:pt>
                <c:pt idx="1360">
                  <c:v>-57.499476534112297</c:v>
                </c:pt>
                <c:pt idx="1361">
                  <c:v>-57.811504131848899</c:v>
                </c:pt>
                <c:pt idx="1362">
                  <c:v>-58.130711906837398</c:v>
                </c:pt>
                <c:pt idx="1363">
                  <c:v>-58.456300138906798</c:v>
                </c:pt>
                <c:pt idx="1364">
                  <c:v>-58.789690788384398</c:v>
                </c:pt>
                <c:pt idx="1365">
                  <c:v>-59.1283973437273</c:v>
                </c:pt>
                <c:pt idx="1366">
                  <c:v>-59.442570383269398</c:v>
                </c:pt>
                <c:pt idx="1367">
                  <c:v>-59.705829868284503</c:v>
                </c:pt>
                <c:pt idx="1368">
                  <c:v>-63.690235381785001</c:v>
                </c:pt>
                <c:pt idx="1369">
                  <c:v>-59.793121245615602</c:v>
                </c:pt>
                <c:pt idx="1370">
                  <c:v>-60.719865958980499</c:v>
                </c:pt>
                <c:pt idx="1371">
                  <c:v>-61.234427339497302</c:v>
                </c:pt>
                <c:pt idx="1372">
                  <c:v>-61.684294418016002</c:v>
                </c:pt>
                <c:pt idx="1373">
                  <c:v>-62.165801688735499</c:v>
                </c:pt>
                <c:pt idx="1374">
                  <c:v>-62.596307481438899</c:v>
                </c:pt>
                <c:pt idx="1375">
                  <c:v>-63.023271989970603</c:v>
                </c:pt>
                <c:pt idx="1376">
                  <c:v>-63.427046854150298</c:v>
                </c:pt>
                <c:pt idx="1377">
                  <c:v>-63.841399896698299</c:v>
                </c:pt>
                <c:pt idx="1378">
                  <c:v>-64.244103708031005</c:v>
                </c:pt>
                <c:pt idx="1379">
                  <c:v>-64.591596939386406</c:v>
                </c:pt>
                <c:pt idx="1380">
                  <c:v>-64.951309565940505</c:v>
                </c:pt>
                <c:pt idx="1381">
                  <c:v>-65.284004910651404</c:v>
                </c:pt>
                <c:pt idx="1382">
                  <c:v>-65.678133345325193</c:v>
                </c:pt>
                <c:pt idx="1383">
                  <c:v>-65.948297500694494</c:v>
                </c:pt>
                <c:pt idx="1384">
                  <c:v>-66.161328305288393</c:v>
                </c:pt>
                <c:pt idx="1385">
                  <c:v>-66.342076940657606</c:v>
                </c:pt>
                <c:pt idx="1386">
                  <c:v>-66.472984711014504</c:v>
                </c:pt>
                <c:pt idx="1387">
                  <c:v>-66.475446935403795</c:v>
                </c:pt>
                <c:pt idx="1388">
                  <c:v>-66.501708336267995</c:v>
                </c:pt>
                <c:pt idx="1389">
                  <c:v>-66.480380237673799</c:v>
                </c:pt>
                <c:pt idx="1390">
                  <c:v>-66.403441736395294</c:v>
                </c:pt>
                <c:pt idx="1391">
                  <c:v>-66.298572626491094</c:v>
                </c:pt>
                <c:pt idx="1392">
                  <c:v>-66.159748228581904</c:v>
                </c:pt>
                <c:pt idx="1393">
                  <c:v>-66.051593933711601</c:v>
                </c:pt>
                <c:pt idx="1394">
                  <c:v>-65.8623040253879</c:v>
                </c:pt>
                <c:pt idx="1395">
                  <c:v>-65.641311905334106</c:v>
                </c:pt>
                <c:pt idx="1396">
                  <c:v>-65.418598996642103</c:v>
                </c:pt>
                <c:pt idx="1397">
                  <c:v>-65.176770506448804</c:v>
                </c:pt>
                <c:pt idx="1398">
                  <c:v>-64.861444883972695</c:v>
                </c:pt>
                <c:pt idx="1399">
                  <c:v>-64.042718802267302</c:v>
                </c:pt>
                <c:pt idx="1400">
                  <c:v>-64.225831633475494</c:v>
                </c:pt>
                <c:pt idx="1401">
                  <c:v>-64.4537720140451</c:v>
                </c:pt>
                <c:pt idx="1402">
                  <c:v>-64.302864631765303</c:v>
                </c:pt>
                <c:pt idx="1403">
                  <c:v>-64.1471396617588</c:v>
                </c:pt>
                <c:pt idx="1404">
                  <c:v>-63.997126862841498</c:v>
                </c:pt>
                <c:pt idx="1405">
                  <c:v>-63.815790553545803</c:v>
                </c:pt>
                <c:pt idx="1406">
                  <c:v>-63.686709819617697</c:v>
                </c:pt>
                <c:pt idx="1407">
                  <c:v>-63.547398991361398</c:v>
                </c:pt>
                <c:pt idx="1408">
                  <c:v>-63.4341426370829</c:v>
                </c:pt>
                <c:pt idx="1409">
                  <c:v>-63.393962780660999</c:v>
                </c:pt>
                <c:pt idx="1410">
                  <c:v>-63.292256361701497</c:v>
                </c:pt>
                <c:pt idx="1411">
                  <c:v>-63.169347749816197</c:v>
                </c:pt>
                <c:pt idx="1412">
                  <c:v>-63.08122235415</c:v>
                </c:pt>
                <c:pt idx="1413">
                  <c:v>-62.9986614885714</c:v>
                </c:pt>
                <c:pt idx="1414">
                  <c:v>-62.900418628336297</c:v>
                </c:pt>
                <c:pt idx="1415">
                  <c:v>-62.828459905636898</c:v>
                </c:pt>
                <c:pt idx="1416">
                  <c:v>-62.815454250820501</c:v>
                </c:pt>
                <c:pt idx="1417">
                  <c:v>-62.7559771125024</c:v>
                </c:pt>
                <c:pt idx="1418">
                  <c:v>-62.6812959861359</c:v>
                </c:pt>
                <c:pt idx="1419">
                  <c:v>-62.636752459405997</c:v>
                </c:pt>
                <c:pt idx="1420">
                  <c:v>-62.578939470972003</c:v>
                </c:pt>
                <c:pt idx="1421">
                  <c:v>-62.551876849813901</c:v>
                </c:pt>
                <c:pt idx="1422">
                  <c:v>-62.511762588938801</c:v>
                </c:pt>
                <c:pt idx="1423">
                  <c:v>-62.327707394575498</c:v>
                </c:pt>
                <c:pt idx="1424">
                  <c:v>-62.527009619259303</c:v>
                </c:pt>
                <c:pt idx="1425">
                  <c:v>-62.618890407816501</c:v>
                </c:pt>
                <c:pt idx="1426">
                  <c:v>-62.769826047169701</c:v>
                </c:pt>
                <c:pt idx="1427">
                  <c:v>-62.893537343885299</c:v>
                </c:pt>
                <c:pt idx="1428">
                  <c:v>-63.000151245204997</c:v>
                </c:pt>
                <c:pt idx="1429">
                  <c:v>-63.169748042869898</c:v>
                </c:pt>
                <c:pt idx="1430">
                  <c:v>-63.320692492746801</c:v>
                </c:pt>
                <c:pt idx="1431">
                  <c:v>-63.482628070548003</c:v>
                </c:pt>
                <c:pt idx="1432">
                  <c:v>-63.652735902892999</c:v>
                </c:pt>
                <c:pt idx="1433">
                  <c:v>-63.805991230121101</c:v>
                </c:pt>
                <c:pt idx="1434">
                  <c:v>-63.991496030081798</c:v>
                </c:pt>
                <c:pt idx="1435">
                  <c:v>-64.191457481383793</c:v>
                </c:pt>
                <c:pt idx="1436">
                  <c:v>-64.394942803783195</c:v>
                </c:pt>
                <c:pt idx="1437">
                  <c:v>-64.624055561909699</c:v>
                </c:pt>
                <c:pt idx="1438">
                  <c:v>-64.821654008328593</c:v>
                </c:pt>
                <c:pt idx="1439">
                  <c:v>-65.057960820999796</c:v>
                </c:pt>
                <c:pt idx="1440">
                  <c:v>-65.323893837581807</c:v>
                </c:pt>
                <c:pt idx="1441">
                  <c:v>-65.598626282552701</c:v>
                </c:pt>
                <c:pt idx="1442">
                  <c:v>-65.896458147172595</c:v>
                </c:pt>
                <c:pt idx="1443">
                  <c:v>-66.032027573756693</c:v>
                </c:pt>
                <c:pt idx="1444">
                  <c:v>-66.089294367565202</c:v>
                </c:pt>
                <c:pt idx="1445">
                  <c:v>-66.948404289361093</c:v>
                </c:pt>
                <c:pt idx="1446">
                  <c:v>-67.427110836278302</c:v>
                </c:pt>
                <c:pt idx="1447">
                  <c:v>-67.935504013201097</c:v>
                </c:pt>
                <c:pt idx="1448">
                  <c:v>-68.516026244478397</c:v>
                </c:pt>
                <c:pt idx="1449">
                  <c:v>-69.073594042396493</c:v>
                </c:pt>
                <c:pt idx="1450">
                  <c:v>-69.628034695519801</c:v>
                </c:pt>
                <c:pt idx="1451">
                  <c:v>-70.249886808793804</c:v>
                </c:pt>
                <c:pt idx="1452">
                  <c:v>-70.870104079278804</c:v>
                </c:pt>
                <c:pt idx="1453">
                  <c:v>-71.512020034257503</c:v>
                </c:pt>
                <c:pt idx="1454">
                  <c:v>-72.134370605503904</c:v>
                </c:pt>
                <c:pt idx="1455">
                  <c:v>-72.786486313695306</c:v>
                </c:pt>
                <c:pt idx="1456">
                  <c:v>-73.409934323866594</c:v>
                </c:pt>
                <c:pt idx="1457">
                  <c:v>-73.971613510447398</c:v>
                </c:pt>
                <c:pt idx="1458">
                  <c:v>-74.538642451589794</c:v>
                </c:pt>
                <c:pt idx="1459">
                  <c:v>-74.931922591581099</c:v>
                </c:pt>
                <c:pt idx="1460">
                  <c:v>-74.696771691295993</c:v>
                </c:pt>
                <c:pt idx="1461">
                  <c:v>-75.256483215402298</c:v>
                </c:pt>
                <c:pt idx="1462">
                  <c:v>-75.397590308657499</c:v>
                </c:pt>
                <c:pt idx="1463">
                  <c:v>-75.232061417189897</c:v>
                </c:pt>
                <c:pt idx="1464">
                  <c:v>-74.916847700470797</c:v>
                </c:pt>
                <c:pt idx="1465">
                  <c:v>-74.416284119680796</c:v>
                </c:pt>
                <c:pt idx="1466">
                  <c:v>-73.944425663671694</c:v>
                </c:pt>
                <c:pt idx="1467">
                  <c:v>-73.449878008798507</c:v>
                </c:pt>
                <c:pt idx="1468">
                  <c:v>-73.068769018522602</c:v>
                </c:pt>
                <c:pt idx="1469">
                  <c:v>-72.484019156210294</c:v>
                </c:pt>
                <c:pt idx="1470">
                  <c:v>-71.975730590154598</c:v>
                </c:pt>
                <c:pt idx="1471">
                  <c:v>-71.500517302718194</c:v>
                </c:pt>
                <c:pt idx="1472">
                  <c:v>-71.106050987951505</c:v>
                </c:pt>
                <c:pt idx="1473">
                  <c:v>-70.668474110875593</c:v>
                </c:pt>
                <c:pt idx="1474">
                  <c:v>-70.200810989216194</c:v>
                </c:pt>
                <c:pt idx="1475">
                  <c:v>-69.401214540649207</c:v>
                </c:pt>
                <c:pt idx="1476">
                  <c:v>-69.818622881516504</c:v>
                </c:pt>
                <c:pt idx="1477">
                  <c:v>-69.666188631992895</c:v>
                </c:pt>
                <c:pt idx="1478">
                  <c:v>-69.523582309758794</c:v>
                </c:pt>
                <c:pt idx="1479">
                  <c:v>-69.411138500036898</c:v>
                </c:pt>
                <c:pt idx="1480">
                  <c:v>-69.391212630413804</c:v>
                </c:pt>
                <c:pt idx="1481">
                  <c:v>-69.329557705684394</c:v>
                </c:pt>
                <c:pt idx="1482">
                  <c:v>-69.281063049129301</c:v>
                </c:pt>
                <c:pt idx="1483">
                  <c:v>-69.249601473534497</c:v>
                </c:pt>
                <c:pt idx="1484">
                  <c:v>-69.258756871157303</c:v>
                </c:pt>
                <c:pt idx="1485">
                  <c:v>-69.339919092105404</c:v>
                </c:pt>
                <c:pt idx="1486">
                  <c:v>-69.385595168477593</c:v>
                </c:pt>
                <c:pt idx="1487">
                  <c:v>-69.415238676798594</c:v>
                </c:pt>
                <c:pt idx="1488">
                  <c:v>-69.478733510385595</c:v>
                </c:pt>
                <c:pt idx="1489">
                  <c:v>-69.981654486126601</c:v>
                </c:pt>
                <c:pt idx="1490">
                  <c:v>-70.362660687693094</c:v>
                </c:pt>
                <c:pt idx="1491">
                  <c:v>-70.746238471693303</c:v>
                </c:pt>
                <c:pt idx="1492">
                  <c:v>-71.232051133446703</c:v>
                </c:pt>
                <c:pt idx="1493">
                  <c:v>-71.686790219137293</c:v>
                </c:pt>
                <c:pt idx="1494">
                  <c:v>-72.176456880153907</c:v>
                </c:pt>
                <c:pt idx="1495">
                  <c:v>-72.769345094608497</c:v>
                </c:pt>
                <c:pt idx="1496">
                  <c:v>-73.345122954371405</c:v>
                </c:pt>
                <c:pt idx="1497">
                  <c:v>-74.040285227629198</c:v>
                </c:pt>
                <c:pt idx="1498">
                  <c:v>-74.748558381103507</c:v>
                </c:pt>
                <c:pt idx="1499">
                  <c:v>-96.055330560161494</c:v>
                </c:pt>
                <c:pt idx="1500">
                  <c:v>-76.451055105939403</c:v>
                </c:pt>
              </c:numCache>
            </c:numRef>
          </c:yVal>
          <c:smooth val="1"/>
          <c:extLst>
            <c:ext xmlns:c16="http://schemas.microsoft.com/office/drawing/2014/chart" uri="{C3380CC4-5D6E-409C-BE32-E72D297353CC}">
              <c16:uniqueId val="{00000000-1E1B-467D-801F-27028CC20510}"/>
            </c:ext>
          </c:extLst>
        </c:ser>
        <c:ser>
          <c:idx val="2"/>
          <c:order val="2"/>
          <c:tx>
            <c:v>gain_TEST</c:v>
          </c:tx>
          <c:spPr>
            <a:ln>
              <a:solidFill>
                <a:schemeClr val="tx2"/>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1A'!$F$5:$F$204</c:f>
              <c:numCache>
                <c:formatCode>General</c:formatCode>
                <c:ptCount val="200"/>
                <c:pt idx="0">
                  <c:v>35.113546457865198</c:v>
                </c:pt>
                <c:pt idx="1">
                  <c:v>35.219656587955797</c:v>
                </c:pt>
                <c:pt idx="2">
                  <c:v>35.166432829485203</c:v>
                </c:pt>
                <c:pt idx="3">
                  <c:v>35.165222561626301</c:v>
                </c:pt>
                <c:pt idx="4">
                  <c:v>35.177605512629199</c:v>
                </c:pt>
                <c:pt idx="5">
                  <c:v>35.154783153472202</c:v>
                </c:pt>
                <c:pt idx="6">
                  <c:v>35.175100965206902</c:v>
                </c:pt>
                <c:pt idx="7">
                  <c:v>35.163371273030698</c:v>
                </c:pt>
                <c:pt idx="8">
                  <c:v>35.012485739640098</c:v>
                </c:pt>
                <c:pt idx="9">
                  <c:v>34.989227751841497</c:v>
                </c:pt>
                <c:pt idx="10">
                  <c:v>35.080534075761797</c:v>
                </c:pt>
                <c:pt idx="11">
                  <c:v>35.003038055760001</c:v>
                </c:pt>
                <c:pt idx="12">
                  <c:v>35.068448912175498</c:v>
                </c:pt>
                <c:pt idx="13">
                  <c:v>35.0443130046785</c:v>
                </c:pt>
                <c:pt idx="14">
                  <c:v>35.005787265588602</c:v>
                </c:pt>
                <c:pt idx="15">
                  <c:v>35.043978610365201</c:v>
                </c:pt>
                <c:pt idx="16">
                  <c:v>34.976279458933298</c:v>
                </c:pt>
                <c:pt idx="17">
                  <c:v>34.931569366403302</c:v>
                </c:pt>
                <c:pt idx="18">
                  <c:v>34.847834835327198</c:v>
                </c:pt>
                <c:pt idx="19">
                  <c:v>34.7935903525727</c:v>
                </c:pt>
                <c:pt idx="20">
                  <c:v>34.714756449362</c:v>
                </c:pt>
                <c:pt idx="21">
                  <c:v>34.831389153416801</c:v>
                </c:pt>
                <c:pt idx="22">
                  <c:v>34.711167640499497</c:v>
                </c:pt>
                <c:pt idx="23">
                  <c:v>34.644193529305902</c:v>
                </c:pt>
                <c:pt idx="24">
                  <c:v>34.544729396003603</c:v>
                </c:pt>
                <c:pt idx="25">
                  <c:v>34.547802886507</c:v>
                </c:pt>
                <c:pt idx="26">
                  <c:v>34.4321314046908</c:v>
                </c:pt>
                <c:pt idx="27">
                  <c:v>34.344053943694803</c:v>
                </c:pt>
                <c:pt idx="28">
                  <c:v>34.274508204218897</c:v>
                </c:pt>
                <c:pt idx="29">
                  <c:v>34.140128906128197</c:v>
                </c:pt>
                <c:pt idx="30">
                  <c:v>33.854829017018503</c:v>
                </c:pt>
                <c:pt idx="31">
                  <c:v>33.871483087339698</c:v>
                </c:pt>
                <c:pt idx="32">
                  <c:v>33.819783727605298</c:v>
                </c:pt>
                <c:pt idx="33">
                  <c:v>33.5190152755086</c:v>
                </c:pt>
                <c:pt idx="34">
                  <c:v>33.579432571380103</c:v>
                </c:pt>
                <c:pt idx="35">
                  <c:v>33.448152134104703</c:v>
                </c:pt>
                <c:pt idx="36">
                  <c:v>33.110991765626402</c:v>
                </c:pt>
                <c:pt idx="37">
                  <c:v>33.135135048349603</c:v>
                </c:pt>
                <c:pt idx="38">
                  <c:v>33.011093690274301</c:v>
                </c:pt>
                <c:pt idx="39">
                  <c:v>32.713762030014301</c:v>
                </c:pt>
                <c:pt idx="40">
                  <c:v>32.459389760232803</c:v>
                </c:pt>
                <c:pt idx="41">
                  <c:v>32.318967337044199</c:v>
                </c:pt>
                <c:pt idx="42">
                  <c:v>32.137546098631098</c:v>
                </c:pt>
                <c:pt idx="43">
                  <c:v>31.8903019015547</c:v>
                </c:pt>
                <c:pt idx="44">
                  <c:v>31.643955043423201</c:v>
                </c:pt>
                <c:pt idx="45">
                  <c:v>31.311752711391499</c:v>
                </c:pt>
                <c:pt idx="46">
                  <c:v>31.055191999463801</c:v>
                </c:pt>
                <c:pt idx="47">
                  <c:v>30.752863337022301</c:v>
                </c:pt>
                <c:pt idx="48">
                  <c:v>30.455725648250301</c:v>
                </c:pt>
                <c:pt idx="49">
                  <c:v>30.105741097640198</c:v>
                </c:pt>
                <c:pt idx="50">
                  <c:v>29.7924717907777</c:v>
                </c:pt>
                <c:pt idx="51">
                  <c:v>29.406315580953098</c:v>
                </c:pt>
                <c:pt idx="52">
                  <c:v>29.047876434345302</c:v>
                </c:pt>
                <c:pt idx="53">
                  <c:v>28.690234055290698</c:v>
                </c:pt>
                <c:pt idx="54">
                  <c:v>28.2785725626584</c:v>
                </c:pt>
                <c:pt idx="55">
                  <c:v>27.821050602274401</c:v>
                </c:pt>
                <c:pt idx="56">
                  <c:v>27.3947603286075</c:v>
                </c:pt>
                <c:pt idx="57">
                  <c:v>26.972483603929501</c:v>
                </c:pt>
                <c:pt idx="58">
                  <c:v>26.489587991150302</c:v>
                </c:pt>
                <c:pt idx="59">
                  <c:v>26.030503912339899</c:v>
                </c:pt>
                <c:pt idx="60">
                  <c:v>25.524240655186102</c:v>
                </c:pt>
                <c:pt idx="61">
                  <c:v>25.033585479499099</c:v>
                </c:pt>
                <c:pt idx="62">
                  <c:v>24.5221915093537</c:v>
                </c:pt>
                <c:pt idx="63">
                  <c:v>23.9638642465675</c:v>
                </c:pt>
                <c:pt idx="64">
                  <c:v>23.434336425316999</c:v>
                </c:pt>
                <c:pt idx="65">
                  <c:v>22.896711307095199</c:v>
                </c:pt>
                <c:pt idx="66">
                  <c:v>22.314006539830601</c:v>
                </c:pt>
                <c:pt idx="67">
                  <c:v>21.802434366299799</c:v>
                </c:pt>
                <c:pt idx="68">
                  <c:v>21.2040992728307</c:v>
                </c:pt>
                <c:pt idx="69">
                  <c:v>20.652509955682</c:v>
                </c:pt>
                <c:pt idx="70">
                  <c:v>20.051231486656199</c:v>
                </c:pt>
                <c:pt idx="71">
                  <c:v>19.498344299616399</c:v>
                </c:pt>
                <c:pt idx="72">
                  <c:v>18.875563970125999</c:v>
                </c:pt>
                <c:pt idx="73">
                  <c:v>18.271424440305701</c:v>
                </c:pt>
                <c:pt idx="74">
                  <c:v>17.644083987128099</c:v>
                </c:pt>
                <c:pt idx="75">
                  <c:v>17.042681418205198</c:v>
                </c:pt>
                <c:pt idx="76">
                  <c:v>16.4011670458883</c:v>
                </c:pt>
                <c:pt idx="77">
                  <c:v>15.801423806696899</c:v>
                </c:pt>
                <c:pt idx="78">
                  <c:v>15.1354511559577</c:v>
                </c:pt>
                <c:pt idx="79">
                  <c:v>14.541464419139</c:v>
                </c:pt>
                <c:pt idx="80">
                  <c:v>13.873499680428401</c:v>
                </c:pt>
                <c:pt idx="81">
                  <c:v>13.2448723444511</c:v>
                </c:pt>
                <c:pt idx="82">
                  <c:v>12.578265055430199</c:v>
                </c:pt>
                <c:pt idx="83">
                  <c:v>11.9581070493703</c:v>
                </c:pt>
                <c:pt idx="84">
                  <c:v>11.307076518496901</c:v>
                </c:pt>
                <c:pt idx="85">
                  <c:v>10.6993185433455</c:v>
                </c:pt>
                <c:pt idx="86">
                  <c:v>10.031121293356</c:v>
                </c:pt>
                <c:pt idx="87">
                  <c:v>9.4334497892563807</c:v>
                </c:pt>
                <c:pt idx="88">
                  <c:v>8.7720448174111407</c:v>
                </c:pt>
                <c:pt idx="89">
                  <c:v>8.1666700618656893</c:v>
                </c:pt>
                <c:pt idx="90">
                  <c:v>7.5263940832803504</c:v>
                </c:pt>
                <c:pt idx="91">
                  <c:v>6.9391321282815204</c:v>
                </c:pt>
                <c:pt idx="92">
                  <c:v>6.30655389340874</c:v>
                </c:pt>
                <c:pt idx="93">
                  <c:v>5.7342023492608103</c:v>
                </c:pt>
                <c:pt idx="94">
                  <c:v>5.1232036488142301</c:v>
                </c:pt>
                <c:pt idx="95">
                  <c:v>4.5617258747015104</c:v>
                </c:pt>
                <c:pt idx="96">
                  <c:v>3.9960357015382799</c:v>
                </c:pt>
                <c:pt idx="97">
                  <c:v>3.4028413442116698</c:v>
                </c:pt>
                <c:pt idx="98">
                  <c:v>2.86254284308718</c:v>
                </c:pt>
                <c:pt idx="99">
                  <c:v>2.2854861725200402</c:v>
                </c:pt>
                <c:pt idx="100">
                  <c:v>1.7555064723450999</c:v>
                </c:pt>
                <c:pt idx="101">
                  <c:v>1.2013636799678</c:v>
                </c:pt>
                <c:pt idx="102">
                  <c:v>1.1524337910825999</c:v>
                </c:pt>
                <c:pt idx="103">
                  <c:v>0.13313270903337401</c:v>
                </c:pt>
                <c:pt idx="104">
                  <c:v>-0.36946482314150803</c:v>
                </c:pt>
                <c:pt idx="105">
                  <c:v>-0.90717054638547601</c:v>
                </c:pt>
                <c:pt idx="106">
                  <c:v>-1.3967282094233999</c:v>
                </c:pt>
                <c:pt idx="107">
                  <c:v>-1.91477294363058</c:v>
                </c:pt>
                <c:pt idx="108">
                  <c:v>-2.3963161099190899</c:v>
                </c:pt>
                <c:pt idx="109">
                  <c:v>-2.9142880544109699</c:v>
                </c:pt>
                <c:pt idx="110">
                  <c:v>-3.3798583151514201</c:v>
                </c:pt>
                <c:pt idx="111">
                  <c:v>-3.8716969561642398</c:v>
                </c:pt>
                <c:pt idx="112">
                  <c:v>-4.3277225259809597</c:v>
                </c:pt>
                <c:pt idx="113">
                  <c:v>-4.8274609508615898</c:v>
                </c:pt>
                <c:pt idx="114">
                  <c:v>-5.2664055941882699</c:v>
                </c:pt>
                <c:pt idx="115">
                  <c:v>-5.7518828402749103</c:v>
                </c:pt>
                <c:pt idx="116">
                  <c:v>-6.2148823148144201</c:v>
                </c:pt>
                <c:pt idx="117">
                  <c:v>-6.6857772773486897</c:v>
                </c:pt>
                <c:pt idx="118">
                  <c:v>-7.1500123455872204</c:v>
                </c:pt>
                <c:pt idx="119">
                  <c:v>-7.6468880048224497</c:v>
                </c:pt>
                <c:pt idx="120">
                  <c:v>-8.0943572571901203</c:v>
                </c:pt>
                <c:pt idx="121">
                  <c:v>-8.5381332811447308</c:v>
                </c:pt>
                <c:pt idx="122">
                  <c:v>-9.0101576065481606</c:v>
                </c:pt>
                <c:pt idx="123">
                  <c:v>-9.48985390079722</c:v>
                </c:pt>
                <c:pt idx="124">
                  <c:v>-9.9467131075758992</c:v>
                </c:pt>
                <c:pt idx="125">
                  <c:v>-10.4164480899711</c:v>
                </c:pt>
                <c:pt idx="126">
                  <c:v>-10.867035361445399</c:v>
                </c:pt>
                <c:pt idx="127">
                  <c:v>-11.368499365723499</c:v>
                </c:pt>
                <c:pt idx="128">
                  <c:v>-11.816609859453299</c:v>
                </c:pt>
                <c:pt idx="129">
                  <c:v>-12.3098919626712</c:v>
                </c:pt>
                <c:pt idx="130">
                  <c:v>-12.7790417399027</c:v>
                </c:pt>
                <c:pt idx="131">
                  <c:v>-13.2397622209325</c:v>
                </c:pt>
                <c:pt idx="132">
                  <c:v>-13.7441324935669</c:v>
                </c:pt>
                <c:pt idx="133">
                  <c:v>-14.203061012904</c:v>
                </c:pt>
                <c:pt idx="134">
                  <c:v>-14.750344737472</c:v>
                </c:pt>
                <c:pt idx="135">
                  <c:v>-15.311221620331899</c:v>
                </c:pt>
                <c:pt idx="136">
                  <c:v>-15.705595123613699</c:v>
                </c:pt>
                <c:pt idx="137">
                  <c:v>-16.1513138680629</c:v>
                </c:pt>
                <c:pt idx="138">
                  <c:v>-16.643227147115901</c:v>
                </c:pt>
                <c:pt idx="139">
                  <c:v>-17.2581837600417</c:v>
                </c:pt>
                <c:pt idx="140">
                  <c:v>-17.670150196630001</c:v>
                </c:pt>
                <c:pt idx="141">
                  <c:v>-18.3267929374794</c:v>
                </c:pt>
                <c:pt idx="142">
                  <c:v>-18.879115145351101</c:v>
                </c:pt>
                <c:pt idx="143">
                  <c:v>-19.4801716501666</c:v>
                </c:pt>
                <c:pt idx="144">
                  <c:v>-19.999303976880899</c:v>
                </c:pt>
                <c:pt idx="145">
                  <c:v>-20.413538473617901</c:v>
                </c:pt>
                <c:pt idx="146">
                  <c:v>-21.122402548854101</c:v>
                </c:pt>
                <c:pt idx="147">
                  <c:v>-21.834360844335901</c:v>
                </c:pt>
                <c:pt idx="148">
                  <c:v>-22.575019457658701</c:v>
                </c:pt>
                <c:pt idx="149">
                  <c:v>-22.936937901573501</c:v>
                </c:pt>
                <c:pt idx="150">
                  <c:v>-23.676650384870001</c:v>
                </c:pt>
                <c:pt idx="151">
                  <c:v>-24.497272762143101</c:v>
                </c:pt>
                <c:pt idx="152">
                  <c:v>-24.931895970019799</c:v>
                </c:pt>
                <c:pt idx="153">
                  <c:v>-25.446473504573198</c:v>
                </c:pt>
                <c:pt idx="154">
                  <c:v>-26.3786234251526</c:v>
                </c:pt>
                <c:pt idx="155">
                  <c:v>-26.6375746849825</c:v>
                </c:pt>
                <c:pt idx="156">
                  <c:v>-27.091798263076299</c:v>
                </c:pt>
                <c:pt idx="157">
                  <c:v>-28.0800822147765</c:v>
                </c:pt>
                <c:pt idx="158">
                  <c:v>-28.530717990307199</c:v>
                </c:pt>
                <c:pt idx="159">
                  <c:v>-29.2607956033123</c:v>
                </c:pt>
                <c:pt idx="160">
                  <c:v>-29.563123516174102</c:v>
                </c:pt>
                <c:pt idx="161">
                  <c:v>-30.7648646639418</c:v>
                </c:pt>
                <c:pt idx="162">
                  <c:v>-30.211892227022101</c:v>
                </c:pt>
                <c:pt idx="163">
                  <c:v>-32.087203428019002</c:v>
                </c:pt>
                <c:pt idx="164">
                  <c:v>-32.892966120558597</c:v>
                </c:pt>
                <c:pt idx="165">
                  <c:v>-33.305117648271398</c:v>
                </c:pt>
                <c:pt idx="166">
                  <c:v>-34.150734347210403</c:v>
                </c:pt>
                <c:pt idx="167">
                  <c:v>-34.726707264645498</c:v>
                </c:pt>
                <c:pt idx="168">
                  <c:v>-34.9495442194277</c:v>
                </c:pt>
                <c:pt idx="169">
                  <c:v>-34.854331709317499</c:v>
                </c:pt>
                <c:pt idx="170">
                  <c:v>-38.975084679817698</c:v>
                </c:pt>
                <c:pt idx="171">
                  <c:v>-36.628703214966102</c:v>
                </c:pt>
                <c:pt idx="172">
                  <c:v>-36.079834356686703</c:v>
                </c:pt>
                <c:pt idx="173">
                  <c:v>-35.152319315332598</c:v>
                </c:pt>
                <c:pt idx="174">
                  <c:v>-35.440020886118397</c:v>
                </c:pt>
                <c:pt idx="175">
                  <c:v>-33.661653557797997</c:v>
                </c:pt>
                <c:pt idx="176">
                  <c:v>-35.253863759250997</c:v>
                </c:pt>
                <c:pt idx="177">
                  <c:v>-35.406323988005298</c:v>
                </c:pt>
                <c:pt idx="178">
                  <c:v>-35.3907623007388</c:v>
                </c:pt>
                <c:pt idx="179">
                  <c:v>-36.450310248518598</c:v>
                </c:pt>
                <c:pt idx="180">
                  <c:v>-37.030632857797002</c:v>
                </c:pt>
                <c:pt idx="181">
                  <c:v>-37.184650334344902</c:v>
                </c:pt>
                <c:pt idx="182">
                  <c:v>-36.849169282896803</c:v>
                </c:pt>
                <c:pt idx="183">
                  <c:v>-37.500322525597902</c:v>
                </c:pt>
                <c:pt idx="184">
                  <c:v>-36.311308828188103</c:v>
                </c:pt>
                <c:pt idx="185">
                  <c:v>-36.181739037137703</c:v>
                </c:pt>
                <c:pt idx="186">
                  <c:v>-37.3617944847093</c:v>
                </c:pt>
                <c:pt idx="187">
                  <c:v>-35.372385181474797</c:v>
                </c:pt>
                <c:pt idx="188">
                  <c:v>-37.143562802718201</c:v>
                </c:pt>
                <c:pt idx="189">
                  <c:v>-37.138616744398597</c:v>
                </c:pt>
                <c:pt idx="190">
                  <c:v>-35.880981479103603</c:v>
                </c:pt>
                <c:pt idx="191">
                  <c:v>-36.731561169090298</c:v>
                </c:pt>
                <c:pt idx="192">
                  <c:v>-35.858594516630397</c:v>
                </c:pt>
                <c:pt idx="193">
                  <c:v>-34.836322537778599</c:v>
                </c:pt>
                <c:pt idx="194">
                  <c:v>-33.805370099350597</c:v>
                </c:pt>
                <c:pt idx="195">
                  <c:v>-34.139838993848201</c:v>
                </c:pt>
                <c:pt idx="196">
                  <c:v>-34.055588727223103</c:v>
                </c:pt>
                <c:pt idx="197">
                  <c:v>-32.242458617649099</c:v>
                </c:pt>
                <c:pt idx="198">
                  <c:v>-32.010732357533499</c:v>
                </c:pt>
                <c:pt idx="199">
                  <c:v>-32.852617894616102</c:v>
                </c:pt>
              </c:numCache>
            </c:numRef>
          </c:yVal>
          <c:smooth val="1"/>
          <c:extLst>
            <c:ext xmlns:c16="http://schemas.microsoft.com/office/drawing/2014/chart" uri="{C3380CC4-5D6E-409C-BE32-E72D297353CC}">
              <c16:uniqueId val="{00000001-1E1B-467D-801F-27028CC20510}"/>
            </c:ext>
          </c:extLst>
        </c:ser>
        <c:ser>
          <c:idx val="4"/>
          <c:order val="4"/>
          <c:tx>
            <c:v>gain_Excel</c:v>
          </c:tx>
          <c:spPr>
            <a:ln>
              <a:solidFill>
                <a:schemeClr val="tx2"/>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1A'!$J$5:$J$45</c:f>
              <c:numCache>
                <c:formatCode>General</c:formatCode>
                <c:ptCount val="41"/>
                <c:pt idx="0">
                  <c:v>52.687620949153178</c:v>
                </c:pt>
                <c:pt idx="1">
                  <c:v>50.685483621765478</c:v>
                </c:pt>
                <c:pt idx="2">
                  <c:v>48.679078480174034</c:v>
                </c:pt>
                <c:pt idx="3">
                  <c:v>46.667049317930712</c:v>
                </c:pt>
                <c:pt idx="4">
                  <c:v>44.64686827683969</c:v>
                </c:pt>
                <c:pt idx="5">
                  <c:v>42.614350758879297</c:v>
                </c:pt>
                <c:pt idx="6">
                  <c:v>40.562900794884705</c:v>
                </c:pt>
                <c:pt idx="7">
                  <c:v>38.482443677673224</c:v>
                </c:pt>
                <c:pt idx="8">
                  <c:v>36.358082393297636</c:v>
                </c:pt>
                <c:pt idx="9">
                  <c:v>34.168741039338549</c:v>
                </c:pt>
                <c:pt idx="10">
                  <c:v>31.886519487837454</c:v>
                </c:pt>
                <c:pt idx="11">
                  <c:v>29.478132110424824</c:v>
                </c:pt>
                <c:pt idx="12">
                  <c:v>26.910136968146396</c:v>
                </c:pt>
                <c:pt idx="13">
                  <c:v>24.158573335565933</c:v>
                </c:pt>
                <c:pt idx="14">
                  <c:v>21.220480395770807</c:v>
                </c:pt>
                <c:pt idx="15">
                  <c:v>18.121652298059644</c:v>
                </c:pt>
                <c:pt idx="16">
                  <c:v>14.915929102972868</c:v>
                </c:pt>
                <c:pt idx="17">
                  <c:v>11.676334503549299</c:v>
                </c:pt>
                <c:pt idx="18">
                  <c:v>8.481942306133206</c:v>
                </c:pt>
                <c:pt idx="19">
                  <c:v>5.4037745581787178</c:v>
                </c:pt>
                <c:pt idx="20">
                  <c:v>2.4920410728021203</c:v>
                </c:pt>
                <c:pt idx="21">
                  <c:v>-0.231743202109854</c:v>
                </c:pt>
                <c:pt idx="22">
                  <c:v>-2.7741176393401954</c:v>
                </c:pt>
                <c:pt idx="23">
                  <c:v>-5.1609823024744763</c:v>
                </c:pt>
                <c:pt idx="24">
                  <c:v>-7.4260167133812942</c:v>
                </c:pt>
                <c:pt idx="25">
                  <c:v>-9.6015660594924377</c:v>
                </c:pt>
                <c:pt idx="26">
                  <c:v>-11.713972095793732</c:v>
                </c:pt>
                <c:pt idx="27">
                  <c:v>-13.782431145647603</c:v>
                </c:pt>
                <c:pt idx="28">
                  <c:v>-15.819652915581599</c:v>
                </c:pt>
                <c:pt idx="29">
                  <c:v>-17.83303844337394</c:v>
                </c:pt>
                <c:pt idx="30">
                  <c:v>-19.825761528371331</c:v>
                </c:pt>
                <c:pt idx="31">
                  <c:v>-21.797632536529612</c:v>
                </c:pt>
                <c:pt idx="32">
                  <c:v>-23.745956895359502</c:v>
                </c:pt>
                <c:pt idx="33">
                  <c:v>-25.666835686039452</c:v>
                </c:pt>
                <c:pt idx="34">
                  <c:v>-27.557370189451163</c:v>
                </c:pt>
                <c:pt idx="35">
                  <c:v>-29.418639079849264</c:v>
                </c:pt>
                <c:pt idx="36">
                  <c:v>-31.257940333116828</c:v>
                </c:pt>
                <c:pt idx="37">
                  <c:v>-33.087817506931636</c:v>
                </c:pt>
                <c:pt idx="38">
                  <c:v>-34.921038394014808</c:v>
                </c:pt>
                <c:pt idx="39">
                  <c:v>-36.764345462744814</c:v>
                </c:pt>
                <c:pt idx="40">
                  <c:v>-38.614877696201091</c:v>
                </c:pt>
              </c:numCache>
            </c:numRef>
          </c:yVal>
          <c:smooth val="1"/>
          <c:extLst>
            <c:ext xmlns:c16="http://schemas.microsoft.com/office/drawing/2014/chart" uri="{C3380CC4-5D6E-409C-BE32-E72D297353CC}">
              <c16:uniqueId val="{00000002-1E1B-467D-801F-27028CC20510}"/>
            </c:ext>
          </c:extLst>
        </c:ser>
        <c:dLbls>
          <c:showLegendKey val="0"/>
          <c:showVal val="0"/>
          <c:showCatName val="0"/>
          <c:showSerName val="0"/>
          <c:showPercent val="0"/>
          <c:showBubbleSize val="0"/>
        </c:dLbls>
        <c:axId val="529539456"/>
        <c:axId val="529541376"/>
      </c:scatterChart>
      <c:scatterChart>
        <c:scatterStyle val="smoothMarker"/>
        <c:varyColors val="0"/>
        <c:ser>
          <c:idx val="1"/>
          <c:order val="1"/>
          <c:tx>
            <c:v>phase_SIMPLIS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1A'!$C$5:$C$1505</c:f>
              <c:numCache>
                <c:formatCode>General</c:formatCode>
                <c:ptCount val="1501"/>
                <c:pt idx="0">
                  <c:v>168.54954533086101</c:v>
                </c:pt>
                <c:pt idx="1">
                  <c:v>168.446132891807</c:v>
                </c:pt>
                <c:pt idx="2">
                  <c:v>168.341832523221</c:v>
                </c:pt>
                <c:pt idx="3">
                  <c:v>168.23663784104701</c:v>
                </c:pt>
                <c:pt idx="4">
                  <c:v>168.13054245393599</c:v>
                </c:pt>
                <c:pt idx="5">
                  <c:v>168.023539952276</c:v>
                </c:pt>
                <c:pt idx="6">
                  <c:v>167.91562392225401</c:v>
                </c:pt>
                <c:pt idx="7">
                  <c:v>167.80678793763099</c:v>
                </c:pt>
                <c:pt idx="8">
                  <c:v>167.69702556695901</c:v>
                </c:pt>
                <c:pt idx="9">
                  <c:v>167.58633036979199</c:v>
                </c:pt>
                <c:pt idx="10">
                  <c:v>167.474695901084</c:v>
                </c:pt>
                <c:pt idx="11">
                  <c:v>167.36211571196</c:v>
                </c:pt>
                <c:pt idx="12">
                  <c:v>167.24858334837</c:v>
                </c:pt>
                <c:pt idx="13">
                  <c:v>167.13409235778599</c:v>
                </c:pt>
                <c:pt idx="14">
                  <c:v>167.01863628406801</c:v>
                </c:pt>
                <c:pt idx="15">
                  <c:v>166.90220867427001</c:v>
                </c:pt>
                <c:pt idx="16">
                  <c:v>166.784803075882</c:v>
                </c:pt>
                <c:pt idx="17">
                  <c:v>166.66641304151901</c:v>
                </c:pt>
                <c:pt idx="18">
                  <c:v>166.547032128441</c:v>
                </c:pt>
                <c:pt idx="19">
                  <c:v>166.42665389956599</c:v>
                </c:pt>
                <c:pt idx="20">
                  <c:v>166.305271929014</c:v>
                </c:pt>
                <c:pt idx="21">
                  <c:v>166.18287979783301</c:v>
                </c:pt>
                <c:pt idx="22">
                  <c:v>166.05947109939399</c:v>
                </c:pt>
                <c:pt idx="23">
                  <c:v>165.935039440411</c:v>
                </c:pt>
                <c:pt idx="24">
                  <c:v>165.80957844414201</c:v>
                </c:pt>
                <c:pt idx="25">
                  <c:v>165.683081748614</c:v>
                </c:pt>
                <c:pt idx="26">
                  <c:v>165.55554300938499</c:v>
                </c:pt>
                <c:pt idx="27">
                  <c:v>165.426955906654</c:v>
                </c:pt>
                <c:pt idx="28">
                  <c:v>165.29731413796401</c:v>
                </c:pt>
                <c:pt idx="29">
                  <c:v>165.16661142795701</c:v>
                </c:pt>
                <c:pt idx="30">
                  <c:v>165.03484152640701</c:v>
                </c:pt>
                <c:pt idx="31">
                  <c:v>164.90199821391801</c:v>
                </c:pt>
                <c:pt idx="32">
                  <c:v>164.76807529799299</c:v>
                </c:pt>
                <c:pt idx="33">
                  <c:v>164.63306661980999</c:v>
                </c:pt>
                <c:pt idx="34">
                  <c:v>164.49696605668899</c:v>
                </c:pt>
                <c:pt idx="35">
                  <c:v>164.35976752055001</c:v>
                </c:pt>
                <c:pt idx="36">
                  <c:v>164.22146496514799</c:v>
                </c:pt>
                <c:pt idx="37">
                  <c:v>164.08205238381299</c:v>
                </c:pt>
                <c:pt idx="38">
                  <c:v>163.94152381569401</c:v>
                </c:pt>
                <c:pt idx="39">
                  <c:v>163.79987334339299</c:v>
                </c:pt>
                <c:pt idx="40">
                  <c:v>163.65709510186801</c:v>
                </c:pt>
                <c:pt idx="41">
                  <c:v>163.513183274304</c:v>
                </c:pt>
                <c:pt idx="42">
                  <c:v>163.36813209974599</c:v>
                </c:pt>
                <c:pt idx="43">
                  <c:v>163.22193587561699</c:v>
                </c:pt>
                <c:pt idx="44">
                  <c:v>163.074588953844</c:v>
                </c:pt>
                <c:pt idx="45">
                  <c:v>162.92608575303501</c:v>
                </c:pt>
                <c:pt idx="46">
                  <c:v>162.776420752197</c:v>
                </c:pt>
                <c:pt idx="47">
                  <c:v>162.62558850316</c:v>
                </c:pt>
                <c:pt idx="48">
                  <c:v>162.47358362409099</c:v>
                </c:pt>
                <c:pt idx="49">
                  <c:v>162.32040080741899</c:v>
                </c:pt>
                <c:pt idx="50">
                  <c:v>162.166034824419</c:v>
                </c:pt>
                <c:pt idx="51">
                  <c:v>162.01048052302599</c:v>
                </c:pt>
                <c:pt idx="52">
                  <c:v>161.85373283447399</c:v>
                </c:pt>
                <c:pt idx="53">
                  <c:v>161.695786776261</c:v>
                </c:pt>
                <c:pt idx="54">
                  <c:v>161.536637453715</c:v>
                </c:pt>
                <c:pt idx="55">
                  <c:v>161.37628006497499</c:v>
                </c:pt>
                <c:pt idx="56">
                  <c:v>161.21470990546399</c:v>
                </c:pt>
                <c:pt idx="57">
                  <c:v>161.051922363214</c:v>
                </c:pt>
                <c:pt idx="58">
                  <c:v>160.887912934761</c:v>
                </c:pt>
                <c:pt idx="59">
                  <c:v>160.72267721807901</c:v>
                </c:pt>
                <c:pt idx="60">
                  <c:v>160.556210921803</c:v>
                </c:pt>
                <c:pt idx="61">
                  <c:v>160.38850986611001</c:v>
                </c:pt>
                <c:pt idx="62">
                  <c:v>160.219569986708</c:v>
                </c:pt>
                <c:pt idx="63">
                  <c:v>160.04938733923001</c:v>
                </c:pt>
                <c:pt idx="64">
                  <c:v>159.87795810238299</c:v>
                </c:pt>
                <c:pt idx="65">
                  <c:v>159.70527858039301</c:v>
                </c:pt>
                <c:pt idx="66">
                  <c:v>159.53134520926099</c:v>
                </c:pt>
                <c:pt idx="67">
                  <c:v>159.35615455777599</c:v>
                </c:pt>
                <c:pt idx="68">
                  <c:v>159.17970333348299</c:v>
                </c:pt>
                <c:pt idx="69">
                  <c:v>159.00198838530099</c:v>
                </c:pt>
                <c:pt idx="70">
                  <c:v>158.82300670631099</c:v>
                </c:pt>
                <c:pt idx="71">
                  <c:v>158.642755440006</c:v>
                </c:pt>
                <c:pt idx="72">
                  <c:v>158.46123188293299</c:v>
                </c:pt>
                <c:pt idx="73">
                  <c:v>158.27843348742999</c:v>
                </c:pt>
                <c:pt idx="74">
                  <c:v>158.09435786773301</c:v>
                </c:pt>
                <c:pt idx="75">
                  <c:v>157.90900280218699</c:v>
                </c:pt>
                <c:pt idx="76">
                  <c:v>157.72236623758801</c:v>
                </c:pt>
                <c:pt idx="77">
                  <c:v>157.534446294882</c:v>
                </c:pt>
                <c:pt idx="78">
                  <c:v>157.34524126978599</c:v>
                </c:pt>
                <c:pt idx="79">
                  <c:v>157.15474963907101</c:v>
                </c:pt>
                <c:pt idx="80">
                  <c:v>156.96297006437001</c:v>
                </c:pt>
                <c:pt idx="81">
                  <c:v>156.76990139671599</c:v>
                </c:pt>
                <c:pt idx="82">
                  <c:v>156.57554267666799</c:v>
                </c:pt>
                <c:pt idx="83">
                  <c:v>156.379893145159</c:v>
                </c:pt>
                <c:pt idx="84">
                  <c:v>156.18295224068501</c:v>
                </c:pt>
                <c:pt idx="85">
                  <c:v>155.984719607475</c:v>
                </c:pt>
                <c:pt idx="86">
                  <c:v>155.785195096991</c:v>
                </c:pt>
                <c:pt idx="87">
                  <c:v>155.58437877497701</c:v>
                </c:pt>
                <c:pt idx="88">
                  <c:v>155.38227092148199</c:v>
                </c:pt>
                <c:pt idx="89">
                  <c:v>155.178872037498</c:v>
                </c:pt>
                <c:pt idx="90">
                  <c:v>154.97418284814</c:v>
                </c:pt>
                <c:pt idx="91">
                  <c:v>154.76820430494399</c:v>
                </c:pt>
                <c:pt idx="92">
                  <c:v>154.56093759310801</c:v>
                </c:pt>
                <c:pt idx="93">
                  <c:v>154.35238413263701</c:v>
                </c:pt>
                <c:pt idx="94">
                  <c:v>154.14254557973999</c:v>
                </c:pt>
                <c:pt idx="95">
                  <c:v>153.931423838451</c:v>
                </c:pt>
                <c:pt idx="96">
                  <c:v>153.71902105434501</c:v>
                </c:pt>
                <c:pt idx="97">
                  <c:v>153.50533962533399</c:v>
                </c:pt>
                <c:pt idx="98">
                  <c:v>153.29038220199701</c:v>
                </c:pt>
                <c:pt idx="99">
                  <c:v>153.07415169183801</c:v>
                </c:pt>
                <c:pt idx="100">
                  <c:v>152.85665126173299</c:v>
                </c:pt>
                <c:pt idx="101">
                  <c:v>152.637884342858</c:v>
                </c:pt>
                <c:pt idx="102">
                  <c:v>152.41785463255599</c:v>
                </c:pt>
                <c:pt idx="103">
                  <c:v>152.19656609662499</c:v>
                </c:pt>
                <c:pt idx="104">
                  <c:v>151.97402297524201</c:v>
                </c:pt>
                <c:pt idx="105">
                  <c:v>151.750229783105</c:v>
                </c:pt>
                <c:pt idx="106">
                  <c:v>151.525191313037</c:v>
                </c:pt>
                <c:pt idx="107">
                  <c:v>151.29891263970401</c:v>
                </c:pt>
                <c:pt idx="108">
                  <c:v>151.07139912013099</c:v>
                </c:pt>
                <c:pt idx="109">
                  <c:v>150.84265639790101</c:v>
                </c:pt>
                <c:pt idx="110">
                  <c:v>150.61269040523101</c:v>
                </c:pt>
                <c:pt idx="111">
                  <c:v>150.38150736436501</c:v>
                </c:pt>
                <c:pt idx="112">
                  <c:v>150.14911379012301</c:v>
                </c:pt>
                <c:pt idx="113">
                  <c:v>149.91551649282701</c:v>
                </c:pt>
                <c:pt idx="114">
                  <c:v>149.68072257738501</c:v>
                </c:pt>
                <c:pt idx="115">
                  <c:v>149.44473944894801</c:v>
                </c:pt>
                <c:pt idx="116">
                  <c:v>149.20757480969101</c:v>
                </c:pt>
                <c:pt idx="117">
                  <c:v>148.96923666369699</c:v>
                </c:pt>
                <c:pt idx="118">
                  <c:v>148.729733317632</c:v>
                </c:pt>
                <c:pt idx="119">
                  <c:v>148.48907337954401</c:v>
                </c:pt>
                <c:pt idx="120">
                  <c:v>148.247265762642</c:v>
                </c:pt>
                <c:pt idx="121">
                  <c:v>148.004319683397</c:v>
                </c:pt>
                <c:pt idx="122">
                  <c:v>147.76024466384601</c:v>
                </c:pt>
                <c:pt idx="123">
                  <c:v>147.51505053042499</c:v>
                </c:pt>
                <c:pt idx="124">
                  <c:v>147.268747414617</c:v>
                </c:pt>
                <c:pt idx="125">
                  <c:v>147.02134575395499</c:v>
                </c:pt>
                <c:pt idx="126">
                  <c:v>146.77285629004899</c:v>
                </c:pt>
                <c:pt idx="127">
                  <c:v>146.52329006775099</c:v>
                </c:pt>
                <c:pt idx="128">
                  <c:v>146.27265843708</c:v>
                </c:pt>
                <c:pt idx="129">
                  <c:v>146.02097304896901</c:v>
                </c:pt>
                <c:pt idx="130">
                  <c:v>145.768245856368</c:v>
                </c:pt>
                <c:pt idx="131">
                  <c:v>145.51448911246999</c:v>
                </c:pt>
                <c:pt idx="132">
                  <c:v>145.259715366877</c:v>
                </c:pt>
                <c:pt idx="133">
                  <c:v>145.00393746813401</c:v>
                </c:pt>
                <c:pt idx="134">
                  <c:v>144.74716855744001</c:v>
                </c:pt>
                <c:pt idx="135">
                  <c:v>144.48942206918599</c:v>
                </c:pt>
                <c:pt idx="136">
                  <c:v>144.23071172690601</c:v>
                </c:pt>
                <c:pt idx="137">
                  <c:v>143.97105154024899</c:v>
                </c:pt>
                <c:pt idx="138">
                  <c:v>143.710455804709</c:v>
                </c:pt>
                <c:pt idx="139">
                  <c:v>143.44893909470099</c:v>
                </c:pt>
                <c:pt idx="140">
                  <c:v>143.18651626237801</c:v>
                </c:pt>
                <c:pt idx="141">
                  <c:v>142.923202433635</c:v>
                </c:pt>
                <c:pt idx="142">
                  <c:v>142.65901300388899</c:v>
                </c:pt>
                <c:pt idx="143">
                  <c:v>142.393963633776</c:v>
                </c:pt>
                <c:pt idx="144">
                  <c:v>142.12807024616001</c:v>
                </c:pt>
                <c:pt idx="145">
                  <c:v>141.86134901948799</c:v>
                </c:pt>
                <c:pt idx="146">
                  <c:v>141.593816384061</c:v>
                </c:pt>
                <c:pt idx="147">
                  <c:v>141.32548901632299</c:v>
                </c:pt>
                <c:pt idx="148">
                  <c:v>141.05638383494801</c:v>
                </c:pt>
                <c:pt idx="149">
                  <c:v>140.78651799336899</c:v>
                </c:pt>
                <c:pt idx="150">
                  <c:v>140.51590887650099</c:v>
                </c:pt>
                <c:pt idx="151">
                  <c:v>140.24457409170401</c:v>
                </c:pt>
                <c:pt idx="152">
                  <c:v>139.972531465934</c:v>
                </c:pt>
                <c:pt idx="153">
                  <c:v>139.699799036439</c:v>
                </c:pt>
                <c:pt idx="154">
                  <c:v>139.42639504488599</c:v>
                </c:pt>
                <c:pt idx="155">
                  <c:v>139.152337932124</c:v>
                </c:pt>
                <c:pt idx="156">
                  <c:v>138.87764633030699</c:v>
                </c:pt>
                <c:pt idx="157">
                  <c:v>138.60233905411701</c:v>
                </c:pt>
                <c:pt idx="158">
                  <c:v>138.326435095618</c:v>
                </c:pt>
                <c:pt idx="159">
                  <c:v>138.049953616507</c:v>
                </c:pt>
                <c:pt idx="160">
                  <c:v>137.772913937927</c:v>
                </c:pt>
                <c:pt idx="161">
                  <c:v>137.49533553537901</c:v>
                </c:pt>
                <c:pt idx="162">
                  <c:v>137.21723802952201</c:v>
                </c:pt>
                <c:pt idx="163">
                  <c:v>136.93864117793399</c:v>
                </c:pt>
                <c:pt idx="164">
                  <c:v>136.65956486600999</c:v>
                </c:pt>
                <c:pt idx="165">
                  <c:v>136.38002909954201</c:v>
                </c:pt>
                <c:pt idx="166">
                  <c:v>136.10005399704301</c:v>
                </c:pt>
                <c:pt idx="167">
                  <c:v>135.819659777173</c:v>
                </c:pt>
                <c:pt idx="168">
                  <c:v>135.538866753821</c:v>
                </c:pt>
                <c:pt idx="169">
                  <c:v>135.25769532506101</c:v>
                </c:pt>
                <c:pt idx="170">
                  <c:v>134.97616596456899</c:v>
                </c:pt>
                <c:pt idx="171">
                  <c:v>134.69429921268599</c:v>
                </c:pt>
                <c:pt idx="172">
                  <c:v>134.41211566575399</c:v>
                </c:pt>
                <c:pt idx="173">
                  <c:v>134.12963596780199</c:v>
                </c:pt>
                <c:pt idx="174">
                  <c:v>133.84688080359399</c:v>
                </c:pt>
                <c:pt idx="175">
                  <c:v>133.56387088313801</c:v>
                </c:pt>
                <c:pt idx="176">
                  <c:v>133.280626937378</c:v>
                </c:pt>
                <c:pt idx="177">
                  <c:v>132.99716970769501</c:v>
                </c:pt>
                <c:pt idx="178">
                  <c:v>132.71351993303699</c:v>
                </c:pt>
                <c:pt idx="179">
                  <c:v>132.42969834518399</c:v>
                </c:pt>
                <c:pt idx="180">
                  <c:v>132.145725656054</c:v>
                </c:pt>
                <c:pt idx="181">
                  <c:v>131.86162254830401</c:v>
                </c:pt>
                <c:pt idx="182">
                  <c:v>131.57740966656101</c:v>
                </c:pt>
                <c:pt idx="183">
                  <c:v>131.29310760726199</c:v>
                </c:pt>
                <c:pt idx="184">
                  <c:v>131.00873691018401</c:v>
                </c:pt>
                <c:pt idx="185">
                  <c:v>130.72431804742001</c:v>
                </c:pt>
                <c:pt idx="186">
                  <c:v>130.43987141470501</c:v>
                </c:pt>
                <c:pt idx="187">
                  <c:v>130.15541732197599</c:v>
                </c:pt>
                <c:pt idx="188">
                  <c:v>129.870975984285</c:v>
                </c:pt>
                <c:pt idx="189">
                  <c:v>129.586567512653</c:v>
                </c:pt>
                <c:pt idx="190">
                  <c:v>129.30221190399899</c:v>
                </c:pt>
                <c:pt idx="191">
                  <c:v>129.01792903338901</c:v>
                </c:pt>
                <c:pt idx="192">
                  <c:v>128.73373864377399</c:v>
                </c:pt>
                <c:pt idx="193">
                  <c:v>128.44966033837301</c:v>
                </c:pt>
                <c:pt idx="194">
                  <c:v>128.16571357197199</c:v>
                </c:pt>
                <c:pt idx="195">
                  <c:v>127.88191763969201</c:v>
                </c:pt>
                <c:pt idx="196">
                  <c:v>127.598291674401</c:v>
                </c:pt>
                <c:pt idx="197">
                  <c:v>127.314854631218</c:v>
                </c:pt>
                <c:pt idx="198">
                  <c:v>127.03162528551699</c:v>
                </c:pt>
                <c:pt idx="199">
                  <c:v>126.748622221087</c:v>
                </c:pt>
                <c:pt idx="200">
                  <c:v>126.46586382386</c:v>
                </c:pt>
                <c:pt idx="201">
                  <c:v>126.18336827504299</c:v>
                </c:pt>
                <c:pt idx="202">
                  <c:v>125.901153541192</c:v>
                </c:pt>
                <c:pt idx="203">
                  <c:v>125.61923737045301</c:v>
                </c:pt>
                <c:pt idx="204">
                  <c:v>125.337637281857</c:v>
                </c:pt>
                <c:pt idx="205">
                  <c:v>125.056370561218</c:v>
                </c:pt>
                <c:pt idx="206">
                  <c:v>124.775454253329</c:v>
                </c:pt>
                <c:pt idx="207">
                  <c:v>124.494905156744</c:v>
                </c:pt>
                <c:pt idx="208">
                  <c:v>124.214739814791</c:v>
                </c:pt>
                <c:pt idx="209">
                  <c:v>123.93497451160501</c:v>
                </c:pt>
                <c:pt idx="210">
                  <c:v>123.655625267137</c:v>
                </c:pt>
                <c:pt idx="211">
                  <c:v>123.376707829577</c:v>
                </c:pt>
                <c:pt idx="212">
                  <c:v>123.098237670762</c:v>
                </c:pt>
                <c:pt idx="213">
                  <c:v>122.82022998159501</c:v>
                </c:pt>
                <c:pt idx="214">
                  <c:v>122.54269966704101</c:v>
                </c:pt>
                <c:pt idx="215">
                  <c:v>122.26566134038301</c:v>
                </c:pt>
                <c:pt idx="216">
                  <c:v>121.98912931951099</c:v>
                </c:pt>
                <c:pt idx="217">
                  <c:v>121.713117623758</c:v>
                </c:pt>
                <c:pt idx="218">
                  <c:v>121.43763996803099</c:v>
                </c:pt>
                <c:pt idx="219">
                  <c:v>121.162709760165</c:v>
                </c:pt>
                <c:pt idx="220">
                  <c:v>120.888340098001</c:v>
                </c:pt>
                <c:pt idx="221">
                  <c:v>120.61454376403</c:v>
                </c:pt>
                <c:pt idx="222">
                  <c:v>120.34133322451</c:v>
                </c:pt>
                <c:pt idx="223">
                  <c:v>120.068720626428</c:v>
                </c:pt>
                <c:pt idx="224">
                  <c:v>119.79671779259201</c:v>
                </c:pt>
                <c:pt idx="225">
                  <c:v>119.525336223219</c:v>
                </c:pt>
                <c:pt idx="226">
                  <c:v>119.254587089995</c:v>
                </c:pt>
                <c:pt idx="227">
                  <c:v>118.984481236704</c:v>
                </c:pt>
                <c:pt idx="228">
                  <c:v>118.715029176074</c:v>
                </c:pt>
                <c:pt idx="229">
                  <c:v>118.446241089748</c:v>
                </c:pt>
                <c:pt idx="230">
                  <c:v>118.17812682498</c:v>
                </c:pt>
                <c:pt idx="231">
                  <c:v>117.910695896861</c:v>
                </c:pt>
                <c:pt idx="232">
                  <c:v>117.643957483611</c:v>
                </c:pt>
                <c:pt idx="233">
                  <c:v>117.377920428989</c:v>
                </c:pt>
                <c:pt idx="234">
                  <c:v>117.11259324069199</c:v>
                </c:pt>
                <c:pt idx="235">
                  <c:v>116.847984090613</c:v>
                </c:pt>
                <c:pt idx="236">
                  <c:v>116.584100813939</c:v>
                </c:pt>
                <c:pt idx="237">
                  <c:v>116.32095090988901</c:v>
                </c:pt>
                <c:pt idx="238">
                  <c:v>116.058541543209</c:v>
                </c:pt>
                <c:pt idx="239">
                  <c:v>115.796879542901</c:v>
                </c:pt>
                <c:pt idx="240">
                  <c:v>115.53597140381601</c:v>
                </c:pt>
                <c:pt idx="241">
                  <c:v>115.275823288003</c:v>
                </c:pt>
                <c:pt idx="242">
                  <c:v>115.016441025102</c:v>
                </c:pt>
                <c:pt idx="243">
                  <c:v>114.75783011408301</c:v>
                </c:pt>
                <c:pt idx="244">
                  <c:v>114.499995724396</c:v>
                </c:pt>
                <c:pt idx="245">
                  <c:v>114.242942696697</c:v>
                </c:pt>
                <c:pt idx="246">
                  <c:v>113.986675547557</c:v>
                </c:pt>
                <c:pt idx="247">
                  <c:v>113.73119846763301</c:v>
                </c:pt>
                <c:pt idx="248">
                  <c:v>113.47651532584899</c:v>
                </c:pt>
                <c:pt idx="249">
                  <c:v>113.222629671002</c:v>
                </c:pt>
                <c:pt idx="250">
                  <c:v>112.96954473466</c:v>
                </c:pt>
                <c:pt idx="251">
                  <c:v>112.71726343182399</c:v>
                </c:pt>
                <c:pt idx="252">
                  <c:v>112.465788365902</c:v>
                </c:pt>
                <c:pt idx="253">
                  <c:v>112.21512182936399</c:v>
                </c:pt>
                <c:pt idx="254">
                  <c:v>111.965265807443</c:v>
                </c:pt>
                <c:pt idx="255">
                  <c:v>111.716221980961</c:v>
                </c:pt>
                <c:pt idx="256">
                  <c:v>111.46799172807501</c:v>
                </c:pt>
                <c:pt idx="257">
                  <c:v>111.22057613051901</c:v>
                </c:pt>
                <c:pt idx="258">
                  <c:v>110.97397597217601</c:v>
                </c:pt>
                <c:pt idx="259">
                  <c:v>110.728191746343</c:v>
                </c:pt>
                <c:pt idx="260">
                  <c:v>110.483223657053</c:v>
                </c:pt>
                <c:pt idx="261">
                  <c:v>110.239071622328</c:v>
                </c:pt>
                <c:pt idx="262">
                  <c:v>109.99573527875</c:v>
                </c:pt>
                <c:pt idx="263">
                  <c:v>109.753213984228</c:v>
                </c:pt>
                <c:pt idx="264">
                  <c:v>109.51150682143</c:v>
                </c:pt>
                <c:pt idx="265">
                  <c:v>109.270612602033</c:v>
                </c:pt>
                <c:pt idx="266">
                  <c:v>109.03052987011201</c:v>
                </c:pt>
                <c:pt idx="267">
                  <c:v>108.791256905916</c:v>
                </c:pt>
                <c:pt idx="268">
                  <c:v>108.552791729129</c:v>
                </c:pt>
                <c:pt idx="269">
                  <c:v>108.31513210396299</c:v>
                </c:pt>
                <c:pt idx="270">
                  <c:v>108.078275541471</c:v>
                </c:pt>
                <c:pt idx="271">
                  <c:v>107.84221930444301</c:v>
                </c:pt>
                <c:pt idx="272">
                  <c:v>107.60696041166</c:v>
                </c:pt>
                <c:pt idx="273">
                  <c:v>107.372495640457</c:v>
                </c:pt>
                <c:pt idx="274">
                  <c:v>107.138821531986</c:v>
                </c:pt>
                <c:pt idx="275">
                  <c:v>106.905934394767</c:v>
                </c:pt>
                <c:pt idx="276">
                  <c:v>106.67383030770699</c:v>
                </c:pt>
                <c:pt idx="277">
                  <c:v>106.44250512705101</c:v>
                </c:pt>
                <c:pt idx="278">
                  <c:v>106.211954486398</c:v>
                </c:pt>
                <c:pt idx="279">
                  <c:v>105.98217380368099</c:v>
                </c:pt>
                <c:pt idx="280">
                  <c:v>105.753158284264</c:v>
                </c:pt>
                <c:pt idx="281">
                  <c:v>105.524902924632</c:v>
                </c:pt>
                <c:pt idx="282">
                  <c:v>105.297402516723</c:v>
                </c:pt>
                <c:pt idx="283">
                  <c:v>105.070651652309</c:v>
                </c:pt>
                <c:pt idx="284">
                  <c:v>104.84464472667</c:v>
                </c:pt>
                <c:pt idx="285">
                  <c:v>104.619375942365</c:v>
                </c:pt>
                <c:pt idx="286">
                  <c:v>104.394839313311</c:v>
                </c:pt>
                <c:pt idx="287">
                  <c:v>104.171028669297</c:v>
                </c:pt>
                <c:pt idx="288">
                  <c:v>103.94793765919999</c:v>
                </c:pt>
                <c:pt idx="289">
                  <c:v>103.725559755421</c:v>
                </c:pt>
                <c:pt idx="290">
                  <c:v>103.503888257852</c:v>
                </c:pt>
                <c:pt idx="291">
                  <c:v>103.282916296821</c:v>
                </c:pt>
                <c:pt idx="292">
                  <c:v>103.062636838565</c:v>
                </c:pt>
                <c:pt idx="293">
                  <c:v>102.84304268791399</c:v>
                </c:pt>
                <c:pt idx="294">
                  <c:v>102.624126492187</c:v>
                </c:pt>
                <c:pt idx="295">
                  <c:v>102.405880745788</c:v>
                </c:pt>
                <c:pt idx="296">
                  <c:v>102.188297793008</c:v>
                </c:pt>
                <c:pt idx="297">
                  <c:v>101.97136983241001</c:v>
                </c:pt>
                <c:pt idx="298">
                  <c:v>101.75508891984499</c:v>
                </c:pt>
                <c:pt idx="299">
                  <c:v>101.53944697312799</c:v>
                </c:pt>
                <c:pt idx="300">
                  <c:v>101.324435774961</c:v>
                </c:pt>
                <c:pt idx="301">
                  <c:v>101.110046976935</c:v>
                </c:pt>
                <c:pt idx="302">
                  <c:v>100.896272102556</c:v>
                </c:pt>
                <c:pt idx="303">
                  <c:v>100.683102551404</c:v>
                </c:pt>
                <c:pt idx="304">
                  <c:v>100.470529602124</c:v>
                </c:pt>
                <c:pt idx="305">
                  <c:v>100.258544416516</c:v>
                </c:pt>
                <c:pt idx="306">
                  <c:v>100.047138042947</c:v>
                </c:pt>
                <c:pt idx="307">
                  <c:v>99.8363014180226</c:v>
                </c:pt>
                <c:pt idx="308">
                  <c:v>99.626025373625595</c:v>
                </c:pt>
                <c:pt idx="309">
                  <c:v>99.416300635789995</c:v>
                </c:pt>
                <c:pt idx="310">
                  <c:v>99.207117831886706</c:v>
                </c:pt>
                <c:pt idx="311">
                  <c:v>98.998467491404796</c:v>
                </c:pt>
                <c:pt idx="312">
                  <c:v>98.790340049968606</c:v>
                </c:pt>
                <c:pt idx="313">
                  <c:v>98.582725853439499</c:v>
                </c:pt>
                <c:pt idx="314">
                  <c:v>98.375615159422395</c:v>
                </c:pt>
                <c:pt idx="315">
                  <c:v>98.1689981413368</c:v>
                </c:pt>
                <c:pt idx="316">
                  <c:v>97.962864891921996</c:v>
                </c:pt>
                <c:pt idx="317">
                  <c:v>97.757205424996897</c:v>
                </c:pt>
                <c:pt idx="318">
                  <c:v>97.552009679989396</c:v>
                </c:pt>
                <c:pt idx="319">
                  <c:v>97.347267523876894</c:v>
                </c:pt>
                <c:pt idx="320">
                  <c:v>97.142968754528596</c:v>
                </c:pt>
                <c:pt idx="321">
                  <c:v>96.939103103435002</c:v>
                </c:pt>
                <c:pt idx="322">
                  <c:v>96.735660239561</c:v>
                </c:pt>
                <c:pt idx="323">
                  <c:v>96.532629770392802</c:v>
                </c:pt>
                <c:pt idx="324">
                  <c:v>96.330001246491605</c:v>
                </c:pt>
                <c:pt idx="325">
                  <c:v>96.127764163685796</c:v>
                </c:pt>
                <c:pt idx="326">
                  <c:v>95.925907965896997</c:v>
                </c:pt>
                <c:pt idx="327">
                  <c:v>95.724422047335494</c:v>
                </c:pt>
                <c:pt idx="328">
                  <c:v>95.523295756573702</c:v>
                </c:pt>
                <c:pt idx="329">
                  <c:v>95.322518397382296</c:v>
                </c:pt>
                <c:pt idx="330">
                  <c:v>95.122079233764396</c:v>
                </c:pt>
                <c:pt idx="331">
                  <c:v>94.921967490759698</c:v>
                </c:pt>
                <c:pt idx="332">
                  <c:v>94.722172357272996</c:v>
                </c:pt>
                <c:pt idx="333">
                  <c:v>94.522682989741398</c:v>
                </c:pt>
                <c:pt idx="334">
                  <c:v>94.323488514122502</c:v>
                </c:pt>
                <c:pt idx="335">
                  <c:v>94.124578028263301</c:v>
                </c:pt>
                <c:pt idx="336">
                  <c:v>93.925940604678601</c:v>
                </c:pt>
                <c:pt idx="337">
                  <c:v>93.727565293081994</c:v>
                </c:pt>
                <c:pt idx="338">
                  <c:v>93.529441123365501</c:v>
                </c:pt>
                <c:pt idx="339">
                  <c:v>93.331557107405899</c:v>
                </c:pt>
                <c:pt idx="340">
                  <c:v>93.1339022419223</c:v>
                </c:pt>
                <c:pt idx="341">
                  <c:v>92.936465510872097</c:v>
                </c:pt>
                <c:pt idx="342">
                  <c:v>92.739235888186997</c:v>
                </c:pt>
                <c:pt idx="343">
                  <c:v>92.542202340123893</c:v>
                </c:pt>
                <c:pt idx="344">
                  <c:v>92.3453538278021</c:v>
                </c:pt>
                <c:pt idx="345">
                  <c:v>92.148679309071795</c:v>
                </c:pt>
                <c:pt idx="346">
                  <c:v>91.952167742104706</c:v>
                </c:pt>
                <c:pt idx="347">
                  <c:v>91.755808086765498</c:v>
                </c:pt>
                <c:pt idx="348">
                  <c:v>91.559589307936307</c:v>
                </c:pt>
                <c:pt idx="349">
                  <c:v>91.363500376715294</c:v>
                </c:pt>
                <c:pt idx="350">
                  <c:v>91.167530274961607</c:v>
                </c:pt>
                <c:pt idx="351">
                  <c:v>90.971667995460905</c:v>
                </c:pt>
                <c:pt idx="352">
                  <c:v>90.775902545549599</c:v>
                </c:pt>
                <c:pt idx="353">
                  <c:v>90.580222950101899</c:v>
                </c:pt>
                <c:pt idx="354">
                  <c:v>90.384618252328295</c:v>
                </c:pt>
                <c:pt idx="355">
                  <c:v>90.189077517651796</c:v>
                </c:pt>
                <c:pt idx="356">
                  <c:v>89.993589836072402</c:v>
                </c:pt>
                <c:pt idx="357">
                  <c:v>89.798144323805701</c:v>
                </c:pt>
                <c:pt idx="358">
                  <c:v>89.602730126268597</c:v>
                </c:pt>
                <c:pt idx="359">
                  <c:v>89.407336420765503</c:v>
                </c:pt>
                <c:pt idx="360">
                  <c:v>89.211952418702396</c:v>
                </c:pt>
                <c:pt idx="361">
                  <c:v>89.016567368533799</c:v>
                </c:pt>
                <c:pt idx="362">
                  <c:v>88.821170557144498</c:v>
                </c:pt>
                <c:pt idx="363">
                  <c:v>88.625751314087495</c:v>
                </c:pt>
                <c:pt idx="364">
                  <c:v>88.430299012856807</c:v>
                </c:pt>
                <c:pt idx="365">
                  <c:v>88.234803073714502</c:v>
                </c:pt>
                <c:pt idx="366">
                  <c:v>88.039252966781106</c:v>
                </c:pt>
                <c:pt idx="367">
                  <c:v>87.843638214311198</c:v>
                </c:pt>
                <c:pt idx="368">
                  <c:v>87.6479483930745</c:v>
                </c:pt>
                <c:pt idx="369">
                  <c:v>87.452173137462907</c:v>
                </c:pt>
                <c:pt idx="370">
                  <c:v>87.256302142061401</c:v>
                </c:pt>
                <c:pt idx="371">
                  <c:v>87.060325164109898</c:v>
                </c:pt>
                <c:pt idx="372">
                  <c:v>86.864232026550596</c:v>
                </c:pt>
                <c:pt idx="373">
                  <c:v>86.668012620538505</c:v>
                </c:pt>
                <c:pt idx="374">
                  <c:v>86.471656908298399</c:v>
                </c:pt>
                <c:pt idx="375">
                  <c:v>86.275154926283804</c:v>
                </c:pt>
                <c:pt idx="376">
                  <c:v>86.078496787128699</c:v>
                </c:pt>
                <c:pt idx="377">
                  <c:v>85.881672683470597</c:v>
                </c:pt>
                <c:pt idx="378">
                  <c:v>85.684672890384306</c:v>
                </c:pt>
                <c:pt idx="379">
                  <c:v>85.487487768215701</c:v>
                </c:pt>
                <c:pt idx="380">
                  <c:v>85.290107765932902</c:v>
                </c:pt>
                <c:pt idx="381">
                  <c:v>85.092523423821802</c:v>
                </c:pt>
                <c:pt idx="382">
                  <c:v>84.894725376156103</c:v>
                </c:pt>
                <c:pt idx="383">
                  <c:v>84.696704355241394</c:v>
                </c:pt>
                <c:pt idx="384">
                  <c:v>84.498451193574994</c:v>
                </c:pt>
                <c:pt idx="385">
                  <c:v>84.2999568273937</c:v>
                </c:pt>
                <c:pt idx="386">
                  <c:v>84.101212299711406</c:v>
                </c:pt>
                <c:pt idx="387">
                  <c:v>83.902208763677706</c:v>
                </c:pt>
                <c:pt idx="388">
                  <c:v>83.702937485501494</c:v>
                </c:pt>
                <c:pt idx="389">
                  <c:v>83.503389847826895</c:v>
                </c:pt>
                <c:pt idx="390">
                  <c:v>83.303557353511096</c:v>
                </c:pt>
                <c:pt idx="391">
                  <c:v>83.103431628020701</c:v>
                </c:pt>
                <c:pt idx="392">
                  <c:v>82.903004423570906</c:v>
                </c:pt>
                <c:pt idx="393">
                  <c:v>82.702267622334404</c:v>
                </c:pt>
                <c:pt idx="394">
                  <c:v>82.501213239814504</c:v>
                </c:pt>
                <c:pt idx="395">
                  <c:v>82.299833428298697</c:v>
                </c:pt>
                <c:pt idx="396">
                  <c:v>82.098120480493805</c:v>
                </c:pt>
                <c:pt idx="397">
                  <c:v>81.896066832694899</c:v>
                </c:pt>
                <c:pt idx="398">
                  <c:v>81.693665069316793</c:v>
                </c:pt>
                <c:pt idx="399">
                  <c:v>81.490907925291694</c:v>
                </c:pt>
                <c:pt idx="400">
                  <c:v>81.287788290727704</c:v>
                </c:pt>
                <c:pt idx="401">
                  <c:v>81.0842992138451</c:v>
                </c:pt>
                <c:pt idx="402">
                  <c:v>80.880433905546894</c:v>
                </c:pt>
                <c:pt idx="403">
                  <c:v>80.676185742165799</c:v>
                </c:pt>
                <c:pt idx="404">
                  <c:v>80.471548270204593</c:v>
                </c:pt>
                <c:pt idx="405">
                  <c:v>80.266515209388103</c:v>
                </c:pt>
                <c:pt idx="406">
                  <c:v>80.061080457285101</c:v>
                </c:pt>
                <c:pt idx="407">
                  <c:v>79.8552380923594</c:v>
                </c:pt>
                <c:pt idx="408">
                  <c:v>79.648982378441005</c:v>
                </c:pt>
                <c:pt idx="409">
                  <c:v>79.442307768536295</c:v>
                </c:pt>
                <c:pt idx="410">
                  <c:v>79.235208908871996</c:v>
                </c:pt>
                <c:pt idx="411">
                  <c:v>79.027680642604807</c:v>
                </c:pt>
                <c:pt idx="412">
                  <c:v>78.819718014144399</c:v>
                </c:pt>
                <c:pt idx="413">
                  <c:v>78.611316272898904</c:v>
                </c:pt>
                <c:pt idx="414">
                  <c:v>78.402470877608096</c:v>
                </c:pt>
                <c:pt idx="415">
                  <c:v>78.193177500226398</c:v>
                </c:pt>
                <c:pt idx="416">
                  <c:v>77.983432030100602</c:v>
                </c:pt>
                <c:pt idx="417">
                  <c:v>77.773230577918</c:v>
                </c:pt>
                <c:pt idx="418">
                  <c:v>77.562569479815807</c:v>
                </c:pt>
                <c:pt idx="419">
                  <c:v>77.351445301939094</c:v>
                </c:pt>
                <c:pt idx="420">
                  <c:v>77.139854843971193</c:v>
                </c:pt>
                <c:pt idx="421">
                  <c:v>76.927795143471897</c:v>
                </c:pt>
                <c:pt idx="422">
                  <c:v>76.715263480026493</c:v>
                </c:pt>
                <c:pt idx="423">
                  <c:v>76.502257379457305</c:v>
                </c:pt>
                <c:pt idx="424">
                  <c:v>76.288774617850805</c:v>
                </c:pt>
                <c:pt idx="425">
                  <c:v>76.074813225652605</c:v>
                </c:pt>
                <c:pt idx="426">
                  <c:v>75.860371491616903</c:v>
                </c:pt>
                <c:pt idx="427">
                  <c:v>75.645447967361207</c:v>
                </c:pt>
                <c:pt idx="428">
                  <c:v>75.430041470827902</c:v>
                </c:pt>
                <c:pt idx="429">
                  <c:v>75.214151090848205</c:v>
                </c:pt>
                <c:pt idx="430">
                  <c:v>74.997776190643506</c:v>
                </c:pt>
                <c:pt idx="431">
                  <c:v>74.780916412645496</c:v>
                </c:pt>
                <c:pt idx="432">
                  <c:v>74.563571681324106</c:v>
                </c:pt>
                <c:pt idx="433">
                  <c:v>74.345742208009995</c:v>
                </c:pt>
                <c:pt idx="434">
                  <c:v>74.127428494464496</c:v>
                </c:pt>
                <c:pt idx="435">
                  <c:v>73.908631336660406</c:v>
                </c:pt>
                <c:pt idx="436">
                  <c:v>73.689351828826005</c:v>
                </c:pt>
                <c:pt idx="437">
                  <c:v>73.469591366772605</c:v>
                </c:pt>
                <c:pt idx="438">
                  <c:v>73.249351651741406</c:v>
                </c:pt>
                <c:pt idx="439">
                  <c:v>73.028634694423701</c:v>
                </c:pt>
                <c:pt idx="440">
                  <c:v>72.807442817817105</c:v>
                </c:pt>
                <c:pt idx="441">
                  <c:v>72.585778661215201</c:v>
                </c:pt>
                <c:pt idx="442">
                  <c:v>72.363645183482305</c:v>
                </c:pt>
                <c:pt idx="443">
                  <c:v>72.141045666179096</c:v>
                </c:pt>
                <c:pt idx="444">
                  <c:v>71.917983717104093</c:v>
                </c:pt>
                <c:pt idx="445">
                  <c:v>71.694463273360697</c:v>
                </c:pt>
                <c:pt idx="446">
                  <c:v>71.470488604123503</c:v>
                </c:pt>
                <c:pt idx="447">
                  <c:v>71.246064314007398</c:v>
                </c:pt>
                <c:pt idx="448">
                  <c:v>71.021195345637096</c:v>
                </c:pt>
                <c:pt idx="449">
                  <c:v>70.795886982472098</c:v>
                </c:pt>
                <c:pt idx="450">
                  <c:v>70.570144851360098</c:v>
                </c:pt>
                <c:pt idx="451">
                  <c:v>70.343974925241298</c:v>
                </c:pt>
                <c:pt idx="452">
                  <c:v>70.117383525213299</c:v>
                </c:pt>
                <c:pt idx="453">
                  <c:v>69.890377322950101</c:v>
                </c:pt>
                <c:pt idx="454">
                  <c:v>69.662963342813498</c:v>
                </c:pt>
                <c:pt idx="455">
                  <c:v>69.435148963744396</c:v>
                </c:pt>
                <c:pt idx="456">
                  <c:v>69.206941921179407</c:v>
                </c:pt>
                <c:pt idx="457">
                  <c:v>68.978350308410199</c:v>
                </c:pt>
                <c:pt idx="458">
                  <c:v>68.749382578712002</c:v>
                </c:pt>
                <c:pt idx="459">
                  <c:v>68.520047545823004</c:v>
                </c:pt>
                <c:pt idx="460">
                  <c:v>68.290354385979398</c:v>
                </c:pt>
                <c:pt idx="461">
                  <c:v>68.060312638292501</c:v>
                </c:pt>
                <c:pt idx="462">
                  <c:v>67.829932205799594</c:v>
                </c:pt>
                <c:pt idx="463">
                  <c:v>67.5992233562514</c:v>
                </c:pt>
                <c:pt idx="464">
                  <c:v>67.368196722429502</c:v>
                </c:pt>
                <c:pt idx="465">
                  <c:v>67.136863302155703</c:v>
                </c:pt>
                <c:pt idx="466">
                  <c:v>66.905234459008</c:v>
                </c:pt>
                <c:pt idx="467">
                  <c:v>66.673321921496097</c:v>
                </c:pt>
                <c:pt idx="468">
                  <c:v>66.441137783279103</c:v>
                </c:pt>
                <c:pt idx="469">
                  <c:v>66.2086945022034</c:v>
                </c:pt>
                <c:pt idx="470">
                  <c:v>65.976004899969297</c:v>
                </c:pt>
                <c:pt idx="471">
                  <c:v>65.743082160832401</c:v>
                </c:pt>
                <c:pt idx="472">
                  <c:v>65.509939830631296</c:v>
                </c:pt>
                <c:pt idx="473">
                  <c:v>65.2765918152257</c:v>
                </c:pt>
                <c:pt idx="474">
                  <c:v>65.043052379071398</c:v>
                </c:pt>
                <c:pt idx="475">
                  <c:v>64.809336143330995</c:v>
                </c:pt>
                <c:pt idx="476">
                  <c:v>64.575458083567099</c:v>
                </c:pt>
                <c:pt idx="477">
                  <c:v>64.341433527836102</c:v>
                </c:pt>
                <c:pt idx="478">
                  <c:v>64.107278153879506</c:v>
                </c:pt>
                <c:pt idx="479">
                  <c:v>63.873007986368201</c:v>
                </c:pt>
                <c:pt idx="480">
                  <c:v>63.638639394129697</c:v>
                </c:pt>
                <c:pt idx="481">
                  <c:v>63.404189086638702</c:v>
                </c:pt>
                <c:pt idx="482">
                  <c:v>63.169674110711703</c:v>
                </c:pt>
                <c:pt idx="483">
                  <c:v>62.935111846763498</c:v>
                </c:pt>
                <c:pt idx="484">
                  <c:v>62.700520004819403</c:v>
                </c:pt>
                <c:pt idx="485">
                  <c:v>62.465916620442897</c:v>
                </c:pt>
                <c:pt idx="486">
                  <c:v>62.2313200502578</c:v>
                </c:pt>
                <c:pt idx="487">
                  <c:v>61.996748967244201</c:v>
                </c:pt>
                <c:pt idx="488">
                  <c:v>61.762222355972597</c:v>
                </c:pt>
                <c:pt idx="489">
                  <c:v>61.527759507439299</c:v>
                </c:pt>
                <c:pt idx="490">
                  <c:v>61.293380013732303</c:v>
                </c:pt>
                <c:pt idx="491">
                  <c:v>61.059103762407098</c:v>
                </c:pt>
                <c:pt idx="492">
                  <c:v>60.824950930747001</c:v>
                </c:pt>
                <c:pt idx="493">
                  <c:v>60.590941979891902</c:v>
                </c:pt>
                <c:pt idx="494">
                  <c:v>60.357097648223601</c:v>
                </c:pt>
                <c:pt idx="495">
                  <c:v>60.123438945364001</c:v>
                </c:pt>
                <c:pt idx="496">
                  <c:v>59.889987145212402</c:v>
                </c:pt>
                <c:pt idx="497">
                  <c:v>59.656763779098497</c:v>
                </c:pt>
                <c:pt idx="498">
                  <c:v>59.4237906289829</c:v>
                </c:pt>
                <c:pt idx="499">
                  <c:v>59.191089719855299</c:v>
                </c:pt>
                <c:pt idx="500">
                  <c:v>58.958683312498003</c:v>
                </c:pt>
                <c:pt idx="501">
                  <c:v>58.726593895797897</c:v>
                </c:pt>
                <c:pt idx="502">
                  <c:v>58.494844178833503</c:v>
                </c:pt>
                <c:pt idx="503">
                  <c:v>58.263457083103198</c:v>
                </c:pt>
                <c:pt idx="504">
                  <c:v>58.0324557340494</c:v>
                </c:pt>
                <c:pt idx="505">
                  <c:v>57.801863453100403</c:v>
                </c:pt>
                <c:pt idx="506">
                  <c:v>57.571703748896603</c:v>
                </c:pt>
                <c:pt idx="507">
                  <c:v>57.342000308894399</c:v>
                </c:pt>
                <c:pt idx="508">
                  <c:v>57.1127769904408</c:v>
                </c:pt>
                <c:pt idx="509">
                  <c:v>56.884057811988797</c:v>
                </c:pt>
                <c:pt idx="510">
                  <c:v>56.655866944112702</c:v>
                </c:pt>
                <c:pt idx="511">
                  <c:v>56.428228700337499</c:v>
                </c:pt>
                <c:pt idx="512">
                  <c:v>56.201167527917598</c:v>
                </c:pt>
                <c:pt idx="513">
                  <c:v>55.974707998575703</c:v>
                </c:pt>
                <c:pt idx="514">
                  <c:v>55.748874799028201</c:v>
                </c:pt>
                <c:pt idx="515">
                  <c:v>55.5236927215552</c:v>
                </c:pt>
                <c:pt idx="516">
                  <c:v>55.299186654411599</c:v>
                </c:pt>
                <c:pt idx="517">
                  <c:v>55.075381572260099</c:v>
                </c:pt>
                <c:pt idx="518">
                  <c:v>54.852302526427998</c:v>
                </c:pt>
                <c:pt idx="519">
                  <c:v>54.629974635380997</c:v>
                </c:pt>
                <c:pt idx="520">
                  <c:v>54.408423074749003</c:v>
                </c:pt>
                <c:pt idx="521">
                  <c:v>54.187673067773403</c:v>
                </c:pt>
                <c:pt idx="522">
                  <c:v>53.967749875385003</c:v>
                </c:pt>
                <c:pt idx="523">
                  <c:v>53.7486787865843</c:v>
                </c:pt>
                <c:pt idx="524">
                  <c:v>53.5304851085316</c:v>
                </c:pt>
                <c:pt idx="525">
                  <c:v>53.313194156931303</c:v>
                </c:pt>
                <c:pt idx="526">
                  <c:v>53.096831246157898</c:v>
                </c:pt>
                <c:pt idx="527">
                  <c:v>52.881421679723701</c:v>
                </c:pt>
                <c:pt idx="528">
                  <c:v>52.666990740540399</c:v>
                </c:pt>
                <c:pt idx="529">
                  <c:v>52.453563681308303</c:v>
                </c:pt>
                <c:pt idx="530">
                  <c:v>52.241165715120196</c:v>
                </c:pt>
                <c:pt idx="531">
                  <c:v>52.029822005785299</c:v>
                </c:pt>
                <c:pt idx="532">
                  <c:v>51.819557658645103</c:v>
                </c:pt>
                <c:pt idx="533">
                  <c:v>51.610397711190203</c:v>
                </c:pt>
                <c:pt idx="534">
                  <c:v>51.402367123898202</c:v>
                </c:pt>
                <c:pt idx="535">
                  <c:v>51.1954907710589</c:v>
                </c:pt>
                <c:pt idx="536">
                  <c:v>50.989793431919999</c:v>
                </c:pt>
                <c:pt idx="537">
                  <c:v>50.785299781739397</c:v>
                </c:pt>
                <c:pt idx="538">
                  <c:v>50.582034383058101</c:v>
                </c:pt>
                <c:pt idx="539">
                  <c:v>50.380021677144597</c:v>
                </c:pt>
                <c:pt idx="540">
                  <c:v>50.179285975478997</c:v>
                </c:pt>
                <c:pt idx="541">
                  <c:v>49.979851451481203</c:v>
                </c:pt>
                <c:pt idx="542">
                  <c:v>49.781742132328802</c:v>
                </c:pt>
                <c:pt idx="543">
                  <c:v>49.5849818909726</c:v>
                </c:pt>
                <c:pt idx="544">
                  <c:v>49.389594438274202</c:v>
                </c:pt>
                <c:pt idx="545">
                  <c:v>49.195603315392802</c:v>
                </c:pt>
                <c:pt idx="546">
                  <c:v>49.003031886195501</c:v>
                </c:pt>
                <c:pt idx="547">
                  <c:v>48.811903330080597</c:v>
                </c:pt>
                <c:pt idx="548">
                  <c:v>48.622240634759002</c:v>
                </c:pt>
                <c:pt idx="549">
                  <c:v>48.434066589290602</c:v>
                </c:pt>
                <c:pt idx="550">
                  <c:v>48.247403777428403</c:v>
                </c:pt>
                <c:pt idx="551">
                  <c:v>48.062274570990397</c:v>
                </c:pt>
                <c:pt idx="552">
                  <c:v>47.878701123504399</c:v>
                </c:pt>
                <c:pt idx="553">
                  <c:v>47.696705364089603</c:v>
                </c:pt>
                <c:pt idx="554">
                  <c:v>47.516308991428197</c:v>
                </c:pt>
                <c:pt idx="555">
                  <c:v>47.337533468090903</c:v>
                </c:pt>
                <c:pt idx="556">
                  <c:v>47.160400014956103</c:v>
                </c:pt>
                <c:pt idx="557">
                  <c:v>46.984929605795102</c:v>
                </c:pt>
                <c:pt idx="558">
                  <c:v>46.811142962236801</c:v>
                </c:pt>
                <c:pt idx="559">
                  <c:v>46.639060548762501</c:v>
                </c:pt>
                <c:pt idx="560">
                  <c:v>46.468702567993198</c:v>
                </c:pt>
                <c:pt idx="561">
                  <c:v>46.300088956192198</c:v>
                </c:pt>
                <c:pt idx="562">
                  <c:v>46.133239378918901</c:v>
                </c:pt>
                <c:pt idx="563">
                  <c:v>45.968173226911503</c:v>
                </c:pt>
                <c:pt idx="564">
                  <c:v>45.804909612191501</c:v>
                </c:pt>
                <c:pt idx="565">
                  <c:v>45.643467364346499</c:v>
                </c:pt>
                <c:pt idx="566">
                  <c:v>45.4838650270435</c:v>
                </c:pt>
                <c:pt idx="567">
                  <c:v>45.326120854664502</c:v>
                </c:pt>
                <c:pt idx="568">
                  <c:v>45.170252809214603</c:v>
                </c:pt>
                <c:pt idx="569">
                  <c:v>45.0162785574136</c:v>
                </c:pt>
                <c:pt idx="570">
                  <c:v>44.864215467925</c:v>
                </c:pt>
                <c:pt idx="571">
                  <c:v>44.714080608818399</c:v>
                </c:pt>
                <c:pt idx="572">
                  <c:v>44.565890745188099</c:v>
                </c:pt>
                <c:pt idx="573">
                  <c:v>44.419662336953301</c:v>
                </c:pt>
                <c:pt idx="574">
                  <c:v>44.2754115368787</c:v>
                </c:pt>
                <c:pt idx="575">
                  <c:v>44.133154188673601</c:v>
                </c:pt>
                <c:pt idx="576">
                  <c:v>43.992905825323298</c:v>
                </c:pt>
                <c:pt idx="577">
                  <c:v>43.854681667586597</c:v>
                </c:pt>
                <c:pt idx="578">
                  <c:v>43.718496622617501</c:v>
                </c:pt>
                <c:pt idx="579">
                  <c:v>43.584365282734304</c:v>
                </c:pt>
                <c:pt idx="580">
                  <c:v>43.452301924378403</c:v>
                </c:pt>
                <c:pt idx="581">
                  <c:v>43.322320507173302</c:v>
                </c:pt>
                <c:pt idx="582">
                  <c:v>43.194434673149097</c:v>
                </c:pt>
                <c:pt idx="583">
                  <c:v>43.068657746067203</c:v>
                </c:pt>
                <c:pt idx="584">
                  <c:v>42.945002730896597</c:v>
                </c:pt>
                <c:pt idx="585">
                  <c:v>42.823482313419198</c:v>
                </c:pt>
                <c:pt idx="586">
                  <c:v>42.704108859901197</c:v>
                </c:pt>
                <c:pt idx="587">
                  <c:v>42.586894416945498</c:v>
                </c:pt>
                <c:pt idx="588">
                  <c:v>42.471850711368397</c:v>
                </c:pt>
                <c:pt idx="589">
                  <c:v>42.358989150249798</c:v>
                </c:pt>
                <c:pt idx="590">
                  <c:v>42.248320821020798</c:v>
                </c:pt>
                <c:pt idx="591">
                  <c:v>42.139856491672703</c:v>
                </c:pt>
                <c:pt idx="592">
                  <c:v>42.033606611017902</c:v>
                </c:pt>
                <c:pt idx="593">
                  <c:v>41.929581309047897</c:v>
                </c:pt>
                <c:pt idx="594">
                  <c:v>41.827790397367004</c:v>
                </c:pt>
                <c:pt idx="595">
                  <c:v>41.728243369646002</c:v>
                </c:pt>
                <c:pt idx="596">
                  <c:v>41.630949402223202</c:v>
                </c:pt>
                <c:pt idx="597">
                  <c:v>41.535917354617098</c:v>
                </c:pt>
                <c:pt idx="598">
                  <c:v>41.443155770267197</c:v>
                </c:pt>
                <c:pt idx="599">
                  <c:v>41.352672877141103</c:v>
                </c:pt>
                <c:pt idx="600">
                  <c:v>41.264476588513197</c:v>
                </c:pt>
                <c:pt idx="601">
                  <c:v>41.178574503683599</c:v>
                </c:pt>
                <c:pt idx="602">
                  <c:v>41.0949739087823</c:v>
                </c:pt>
                <c:pt idx="603">
                  <c:v>41.013681777571598</c:v>
                </c:pt>
                <c:pt idx="604">
                  <c:v>40.934704772257703</c:v>
                </c:pt>
                <c:pt idx="605">
                  <c:v>40.858049244318401</c:v>
                </c:pt>
                <c:pt idx="606">
                  <c:v>40.783721235365299</c:v>
                </c:pt>
                <c:pt idx="607">
                  <c:v>40.711726477967197</c:v>
                </c:pt>
                <c:pt idx="608">
                  <c:v>40.642070396484399</c:v>
                </c:pt>
                <c:pt idx="609">
                  <c:v>40.574758107915798</c:v>
                </c:pt>
                <c:pt idx="610">
                  <c:v>40.509794422720702</c:v>
                </c:pt>
                <c:pt idx="611">
                  <c:v>40.447183845621502</c:v>
                </c:pt>
                <c:pt idx="612">
                  <c:v>40.386930576388103</c:v>
                </c:pt>
                <c:pt idx="613">
                  <c:v>40.3290385106136</c:v>
                </c:pt>
                <c:pt idx="614">
                  <c:v>40.2735112404633</c:v>
                </c:pt>
                <c:pt idx="615">
                  <c:v>40.220352055375699</c:v>
                </c:pt>
                <c:pt idx="616">
                  <c:v>40.169563942736403</c:v>
                </c:pt>
                <c:pt idx="617">
                  <c:v>40.121149588539502</c:v>
                </c:pt>
                <c:pt idx="618">
                  <c:v>40.075111377989103</c:v>
                </c:pt>
                <c:pt idx="619">
                  <c:v>40.031451396069002</c:v>
                </c:pt>
                <c:pt idx="620">
                  <c:v>39.990171428043702</c:v>
                </c:pt>
                <c:pt idx="621">
                  <c:v>39.951272959974901</c:v>
                </c:pt>
                <c:pt idx="622">
                  <c:v>39.914757179101798</c:v>
                </c:pt>
                <c:pt idx="623">
                  <c:v>39.880624974267597</c:v>
                </c:pt>
                <c:pt idx="624">
                  <c:v>39.848876936209102</c:v>
                </c:pt>
                <c:pt idx="625">
                  <c:v>39.819513357855598</c:v>
                </c:pt>
                <c:pt idx="626">
                  <c:v>39.7925342345372</c:v>
                </c:pt>
                <c:pt idx="627">
                  <c:v>39.767939264151501</c:v>
                </c:pt>
                <c:pt idx="628">
                  <c:v>39.745727847267602</c:v>
                </c:pt>
                <c:pt idx="629">
                  <c:v>39.725899087171499</c:v>
                </c:pt>
                <c:pt idx="630">
                  <c:v>39.708451789880399</c:v>
                </c:pt>
                <c:pt idx="631">
                  <c:v>39.693384464037997</c:v>
                </c:pt>
                <c:pt idx="632">
                  <c:v>39.680695320827603</c:v>
                </c:pt>
                <c:pt idx="633">
                  <c:v>39.670382273753702</c:v>
                </c:pt>
                <c:pt idx="634">
                  <c:v>39.662442938420199</c:v>
                </c:pt>
                <c:pt idx="635">
                  <c:v>39.656874632221601</c:v>
                </c:pt>
                <c:pt idx="636">
                  <c:v>39.653674373981197</c:v>
                </c:pt>
                <c:pt idx="637">
                  <c:v>39.652838883538799</c:v>
                </c:pt>
                <c:pt idx="638">
                  <c:v>39.654364581278401</c:v>
                </c:pt>
                <c:pt idx="639">
                  <c:v>39.658247587598296</c:v>
                </c:pt>
                <c:pt idx="640">
                  <c:v>39.664483722336499</c:v>
                </c:pt>
                <c:pt idx="641">
                  <c:v>39.673068504133497</c:v>
                </c:pt>
                <c:pt idx="642">
                  <c:v>39.683997149757097</c:v>
                </c:pt>
                <c:pt idx="643">
                  <c:v>39.697264573364102</c:v>
                </c:pt>
                <c:pt idx="644">
                  <c:v>39.712865385734702</c:v>
                </c:pt>
                <c:pt idx="645">
                  <c:v>39.7307938934443</c:v>
                </c:pt>
                <c:pt idx="646">
                  <c:v>39.751044098010503</c:v>
                </c:pt>
                <c:pt idx="647">
                  <c:v>39.7736096949941</c:v>
                </c:pt>
                <c:pt idx="648">
                  <c:v>39.798484073057999</c:v>
                </c:pt>
                <c:pt idx="649">
                  <c:v>39.825660313010196</c:v>
                </c:pt>
                <c:pt idx="650">
                  <c:v>39.855131186802197</c:v>
                </c:pt>
                <c:pt idx="651">
                  <c:v>39.886889156509099</c:v>
                </c:pt>
                <c:pt idx="652">
                  <c:v>39.920926373289703</c:v>
                </c:pt>
                <c:pt idx="653">
                  <c:v>39.957234676309</c:v>
                </c:pt>
                <c:pt idx="654">
                  <c:v>39.995805591686903</c:v>
                </c:pt>
                <c:pt idx="655">
                  <c:v>40.036630331386903</c:v>
                </c:pt>
                <c:pt idx="656">
                  <c:v>40.079699792131997</c:v>
                </c:pt>
                <c:pt idx="657">
                  <c:v>40.1250045543079</c:v>
                </c:pt>
                <c:pt idx="658">
                  <c:v>40.172534880861598</c:v>
                </c:pt>
                <c:pt idx="659">
                  <c:v>40.2222807162251</c:v>
                </c:pt>
                <c:pt idx="660">
                  <c:v>40.274231685230099</c:v>
                </c:pt>
                <c:pt idx="661">
                  <c:v>40.328377092048299</c:v>
                </c:pt>
                <c:pt idx="662">
                  <c:v>40.384705919157</c:v>
                </c:pt>
                <c:pt idx="663">
                  <c:v>40.4432068263202</c:v>
                </c:pt>
                <c:pt idx="664">
                  <c:v>40.503868149613801</c:v>
                </c:pt>
                <c:pt idx="665">
                  <c:v>40.566677900475</c:v>
                </c:pt>
                <c:pt idx="666">
                  <c:v>40.631623764802903</c:v>
                </c:pt>
                <c:pt idx="667">
                  <c:v>40.698693102100997</c:v>
                </c:pt>
                <c:pt idx="668">
                  <c:v>40.767872944671502</c:v>
                </c:pt>
                <c:pt idx="669">
                  <c:v>40.839149996880302</c:v>
                </c:pt>
                <c:pt idx="670">
                  <c:v>40.912510634463899</c:v>
                </c:pt>
                <c:pt idx="671">
                  <c:v>40.987940903922997</c:v>
                </c:pt>
                <c:pt idx="672">
                  <c:v>41.0654265219897</c:v>
                </c:pt>
                <c:pt idx="673">
                  <c:v>41.144952875163703</c:v>
                </c:pt>
                <c:pt idx="674">
                  <c:v>41.2265050193487</c:v>
                </c:pt>
                <c:pt idx="675">
                  <c:v>41.310067679569002</c:v>
                </c:pt>
                <c:pt idx="676">
                  <c:v>41.395625249797597</c:v>
                </c:pt>
                <c:pt idx="677">
                  <c:v>41.483161792873403</c:v>
                </c:pt>
                <c:pt idx="678">
                  <c:v>41.572661040531798</c:v>
                </c:pt>
                <c:pt idx="679">
                  <c:v>41.664106393558001</c:v>
                </c:pt>
                <c:pt idx="680">
                  <c:v>41.757480922042802</c:v>
                </c:pt>
                <c:pt idx="681">
                  <c:v>41.852767365788502</c:v>
                </c:pt>
                <c:pt idx="682">
                  <c:v>41.949948134816204</c:v>
                </c:pt>
                <c:pt idx="683">
                  <c:v>42.049005310035099</c:v>
                </c:pt>
                <c:pt idx="684">
                  <c:v>42.1499206440363</c:v>
                </c:pt>
                <c:pt idx="685">
                  <c:v>42.252675562041702</c:v>
                </c:pt>
                <c:pt idx="686">
                  <c:v>42.357251162995503</c:v>
                </c:pt>
                <c:pt idx="687">
                  <c:v>42.463628220824702</c:v>
                </c:pt>
                <c:pt idx="688">
                  <c:v>42.571787185842503</c:v>
                </c:pt>
                <c:pt idx="689">
                  <c:v>42.681708186334397</c:v>
                </c:pt>
                <c:pt idx="690">
                  <c:v>42.793371030298601</c:v>
                </c:pt>
                <c:pt idx="691">
                  <c:v>42.9067552073736</c:v>
                </c:pt>
                <c:pt idx="692">
                  <c:v>43.0218398909294</c:v>
                </c:pt>
                <c:pt idx="693">
                  <c:v>43.1386039403476</c:v>
                </c:pt>
                <c:pt idx="694">
                  <c:v>43.257025903488</c:v>
                </c:pt>
                <c:pt idx="695">
                  <c:v>43.377084019335399</c:v>
                </c:pt>
                <c:pt idx="696">
                  <c:v>43.4987562208388</c:v>
                </c:pt>
                <c:pt idx="697">
                  <c:v>43.622020137952198</c:v>
                </c:pt>
                <c:pt idx="698">
                  <c:v>43.7468531008602</c:v>
                </c:pt>
                <c:pt idx="699">
                  <c:v>43.873232143405701</c:v>
                </c:pt>
                <c:pt idx="700">
                  <c:v>44.001134006721401</c:v>
                </c:pt>
                <c:pt idx="701">
                  <c:v>44.130535143054701</c:v>
                </c:pt>
                <c:pt idx="702">
                  <c:v>44.261411719805203</c:v>
                </c:pt>
                <c:pt idx="703">
                  <c:v>44.393739623756403</c:v>
                </c:pt>
                <c:pt idx="704">
                  <c:v>44.527494465517698</c:v>
                </c:pt>
                <c:pt idx="705">
                  <c:v>44.662651584169502</c:v>
                </c:pt>
                <c:pt idx="706">
                  <c:v>44.799186052112397</c:v>
                </c:pt>
                <c:pt idx="707">
                  <c:v>44.937072680123201</c:v>
                </c:pt>
                <c:pt idx="708">
                  <c:v>45.076286022608599</c:v>
                </c:pt>
                <c:pt idx="709">
                  <c:v>45.216800383074698</c:v>
                </c:pt>
                <c:pt idx="710">
                  <c:v>45.358589819776803</c:v>
                </c:pt>
                <c:pt idx="711">
                  <c:v>45.5016281515922</c:v>
                </c:pt>
                <c:pt idx="712">
                  <c:v>45.645888964072299</c:v>
                </c:pt>
                <c:pt idx="713">
                  <c:v>45.791345615699797</c:v>
                </c:pt>
                <c:pt idx="714">
                  <c:v>45.937971244333902</c:v>
                </c:pt>
                <c:pt idx="715">
                  <c:v>46.085738773846501</c:v>
                </c:pt>
                <c:pt idx="716">
                  <c:v>46.234620920942703</c:v>
                </c:pt>
                <c:pt idx="717">
                  <c:v>46.384590202164503</c:v>
                </c:pt>
                <c:pt idx="718">
                  <c:v>46.535618941069004</c:v>
                </c:pt>
                <c:pt idx="719">
                  <c:v>46.687679275583903</c:v>
                </c:pt>
                <c:pt idx="720">
                  <c:v>46.840743165524799</c:v>
                </c:pt>
                <c:pt idx="721">
                  <c:v>46.994782400283597</c:v>
                </c:pt>
                <c:pt idx="722">
                  <c:v>47.149768606667102</c:v>
                </c:pt>
                <c:pt idx="723">
                  <c:v>47.305673256887196</c:v>
                </c:pt>
                <c:pt idx="724">
                  <c:v>47.462467676703099</c:v>
                </c:pt>
                <c:pt idx="725">
                  <c:v>47.620123053690499</c:v>
                </c:pt>
                <c:pt idx="726">
                  <c:v>47.7786104456546</c:v>
                </c:pt>
                <c:pt idx="727">
                  <c:v>47.937900789160601</c:v>
                </c:pt>
                <c:pt idx="728">
                  <c:v>48.097964908181801</c:v>
                </c:pt>
                <c:pt idx="729">
                  <c:v>48.258773522860899</c:v>
                </c:pt>
                <c:pt idx="730">
                  <c:v>48.420297258367903</c:v>
                </c:pt>
                <c:pt idx="731">
                  <c:v>48.582506653858303</c:v>
                </c:pt>
                <c:pt idx="732">
                  <c:v>48.745372171513203</c:v>
                </c:pt>
                <c:pt idx="733">
                  <c:v>48.9088642056537</c:v>
                </c:pt>
                <c:pt idx="734">
                  <c:v>49.072953091927999</c:v>
                </c:pt>
                <c:pt idx="735">
                  <c:v>49.237609116558801</c:v>
                </c:pt>
                <c:pt idx="736">
                  <c:v>49.402802525636098</c:v>
                </c:pt>
                <c:pt idx="737">
                  <c:v>49.568503534456099</c:v>
                </c:pt>
                <c:pt idx="738">
                  <c:v>49.734682336886301</c:v>
                </c:pt>
                <c:pt idx="739">
                  <c:v>49.901309114766804</c:v>
                </c:pt>
                <c:pt idx="740">
                  <c:v>50.068354047305803</c:v>
                </c:pt>
                <c:pt idx="741">
                  <c:v>50.235787320494303</c:v>
                </c:pt>
                <c:pt idx="742">
                  <c:v>50.403579136510203</c:v>
                </c:pt>
                <c:pt idx="743">
                  <c:v>50.571699723106498</c:v>
                </c:pt>
                <c:pt idx="744">
                  <c:v>50.740119342975397</c:v>
                </c:pt>
                <c:pt idx="745">
                  <c:v>50.908808303079802</c:v>
                </c:pt>
                <c:pt idx="746">
                  <c:v>51.0777369639396</c:v>
                </c:pt>
                <c:pt idx="747">
                  <c:v>51.246875748866898</c:v>
                </c:pt>
                <c:pt idx="748">
                  <c:v>51.416195153136698</c:v>
                </c:pt>
                <c:pt idx="749">
                  <c:v>51.5856657530883</c:v>
                </c:pt>
                <c:pt idx="750">
                  <c:v>51.755258215145098</c:v>
                </c:pt>
                <c:pt idx="751">
                  <c:v>51.924943304743898</c:v>
                </c:pt>
                <c:pt idx="752">
                  <c:v>52.094691895167799</c:v>
                </c:pt>
                <c:pt idx="753">
                  <c:v>52.264474976271501</c:v>
                </c:pt>
                <c:pt idx="754">
                  <c:v>52.434263663088998</c:v>
                </c:pt>
                <c:pt idx="755">
                  <c:v>52.604029204318202</c:v>
                </c:pt>
                <c:pt idx="756">
                  <c:v>52.773742990676901</c:v>
                </c:pt>
                <c:pt idx="757">
                  <c:v>52.9433765631128</c:v>
                </c:pt>
                <c:pt idx="758">
                  <c:v>53.112901620869998</c:v>
                </c:pt>
                <c:pt idx="759">
                  <c:v>53.282290029400301</c:v>
                </c:pt>
                <c:pt idx="760">
                  <c:v>53.451513828110301</c:v>
                </c:pt>
                <c:pt idx="761">
                  <c:v>53.620545237940597</c:v>
                </c:pt>
                <c:pt idx="762">
                  <c:v>53.789356668770402</c:v>
                </c:pt>
                <c:pt idx="763">
                  <c:v>53.957920726639699</c:v>
                </c:pt>
                <c:pt idx="764">
                  <c:v>54.126210220780997</c:v>
                </c:pt>
                <c:pt idx="765">
                  <c:v>54.294198170462202</c:v>
                </c:pt>
                <c:pt idx="766">
                  <c:v>54.461857811627397</c:v>
                </c:pt>
                <c:pt idx="767">
                  <c:v>54.629162603334301</c:v>
                </c:pt>
                <c:pt idx="768">
                  <c:v>54.796086233984298</c:v>
                </c:pt>
                <c:pt idx="769">
                  <c:v>54.962602627337802</c:v>
                </c:pt>
                <c:pt idx="770">
                  <c:v>55.1286859483154</c:v>
                </c:pt>
                <c:pt idx="771">
                  <c:v>55.294310608574499</c:v>
                </c:pt>
                <c:pt idx="772">
                  <c:v>55.459451271867003</c:v>
                </c:pt>
                <c:pt idx="773">
                  <c:v>55.624082859165398</c:v>
                </c:pt>
                <c:pt idx="774">
                  <c:v>55.788180553562597</c:v>
                </c:pt>
                <c:pt idx="775">
                  <c:v>55.951719804939501</c:v>
                </c:pt>
                <c:pt idx="776">
                  <c:v>56.114676334396997</c:v>
                </c:pt>
                <c:pt idx="777">
                  <c:v>56.277026138455597</c:v>
                </c:pt>
                <c:pt idx="778">
                  <c:v>56.438745493016803</c:v>
                </c:pt>
                <c:pt idx="779">
                  <c:v>56.599810957085801</c:v>
                </c:pt>
                <c:pt idx="780">
                  <c:v>56.7601993762608</c:v>
                </c:pt>
                <c:pt idx="781">
                  <c:v>56.919887885978397</c:v>
                </c:pt>
                <c:pt idx="782">
                  <c:v>57.0788539145248</c:v>
                </c:pt>
                <c:pt idx="783">
                  <c:v>57.237075185808997</c:v>
                </c:pt>
                <c:pt idx="784">
                  <c:v>57.394529721895097</c:v>
                </c:pt>
                <c:pt idx="785">
                  <c:v>57.5511958453041</c:v>
                </c:pt>
                <c:pt idx="786">
                  <c:v>57.707052181077103</c:v>
                </c:pt>
                <c:pt idx="787">
                  <c:v>57.862077658605997</c:v>
                </c:pt>
                <c:pt idx="788">
                  <c:v>58.016251513234501</c:v>
                </c:pt>
                <c:pt idx="789">
                  <c:v>58.169553287626897</c:v>
                </c:pt>
                <c:pt idx="790">
                  <c:v>58.321962832912803</c:v>
                </c:pt>
                <c:pt idx="791">
                  <c:v>58.473460309605997</c:v>
                </c:pt>
                <c:pt idx="792">
                  <c:v>58.624026188302203</c:v>
                </c:pt>
                <c:pt idx="793">
                  <c:v>58.773641250160203</c:v>
                </c:pt>
                <c:pt idx="794">
                  <c:v>58.922286587163299</c:v>
                </c:pt>
                <c:pt idx="795">
                  <c:v>59.069943602175101</c:v>
                </c:pt>
                <c:pt idx="796">
                  <c:v>59.216594008783503</c:v>
                </c:pt>
                <c:pt idx="797">
                  <c:v>59.362219830941399</c:v>
                </c:pt>
                <c:pt idx="798">
                  <c:v>59.506803402408501</c:v>
                </c:pt>
                <c:pt idx="799">
                  <c:v>59.650327365996098</c:v>
                </c:pt>
                <c:pt idx="800">
                  <c:v>59.792774672620901</c:v>
                </c:pt>
                <c:pt idx="801">
                  <c:v>59.934128580173002</c:v>
                </c:pt>
                <c:pt idx="802">
                  <c:v>60.074372652198598</c:v>
                </c:pt>
                <c:pt idx="803">
                  <c:v>60.213490756409001</c:v>
                </c:pt>
                <c:pt idx="804">
                  <c:v>60.351467063013502</c:v>
                </c:pt>
                <c:pt idx="805">
                  <c:v>60.488286042884297</c:v>
                </c:pt>
                <c:pt idx="806">
                  <c:v>60.623932465562</c:v>
                </c:pt>
                <c:pt idx="807">
                  <c:v>60.758391397099402</c:v>
                </c:pt>
                <c:pt idx="808">
                  <c:v>60.891648197753902</c:v>
                </c:pt>
                <c:pt idx="809">
                  <c:v>61.023688519533302</c:v>
                </c:pt>
                <c:pt idx="810">
                  <c:v>61.154498303596398</c:v>
                </c:pt>
                <c:pt idx="811">
                  <c:v>61.284063777520302</c:v>
                </c:pt>
                <c:pt idx="812">
                  <c:v>61.412371452431998</c:v>
                </c:pt>
                <c:pt idx="813">
                  <c:v>61.539408120014897</c:v>
                </c:pt>
                <c:pt idx="814">
                  <c:v>61.665160849394297</c:v>
                </c:pt>
                <c:pt idx="815">
                  <c:v>61.789616983906399</c:v>
                </c:pt>
                <c:pt idx="816">
                  <c:v>61.912764137756298</c:v>
                </c:pt>
                <c:pt idx="817">
                  <c:v>62.034590192568402</c:v>
                </c:pt>
                <c:pt idx="818">
                  <c:v>62.155083293840804</c:v>
                </c:pt>
                <c:pt idx="819">
                  <c:v>62.274231847297997</c:v>
                </c:pt>
                <c:pt idx="820">
                  <c:v>62.392024515160699</c:v>
                </c:pt>
                <c:pt idx="821">
                  <c:v>62.508450212322799</c:v>
                </c:pt>
                <c:pt idx="822">
                  <c:v>62.623498102453802</c:v>
                </c:pt>
                <c:pt idx="823">
                  <c:v>62.737157594023799</c:v>
                </c:pt>
                <c:pt idx="824">
                  <c:v>62.849418336257401</c:v>
                </c:pt>
                <c:pt idx="825">
                  <c:v>62.960270215022298</c:v>
                </c:pt>
                <c:pt idx="826">
                  <c:v>63.069703348658599</c:v>
                </c:pt>
                <c:pt idx="827">
                  <c:v>63.177708083749799</c:v>
                </c:pt>
                <c:pt idx="828">
                  <c:v>63.284274990843301</c:v>
                </c:pt>
                <c:pt idx="829">
                  <c:v>63.389394860121499</c:v>
                </c:pt>
                <c:pt idx="830">
                  <c:v>63.493058697034002</c:v>
                </c:pt>
                <c:pt idx="831">
                  <c:v>63.595257717887002</c:v>
                </c:pt>
                <c:pt idx="832">
                  <c:v>63.695983345400599</c:v>
                </c:pt>
                <c:pt idx="833">
                  <c:v>63.795227204235502</c:v>
                </c:pt>
                <c:pt idx="834">
                  <c:v>63.892981116493203</c:v>
                </c:pt>
                <c:pt idx="835">
                  <c:v>63.989237097191698</c:v>
                </c:pt>
                <c:pt idx="836">
                  <c:v>64.083987349725504</c:v>
                </c:pt>
                <c:pt idx="837">
                  <c:v>64.177224261310201</c:v>
                </c:pt>
                <c:pt idx="838">
                  <c:v>64.2689403984118</c:v>
                </c:pt>
                <c:pt idx="839">
                  <c:v>64.359128502172595</c:v>
                </c:pt>
                <c:pt idx="840">
                  <c:v>64.447781483829104</c:v>
                </c:pt>
                <c:pt idx="841">
                  <c:v>64.534892420131001</c:v>
                </c:pt>
                <c:pt idx="842">
                  <c:v>64.620454548757607</c:v>
                </c:pt>
                <c:pt idx="843">
                  <c:v>64.704461263743497</c:v>
                </c:pt>
                <c:pt idx="844">
                  <c:v>64.786906110908902</c:v>
                </c:pt>
                <c:pt idx="845">
                  <c:v>64.8677827833002</c:v>
                </c:pt>
                <c:pt idx="846">
                  <c:v>64.947085116643805</c:v>
                </c:pt>
                <c:pt idx="847">
                  <c:v>65.024807084816402</c:v>
                </c:pt>
                <c:pt idx="848">
                  <c:v>65.100942795332102</c:v>
                </c:pt>
                <c:pt idx="849">
                  <c:v>65.175486484848605</c:v>
                </c:pt>
                <c:pt idx="850">
                  <c:v>65.248432514698194</c:v>
                </c:pt>
                <c:pt idx="851">
                  <c:v>65.319775366442897</c:v>
                </c:pt>
                <c:pt idx="852">
                  <c:v>65.389509637453898</c:v>
                </c:pt>
                <c:pt idx="853">
                  <c:v>65.457630036523199</c:v>
                </c:pt>
                <c:pt idx="854">
                  <c:v>65.524131379502506</c:v>
                </c:pt>
                <c:pt idx="855">
                  <c:v>65.589008584976995</c:v>
                </c:pt>
                <c:pt idx="856">
                  <c:v>65.652256669970697</c:v>
                </c:pt>
                <c:pt idx="857">
                  <c:v>65.713870745688496</c:v>
                </c:pt>
                <c:pt idx="858">
                  <c:v>65.773846013295298</c:v>
                </c:pt>
                <c:pt idx="859">
                  <c:v>65.832177759732204</c:v>
                </c:pt>
                <c:pt idx="860">
                  <c:v>65.888861353573802</c:v>
                </c:pt>
                <c:pt idx="861">
                  <c:v>65.943892240924797</c:v>
                </c:pt>
                <c:pt idx="862">
                  <c:v>65.997265941360396</c:v>
                </c:pt>
                <c:pt idx="863">
                  <c:v>66.048978043906899</c:v>
                </c:pt>
                <c:pt idx="864">
                  <c:v>66.099024203069902</c:v>
                </c:pt>
                <c:pt idx="865">
                  <c:v>66.147400134903407</c:v>
                </c:pt>
                <c:pt idx="866">
                  <c:v>66.194101613128396</c:v>
                </c:pt>
                <c:pt idx="867">
                  <c:v>66.239124465295504</c:v>
                </c:pt>
                <c:pt idx="868">
                  <c:v>66.282464568994399</c:v>
                </c:pt>
                <c:pt idx="869">
                  <c:v>66.324117848114298</c:v>
                </c:pt>
                <c:pt idx="870">
                  <c:v>66.364080269148403</c:v>
                </c:pt>
                <c:pt idx="871">
                  <c:v>66.402347837550806</c:v>
                </c:pt>
                <c:pt idx="872">
                  <c:v>66.438916594140395</c:v>
                </c:pt>
                <c:pt idx="873">
                  <c:v>66.473782611556402</c:v>
                </c:pt>
                <c:pt idx="874">
                  <c:v>66.506941990762201</c:v>
                </c:pt>
                <c:pt idx="875">
                  <c:v>66.538390857600305</c:v>
                </c:pt>
                <c:pt idx="876">
                  <c:v>66.568125359398493</c:v>
                </c:pt>
                <c:pt idx="877">
                  <c:v>66.596141661625595</c:v>
                </c:pt>
                <c:pt idx="878">
                  <c:v>66.622435944598706</c:v>
                </c:pt>
                <c:pt idx="879">
                  <c:v>66.647004400242096</c:v>
                </c:pt>
                <c:pt idx="880">
                  <c:v>66.6698432288958</c:v>
                </c:pt>
                <c:pt idx="881">
                  <c:v>66.690948636176799</c:v>
                </c:pt>
                <c:pt idx="882">
                  <c:v>66.710316829890701</c:v>
                </c:pt>
                <c:pt idx="883">
                  <c:v>66.727944016993803</c:v>
                </c:pt>
                <c:pt idx="884">
                  <c:v>66.743826400607105</c:v>
                </c:pt>
                <c:pt idx="885">
                  <c:v>66.757960177081998</c:v>
                </c:pt>
                <c:pt idx="886">
                  <c:v>66.770341533113907</c:v>
                </c:pt>
                <c:pt idx="887">
                  <c:v>66.780966642909902</c:v>
                </c:pt>
                <c:pt idx="888">
                  <c:v>66.789831665404506</c:v>
                </c:pt>
                <c:pt idx="889">
                  <c:v>66.796932741526305</c:v>
                </c:pt>
                <c:pt idx="890">
                  <c:v>66.802265991515</c:v>
                </c:pt>
                <c:pt idx="891">
                  <c:v>66.805827512287905</c:v>
                </c:pt>
                <c:pt idx="892">
                  <c:v>66.807613374855194</c:v>
                </c:pt>
                <c:pt idx="893">
                  <c:v>66.807619621786301</c:v>
                </c:pt>
                <c:pt idx="894">
                  <c:v>66.805842264722799</c:v>
                </c:pt>
                <c:pt idx="895">
                  <c:v>66.802277281941699</c:v>
                </c:pt>
                <c:pt idx="896">
                  <c:v>66.7969206159664</c:v>
                </c:pt>
                <c:pt idx="897">
                  <c:v>66.789768171225404</c:v>
                </c:pt>
                <c:pt idx="898">
                  <c:v>66.780815811758998</c:v>
                </c:pt>
                <c:pt idx="899">
                  <c:v>66.770059358972006</c:v>
                </c:pt>
                <c:pt idx="900">
                  <c:v>66.757494589436703</c:v>
                </c:pt>
                <c:pt idx="901">
                  <c:v>66.743117232737603</c:v>
                </c:pt>
                <c:pt idx="902">
                  <c:v>66.7269229693662</c:v>
                </c:pt>
                <c:pt idx="903">
                  <c:v>66.708907428659899</c:v>
                </c:pt>
                <c:pt idx="904">
                  <c:v>66.689066186786604</c:v>
                </c:pt>
                <c:pt idx="905">
                  <c:v>66.667394764774002</c:v>
                </c:pt>
                <c:pt idx="906">
                  <c:v>66.6438886265843</c:v>
                </c:pt>
                <c:pt idx="907">
                  <c:v>66.618543177233605</c:v>
                </c:pt>
                <c:pt idx="908">
                  <c:v>66.591353760953396</c:v>
                </c:pt>
                <c:pt idx="909">
                  <c:v>66.562315659397797</c:v>
                </c:pt>
                <c:pt idx="910">
                  <c:v>66.531424089892198</c:v>
                </c:pt>
                <c:pt idx="911">
                  <c:v>66.498674203726594</c:v>
                </c:pt>
                <c:pt idx="912">
                  <c:v>66.464061084490595</c:v>
                </c:pt>
                <c:pt idx="913">
                  <c:v>66.427579746449297</c:v>
                </c:pt>
                <c:pt idx="914">
                  <c:v>66.3892251329641</c:v>
                </c:pt>
                <c:pt idx="915">
                  <c:v>66.348992114951997</c:v>
                </c:pt>
                <c:pt idx="916">
                  <c:v>66.306875489388304</c:v>
                </c:pt>
                <c:pt idx="917">
                  <c:v>66.262869977848595</c:v>
                </c:pt>
                <c:pt idx="918">
                  <c:v>66.216970225092794</c:v>
                </c:pt>
                <c:pt idx="919">
                  <c:v>66.169170797688693</c:v>
                </c:pt>
                <c:pt idx="920">
                  <c:v>66.119466182676007</c:v>
                </c:pt>
                <c:pt idx="921">
                  <c:v>66.067850786268906</c:v>
                </c:pt>
                <c:pt idx="922">
                  <c:v>66.014318932600901</c:v>
                </c:pt>
                <c:pt idx="923">
                  <c:v>65.958864862506303</c:v>
                </c:pt>
                <c:pt idx="924">
                  <c:v>65.901482732341705</c:v>
                </c:pt>
                <c:pt idx="925">
                  <c:v>65.842166612847507</c:v>
                </c:pt>
                <c:pt idx="926">
                  <c:v>65.780910488045905</c:v>
                </c:pt>
                <c:pt idx="927">
                  <c:v>65.717708254179598</c:v>
                </c:pt>
                <c:pt idx="928">
                  <c:v>65.652553718687798</c:v>
                </c:pt>
                <c:pt idx="929">
                  <c:v>65.585440599220206</c:v>
                </c:pt>
                <c:pt idx="930">
                  <c:v>65.516362522689604</c:v>
                </c:pt>
                <c:pt idx="931">
                  <c:v>65.445313024362704</c:v>
                </c:pt>
                <c:pt idx="932">
                  <c:v>65.372285546988095</c:v>
                </c:pt>
                <c:pt idx="933">
                  <c:v>65.297273439962595</c:v>
                </c:pt>
                <c:pt idx="934">
                  <c:v>65.2202699585349</c:v>
                </c:pt>
                <c:pt idx="935">
                  <c:v>65.141268263047706</c:v>
                </c:pt>
                <c:pt idx="936">
                  <c:v>65.060261418216697</c:v>
                </c:pt>
                <c:pt idx="937">
                  <c:v>64.977242392447806</c:v>
                </c:pt>
                <c:pt idx="938">
                  <c:v>64.892204057191194</c:v>
                </c:pt>
                <c:pt idx="939">
                  <c:v>64.805139186335197</c:v>
                </c:pt>
                <c:pt idx="940">
                  <c:v>64.716040455635195</c:v>
                </c:pt>
                <c:pt idx="941">
                  <c:v>64.624900442182394</c:v>
                </c:pt>
                <c:pt idx="942">
                  <c:v>64.5317116239098</c:v>
                </c:pt>
                <c:pt idx="943">
                  <c:v>64.436466379136704</c:v>
                </c:pt>
                <c:pt idx="944">
                  <c:v>64.339156986150698</c:v>
                </c:pt>
                <c:pt idx="945">
                  <c:v>64.239775622828702</c:v>
                </c:pt>
                <c:pt idx="946">
                  <c:v>64.1383143662961</c:v>
                </c:pt>
                <c:pt idx="947">
                  <c:v>64.034765192625002</c:v>
                </c:pt>
                <c:pt idx="948">
                  <c:v>63.929119976571499</c:v>
                </c:pt>
                <c:pt idx="949">
                  <c:v>63.821370491351402</c:v>
                </c:pt>
                <c:pt idx="950">
                  <c:v>63.711508408456503</c:v>
                </c:pt>
                <c:pt idx="951">
                  <c:v>63.599525297509501</c:v>
                </c:pt>
                <c:pt idx="952">
                  <c:v>63.485412626160397</c:v>
                </c:pt>
                <c:pt idx="953">
                  <c:v>63.369161760021399</c:v>
                </c:pt>
                <c:pt idx="954">
                  <c:v>63.250763962644299</c:v>
                </c:pt>
                <c:pt idx="955">
                  <c:v>63.130210395537802</c:v>
                </c:pt>
                <c:pt idx="956">
                  <c:v>63.007492118227297</c:v>
                </c:pt>
                <c:pt idx="957">
                  <c:v>62.882600088355098</c:v>
                </c:pt>
                <c:pt idx="958">
                  <c:v>62.755525161825403</c:v>
                </c:pt>
                <c:pt idx="959">
                  <c:v>62.626258092988401</c:v>
                </c:pt>
                <c:pt idx="960">
                  <c:v>62.494789534871899</c:v>
                </c:pt>
                <c:pt idx="961">
                  <c:v>62.361110039453301</c:v>
                </c:pt>
                <c:pt idx="962">
                  <c:v>62.225210057977897</c:v>
                </c:pt>
                <c:pt idx="963">
                  <c:v>62.087079941320503</c:v>
                </c:pt>
                <c:pt idx="964">
                  <c:v>61.946709940394101</c:v>
                </c:pt>
                <c:pt idx="965">
                  <c:v>61.804090206603</c:v>
                </c:pt>
                <c:pt idx="966">
                  <c:v>61.6592107923437</c:v>
                </c:pt>
                <c:pt idx="967">
                  <c:v>61.512061651551498</c:v>
                </c:pt>
                <c:pt idx="968">
                  <c:v>61.362632640297001</c:v>
                </c:pt>
                <c:pt idx="969">
                  <c:v>61.210913517429297</c:v>
                </c:pt>
                <c:pt idx="970">
                  <c:v>61.056893945269003</c:v>
                </c:pt>
                <c:pt idx="971">
                  <c:v>60.900563490351999</c:v>
                </c:pt>
                <c:pt idx="972">
                  <c:v>60.741911624222404</c:v>
                </c:pt>
                <c:pt idx="973">
                  <c:v>60.580927724277501</c:v>
                </c:pt>
                <c:pt idx="974">
                  <c:v>60.417601074665498</c:v>
                </c:pt>
                <c:pt idx="975">
                  <c:v>60.2519208672351</c:v>
                </c:pt>
                <c:pt idx="976">
                  <c:v>60.083876202539699</c:v>
                </c:pt>
                <c:pt idx="977">
                  <c:v>59.913456090895203</c:v>
                </c:pt>
                <c:pt idx="978">
                  <c:v>59.740649453494498</c:v>
                </c:pt>
                <c:pt idx="979">
                  <c:v>59.565445123576801</c:v>
                </c:pt>
                <c:pt idx="980">
                  <c:v>59.387831847654802</c:v>
                </c:pt>
                <c:pt idx="981">
                  <c:v>59.207798286800497</c:v>
                </c:pt>
                <c:pt idx="982">
                  <c:v>59.025333017987798</c:v>
                </c:pt>
                <c:pt idx="983">
                  <c:v>58.840424535497597</c:v>
                </c:pt>
                <c:pt idx="984">
                  <c:v>58.6530612523812</c:v>
                </c:pt>
                <c:pt idx="985">
                  <c:v>58.4632315019876</c:v>
                </c:pt>
                <c:pt idx="986">
                  <c:v>58.2709235395508</c:v>
                </c:pt>
                <c:pt idx="987">
                  <c:v>58.076125543843403</c:v>
                </c:pt>
                <c:pt idx="988">
                  <c:v>57.878825618893302</c:v>
                </c:pt>
                <c:pt idx="989">
                  <c:v>57.679011795765298</c:v>
                </c:pt>
                <c:pt idx="990">
                  <c:v>57.4766720344116</c:v>
                </c:pt>
                <c:pt idx="991">
                  <c:v>57.271794225586703</c:v>
                </c:pt>
                <c:pt idx="992">
                  <c:v>57.064366192834001</c:v>
                </c:pt>
                <c:pt idx="993">
                  <c:v>56.854375694539101</c:v>
                </c:pt>
                <c:pt idx="994">
                  <c:v>56.641810426055898</c:v>
                </c:pt>
                <c:pt idx="995">
                  <c:v>56.426658021903201</c:v>
                </c:pt>
                <c:pt idx="996">
                  <c:v>56.208906058034103</c:v>
                </c:pt>
                <c:pt idx="997">
                  <c:v>55.988542054179</c:v>
                </c:pt>
                <c:pt idx="998">
                  <c:v>55.765553476263101</c:v>
                </c:pt>
                <c:pt idx="999">
                  <c:v>55.539927738900303</c:v>
                </c:pt>
                <c:pt idx="1000">
                  <c:v>55.311652207962801</c:v>
                </c:pt>
                <c:pt idx="1001">
                  <c:v>55.080714203229199</c:v>
                </c:pt>
                <c:pt idx="1002">
                  <c:v>54.847101001110403</c:v>
                </c:pt>
                <c:pt idx="1003">
                  <c:v>54.610799837456199</c:v>
                </c:pt>
                <c:pt idx="1004">
                  <c:v>54.371797910442197</c:v>
                </c:pt>
                <c:pt idx="1005">
                  <c:v>54.130082383537399</c:v>
                </c:pt>
                <c:pt idx="1006">
                  <c:v>53.885640388556098</c:v>
                </c:pt>
                <c:pt idx="1007">
                  <c:v>53.638459028791402</c:v>
                </c:pt>
                <c:pt idx="1008">
                  <c:v>53.388525382234597</c:v>
                </c:pt>
                <c:pt idx="1009">
                  <c:v>53.135826504879702</c:v>
                </c:pt>
                <c:pt idx="1010">
                  <c:v>52.880349434112603</c:v>
                </c:pt>
                <c:pt idx="1011">
                  <c:v>52.622081192189398</c:v>
                </c:pt>
                <c:pt idx="1012">
                  <c:v>52.361008789801403</c:v>
                </c:pt>
                <c:pt idx="1013">
                  <c:v>52.097119229728101</c:v>
                </c:pt>
                <c:pt idx="1014">
                  <c:v>51.830399510581103</c:v>
                </c:pt>
                <c:pt idx="1015">
                  <c:v>51.5608366306367</c:v>
                </c:pt>
                <c:pt idx="1016">
                  <c:v>51.288417591759398</c:v>
                </c:pt>
                <c:pt idx="1017">
                  <c:v>51.013129403417899</c:v>
                </c:pt>
                <c:pt idx="1018">
                  <c:v>50.7349590867911</c:v>
                </c:pt>
                <c:pt idx="1019">
                  <c:v>50.4538936789681</c:v>
                </c:pt>
                <c:pt idx="1020">
                  <c:v>50.169920237240497</c:v>
                </c:pt>
                <c:pt idx="1021">
                  <c:v>49.883025843487303</c:v>
                </c:pt>
                <c:pt idx="1022">
                  <c:v>49.593197608655203</c:v>
                </c:pt>
                <c:pt idx="1023">
                  <c:v>49.300422677330999</c:v>
                </c:pt>
                <c:pt idx="1024">
                  <c:v>49.0046882324094</c:v>
                </c:pt>
                <c:pt idx="1025">
                  <c:v>48.705981499854303</c:v>
                </c:pt>
                <c:pt idx="1026">
                  <c:v>48.404289753555901</c:v>
                </c:pt>
                <c:pt idx="1027">
                  <c:v>48.099600320280501</c:v>
                </c:pt>
                <c:pt idx="1028">
                  <c:v>47.791900584715201</c:v>
                </c:pt>
                <c:pt idx="1029">
                  <c:v>47.481177994608302</c:v>
                </c:pt>
                <c:pt idx="1030">
                  <c:v>47.167420066000403</c:v>
                </c:pt>
                <c:pt idx="1031">
                  <c:v>46.850614388553403</c:v>
                </c:pt>
                <c:pt idx="1032">
                  <c:v>46.530748630967601</c:v>
                </c:pt>
                <c:pt idx="1033">
                  <c:v>46.2078105464972</c:v>
                </c:pt>
                <c:pt idx="1034">
                  <c:v>45.881787978550399</c:v>
                </c:pt>
                <c:pt idx="1035">
                  <c:v>45.552668866389602</c:v>
                </c:pt>
                <c:pt idx="1036">
                  <c:v>45.220441250912501</c:v>
                </c:pt>
                <c:pt idx="1037">
                  <c:v>44.885093280530597</c:v>
                </c:pt>
                <c:pt idx="1038">
                  <c:v>44.546613217129703</c:v>
                </c:pt>
                <c:pt idx="1039">
                  <c:v>44.2049894421218</c:v>
                </c:pt>
                <c:pt idx="1040">
                  <c:v>43.860210462578799</c:v>
                </c:pt>
                <c:pt idx="1041">
                  <c:v>43.512264917452498</c:v>
                </c:pt>
                <c:pt idx="1042">
                  <c:v>43.1611415838764</c:v>
                </c:pt>
                <c:pt idx="1043">
                  <c:v>42.806829383546599</c:v>
                </c:pt>
                <c:pt idx="1044">
                  <c:v>42.4493173891832</c:v>
                </c:pt>
                <c:pt idx="1045">
                  <c:v>42.0885948310668</c:v>
                </c:pt>
                <c:pt idx="1046">
                  <c:v>41.7246511036481</c:v>
                </c:pt>
                <c:pt idx="1047">
                  <c:v>41.357475772230501</c:v>
                </c:pt>
                <c:pt idx="1048">
                  <c:v>40.987058579721797</c:v>
                </c:pt>
                <c:pt idx="1049">
                  <c:v>40.613389453450402</c:v>
                </c:pt>
                <c:pt idx="1050">
                  <c:v>40.236458512044997</c:v>
                </c:pt>
                <c:pt idx="1051">
                  <c:v>39.856256072375103</c:v>
                </c:pt>
                <c:pt idx="1052">
                  <c:v>39.4727726565471</c:v>
                </c:pt>
                <c:pt idx="1053">
                  <c:v>39.085998998953102</c:v>
                </c:pt>
                <c:pt idx="1054">
                  <c:v>38.695926053370002</c:v>
                </c:pt>
                <c:pt idx="1055">
                  <c:v>38.302545000102199</c:v>
                </c:pt>
                <c:pt idx="1056">
                  <c:v>37.9058472531663</c:v>
                </c:pt>
                <c:pt idx="1057">
                  <c:v>37.505824467512397</c:v>
                </c:pt>
                <c:pt idx="1058">
                  <c:v>37.102468546276398</c:v>
                </c:pt>
                <c:pt idx="1059">
                  <c:v>36.695771648061204</c:v>
                </c:pt>
                <c:pt idx="1060">
                  <c:v>36.285726194237697</c:v>
                </c:pt>
                <c:pt idx="1061">
                  <c:v>35.872324876265502</c:v>
                </c:pt>
                <c:pt idx="1062">
                  <c:v>35.460852942323399</c:v>
                </c:pt>
                <c:pt idx="1063">
                  <c:v>35.040922349664299</c:v>
                </c:pt>
                <c:pt idx="1064">
                  <c:v>34.617620930931999</c:v>
                </c:pt>
                <c:pt idx="1065">
                  <c:v>34.190942638893198</c:v>
                </c:pt>
                <c:pt idx="1066">
                  <c:v>33.7608817344451</c:v>
                </c:pt>
                <c:pt idx="1067">
                  <c:v>33.327432793901799</c:v>
                </c:pt>
                <c:pt idx="1068">
                  <c:v>32.890590716251701</c:v>
                </c:pt>
                <c:pt idx="1069">
                  <c:v>32.450350730380102</c:v>
                </c:pt>
                <c:pt idx="1070">
                  <c:v>32.006708402250297</c:v>
                </c:pt>
                <c:pt idx="1071">
                  <c:v>31.559659642033299</c:v>
                </c:pt>
                <c:pt idx="1072">
                  <c:v>31.1092007111816</c:v>
                </c:pt>
                <c:pt idx="1073">
                  <c:v>30.655328229437099</c:v>
                </c:pt>
                <c:pt idx="1074">
                  <c:v>30.198039181762301</c:v>
                </c:pt>
                <c:pt idx="1075">
                  <c:v>29.737330925193898</c:v>
                </c:pt>
                <c:pt idx="1076">
                  <c:v>29.273201195599999</c:v>
                </c:pt>
                <c:pt idx="1077">
                  <c:v>28.805648114340801</c:v>
                </c:pt>
                <c:pt idx="1078">
                  <c:v>28.3346701948178</c:v>
                </c:pt>
                <c:pt idx="1079">
                  <c:v>27.860266348905199</c:v>
                </c:pt>
                <c:pt idx="1080">
                  <c:v>27.382435893253799</c:v>
                </c:pt>
                <c:pt idx="1081">
                  <c:v>26.901178555454202</c:v>
                </c:pt>
                <c:pt idx="1082">
                  <c:v>26.416494480054102</c:v>
                </c:pt>
                <c:pt idx="1083">
                  <c:v>25.9283842344175</c:v>
                </c:pt>
                <c:pt idx="1084">
                  <c:v>25.436848814412802</c:v>
                </c:pt>
                <c:pt idx="1085">
                  <c:v>24.941889649926001</c:v>
                </c:pt>
                <c:pt idx="1086">
                  <c:v>24.443508610178402</c:v>
                </c:pt>
                <c:pt idx="1087">
                  <c:v>23.9417080088501</c:v>
                </c:pt>
                <c:pt idx="1088">
                  <c:v>23.436490608986201</c:v>
                </c:pt>
                <c:pt idx="1089">
                  <c:v>22.927859627683802</c:v>
                </c:pt>
                <c:pt idx="1090">
                  <c:v>22.415818740543799</c:v>
                </c:pt>
                <c:pt idx="1091">
                  <c:v>21.9003720858774</c:v>
                </c:pt>
                <c:pt idx="1092">
                  <c:v>21.381524268654399</c:v>
                </c:pt>
                <c:pt idx="1093">
                  <c:v>20.859280364187502</c:v>
                </c:pt>
                <c:pt idx="1094">
                  <c:v>20.333645921531101</c:v>
                </c:pt>
                <c:pt idx="1095">
                  <c:v>19.8046269665906</c:v>
                </c:pt>
                <c:pt idx="1096">
                  <c:v>19.2722300049303</c:v>
                </c:pt>
                <c:pt idx="1097">
                  <c:v>18.736462024262799</c:v>
                </c:pt>
                <c:pt idx="1098">
                  <c:v>18.197330496612398</c:v>
                </c:pt>
                <c:pt idx="1099">
                  <c:v>17.654843380141301</c:v>
                </c:pt>
                <c:pt idx="1100">
                  <c:v>17.109009120619501</c:v>
                </c:pt>
                <c:pt idx="1101">
                  <c:v>16.559836652541499</c:v>
                </c:pt>
                <c:pt idx="1102">
                  <c:v>16.007335399856998</c:v>
                </c:pt>
                <c:pt idx="1103">
                  <c:v>15.4515152763261</c:v>
                </c:pt>
                <c:pt idx="1104">
                  <c:v>14.892386685468299</c:v>
                </c:pt>
                <c:pt idx="1105">
                  <c:v>14.3299605201069</c:v>
                </c:pt>
                <c:pt idx="1106">
                  <c:v>13.7426057968023</c:v>
                </c:pt>
                <c:pt idx="1107">
                  <c:v>13.173082214702299</c:v>
                </c:pt>
                <c:pt idx="1108">
                  <c:v>12.600286411953901</c:v>
                </c:pt>
                <c:pt idx="1109">
                  <c:v>12.024231110218601</c:v>
                </c:pt>
                <c:pt idx="1110">
                  <c:v>11.444929512998399</c:v>
                </c:pt>
                <c:pt idx="1111">
                  <c:v>10.8623953025921</c:v>
                </c:pt>
                <c:pt idx="1112">
                  <c:v>10.2766426365671</c:v>
                </c:pt>
                <c:pt idx="1113">
                  <c:v>9.6876861437344601</c:v>
                </c:pt>
                <c:pt idx="1114">
                  <c:v>9.0955409196163703</c:v>
                </c:pt>
                <c:pt idx="1115">
                  <c:v>8.5002225213986993</c:v>
                </c:pt>
                <c:pt idx="1116">
                  <c:v>7.9017469623542302</c:v>
                </c:pt>
                <c:pt idx="1117">
                  <c:v>7.3001307057304698</c:v>
                </c:pt>
                <c:pt idx="1118">
                  <c:v>6.6953906580908402</c:v>
                </c:pt>
                <c:pt idx="1119">
                  <c:v>6.08754416209959</c:v>
                </c:pt>
                <c:pt idx="1120">
                  <c:v>5.4766089887425302</c:v>
                </c:pt>
                <c:pt idx="1121">
                  <c:v>4.86260332897269</c:v>
                </c:pt>
                <c:pt idx="1122">
                  <c:v>4.2455457847733804</c:v>
                </c:pt>
                <c:pt idx="1123">
                  <c:v>3.6254553596313399</c:v>
                </c:pt>
                <c:pt idx="1124">
                  <c:v>3.0023514484084699</c:v>
                </c:pt>
                <c:pt idx="1125">
                  <c:v>2.37625382660657</c:v>
                </c:pt>
                <c:pt idx="1126">
                  <c:v>1.7471826390160199</c:v>
                </c:pt>
                <c:pt idx="1127">
                  <c:v>1.11515838774111</c:v>
                </c:pt>
                <c:pt idx="1128">
                  <c:v>0.480201919595516</c:v>
                </c:pt>
                <c:pt idx="1129">
                  <c:v>-0.15766558714426901</c:v>
                </c:pt>
                <c:pt idx="1130">
                  <c:v>-0.798422636628072</c:v>
                </c:pt>
                <c:pt idx="1131">
                  <c:v>-1.4420474299756201</c:v>
                </c:pt>
                <c:pt idx="1132">
                  <c:v>-2.08851788048224</c:v>
                </c:pt>
                <c:pt idx="1133">
                  <c:v>-2.7378116294907802</c:v>
                </c:pt>
                <c:pt idx="1134">
                  <c:v>-3.3899060629367499</c:v>
                </c:pt>
                <c:pt idx="1135">
                  <c:v>-4.0447783285814998</c:v>
                </c:pt>
                <c:pt idx="1136">
                  <c:v>-4.7024053539291897</c:v>
                </c:pt>
                <c:pt idx="1137">
                  <c:v>-5.3642491994384196</c:v>
                </c:pt>
                <c:pt idx="1138">
                  <c:v>-6.0273587971067997</c:v>
                </c:pt>
                <c:pt idx="1139">
                  <c:v>-6.69315391602556</c:v>
                </c:pt>
                <c:pt idx="1140">
                  <c:v>-7.3616108238133302</c:v>
                </c:pt>
                <c:pt idx="1141">
                  <c:v>-8.0327056687797906</c:v>
                </c:pt>
                <c:pt idx="1142">
                  <c:v>-8.7064145021690198</c:v>
                </c:pt>
                <c:pt idx="1143">
                  <c:v>-9.38271330116177</c:v>
                </c:pt>
                <c:pt idx="1144">
                  <c:v>-10.061577992630401</c:v>
                </c:pt>
                <c:pt idx="1145">
                  <c:v>-10.7429844776736</c:v>
                </c:pt>
                <c:pt idx="1146">
                  <c:v>-11.4269086569316</c:v>
                </c:pt>
                <c:pt idx="1147">
                  <c:v>-12.113326456700101</c:v>
                </c:pt>
                <c:pt idx="1148">
                  <c:v>-12.8022138558613</c:v>
                </c:pt>
                <c:pt idx="1149">
                  <c:v>-13.4935469136365</c:v>
                </c:pt>
                <c:pt idx="1150">
                  <c:v>-14.187301798192699</c:v>
                </c:pt>
                <c:pt idx="1151">
                  <c:v>-14.8834548161072</c:v>
                </c:pt>
                <c:pt idx="1152">
                  <c:v>-15.5819824427236</c:v>
                </c:pt>
                <c:pt idx="1153">
                  <c:v>-16.2828613534138</c:v>
                </c:pt>
                <c:pt idx="1154">
                  <c:v>-16.986068455770901</c:v>
                </c:pt>
                <c:pt idx="1155">
                  <c:v>-17.691580922769599</c:v>
                </c:pt>
                <c:pt idx="1156">
                  <c:v>-18.399376226908</c:v>
                </c:pt>
                <c:pt idx="1157">
                  <c:v>-19.109432175379599</c:v>
                </c:pt>
                <c:pt idx="1158">
                  <c:v>-19.8217269463013</c:v>
                </c:pt>
                <c:pt idx="1159">
                  <c:v>-20.5362391260389</c:v>
                </c:pt>
                <c:pt idx="1160">
                  <c:v>-21.252947747673801</c:v>
                </c:pt>
                <c:pt idx="1161">
                  <c:v>-21.934624030310601</c:v>
                </c:pt>
                <c:pt idx="1162">
                  <c:v>-22.655000388933502</c:v>
                </c:pt>
                <c:pt idx="1163">
                  <c:v>-23.377506183270199</c:v>
                </c:pt>
                <c:pt idx="1164">
                  <c:v>-24.102122683836502</c:v>
                </c:pt>
                <c:pt idx="1165">
                  <c:v>-24.828831822836499</c:v>
                </c:pt>
                <c:pt idx="1166">
                  <c:v>-25.557616240696898</c:v>
                </c:pt>
                <c:pt idx="1167">
                  <c:v>-26.288459334172899</c:v>
                </c:pt>
                <c:pt idx="1168">
                  <c:v>-27.021345306120999</c:v>
                </c:pt>
                <c:pt idx="1169">
                  <c:v>-27.7562592170298</c:v>
                </c:pt>
                <c:pt idx="1170">
                  <c:v>-28.493187038412</c:v>
                </c:pt>
                <c:pt idx="1171">
                  <c:v>-29.232115708171001</c:v>
                </c:pt>
                <c:pt idx="1172">
                  <c:v>-29.973033188062502</c:v>
                </c:pt>
                <c:pt idx="1173">
                  <c:v>-30.715928523393401</c:v>
                </c:pt>
                <c:pt idx="1174">
                  <c:v>-31.4607919050897</c:v>
                </c:pt>
                <c:pt idx="1175">
                  <c:v>-32.207614734308997</c:v>
                </c:pt>
                <c:pt idx="1176">
                  <c:v>-32.956389689757501</c:v>
                </c:pt>
                <c:pt idx="1177">
                  <c:v>-33.707110797913998</c:v>
                </c:pt>
                <c:pt idx="1178">
                  <c:v>-34.459773506357202</c:v>
                </c:pt>
                <c:pt idx="1179">
                  <c:v>-35.214374760433302</c:v>
                </c:pt>
                <c:pt idx="1180">
                  <c:v>-35.970913083508499</c:v>
                </c:pt>
                <c:pt idx="1181">
                  <c:v>-36.740018326303797</c:v>
                </c:pt>
                <c:pt idx="1182">
                  <c:v>-37.500618869586901</c:v>
                </c:pt>
                <c:pt idx="1183">
                  <c:v>-38.263165315485303</c:v>
                </c:pt>
                <c:pt idx="1184">
                  <c:v>-39.027663429796497</c:v>
                </c:pt>
                <c:pt idx="1185">
                  <c:v>-39.794121023040297</c:v>
                </c:pt>
                <c:pt idx="1186">
                  <c:v>-40.562548059069201</c:v>
                </c:pt>
                <c:pt idx="1187">
                  <c:v>-41.332956769888</c:v>
                </c:pt>
                <c:pt idx="1188">
                  <c:v>-42.105361777220999</c:v>
                </c:pt>
                <c:pt idx="1189">
                  <c:v>-42.879780221451398</c:v>
                </c:pt>
                <c:pt idx="1190">
                  <c:v>-43.656231898614898</c:v>
                </c:pt>
                <c:pt idx="1191">
                  <c:v>-44.434739406231699</c:v>
                </c:pt>
                <c:pt idx="1192">
                  <c:v>-45.215328298843502</c:v>
                </c:pt>
                <c:pt idx="1193">
                  <c:v>-45.998027254249003</c:v>
                </c:pt>
                <c:pt idx="1194">
                  <c:v>-46.782868251565702</c:v>
                </c:pt>
                <c:pt idx="1195">
                  <c:v>-47.569886762390901</c:v>
                </c:pt>
                <c:pt idx="1196">
                  <c:v>-48.359121956548101</c:v>
                </c:pt>
                <c:pt idx="1197">
                  <c:v>-49.150616924096198</c:v>
                </c:pt>
                <c:pt idx="1198">
                  <c:v>-49.942535509957402</c:v>
                </c:pt>
                <c:pt idx="1199">
                  <c:v>-50.738550410749198</c:v>
                </c:pt>
                <c:pt idx="1200">
                  <c:v>-51.536973535140099</c:v>
                </c:pt>
                <c:pt idx="1201">
                  <c:v>-52.3378660387568</c:v>
                </c:pt>
                <c:pt idx="1202">
                  <c:v>-53.141294425093399</c:v>
                </c:pt>
                <c:pt idx="1203">
                  <c:v>-53.9473309193598</c:v>
                </c:pt>
                <c:pt idx="1204">
                  <c:v>-54.756053881567802</c:v>
                </c:pt>
                <c:pt idx="1205">
                  <c:v>-55.567548264937102</c:v>
                </c:pt>
                <c:pt idx="1206">
                  <c:v>-56.381906126887401</c:v>
                </c:pt>
                <c:pt idx="1207">
                  <c:v>-57.199227201346901</c:v>
                </c:pt>
                <c:pt idx="1208">
                  <c:v>-58.019619542935303</c:v>
                </c:pt>
                <c:pt idx="1209">
                  <c:v>-58.843200255805101</c:v>
                </c:pt>
                <c:pt idx="1210">
                  <c:v>-59.670096322722401</c:v>
                </c:pt>
                <c:pt idx="1211">
                  <c:v>-60.500445553468403</c:v>
                </c:pt>
                <c:pt idx="1212">
                  <c:v>-61.345382531123299</c:v>
                </c:pt>
                <c:pt idx="1213">
                  <c:v>-62.183309984258003</c:v>
                </c:pt>
                <c:pt idx="1214">
                  <c:v>-63.025184893608902</c:v>
                </c:pt>
                <c:pt idx="1215">
                  <c:v>-63.8712012948465</c:v>
                </c:pt>
                <c:pt idx="1216">
                  <c:v>-64.721571633907004</c:v>
                </c:pt>
                <c:pt idx="1217">
                  <c:v>-65.576529178685902</c:v>
                </c:pt>
                <c:pt idx="1218">
                  <c:v>-66.436330900458302</c:v>
                </c:pt>
                <c:pt idx="1219">
                  <c:v>-67.301260939963498</c:v>
                </c:pt>
                <c:pt idx="1220">
                  <c:v>-68.171634805934005</c:v>
                </c:pt>
                <c:pt idx="1221">
                  <c:v>-69.047804497451196</c:v>
                </c:pt>
                <c:pt idx="1222">
                  <c:v>-69.9301647998671</c:v>
                </c:pt>
                <c:pt idx="1223">
                  <c:v>-70.819161083070398</c:v>
                </c:pt>
                <c:pt idx="1224">
                  <c:v>-71.715299038757706</c:v>
                </c:pt>
                <c:pt idx="1225">
                  <c:v>-72.631948524012699</c:v>
                </c:pt>
                <c:pt idx="1226">
                  <c:v>-73.544433205579395</c:v>
                </c:pt>
                <c:pt idx="1227">
                  <c:v>-74.466083981756995</c:v>
                </c:pt>
                <c:pt idx="1228">
                  <c:v>-75.3978097112455</c:v>
                </c:pt>
                <c:pt idx="1229">
                  <c:v>-76.340687329091594</c:v>
                </c:pt>
                <c:pt idx="1230">
                  <c:v>-77.296006959426094</c:v>
                </c:pt>
                <c:pt idx="1231">
                  <c:v>-78.2653326186756</c:v>
                </c:pt>
                <c:pt idx="1232">
                  <c:v>-79.250585138471607</c:v>
                </c:pt>
                <c:pt idx="1233">
                  <c:v>-80.254157366565707</c:v>
                </c:pt>
                <c:pt idx="1234">
                  <c:v>-81.279077274193398</c:v>
                </c:pt>
                <c:pt idx="1235">
                  <c:v>-82.329243911880397</c:v>
                </c:pt>
                <c:pt idx="1236">
                  <c:v>-83.409777246129906</c:v>
                </c:pt>
                <c:pt idx="1237">
                  <c:v>-84.514655269291296</c:v>
                </c:pt>
                <c:pt idx="1238">
                  <c:v>-85.678626733483298</c:v>
                </c:pt>
                <c:pt idx="1239">
                  <c:v>-86.902728122209396</c:v>
                </c:pt>
                <c:pt idx="1240">
                  <c:v>-88.206744103513799</c:v>
                </c:pt>
                <c:pt idx="1241">
                  <c:v>-89.621109224310104</c:v>
                </c:pt>
                <c:pt idx="1242">
                  <c:v>-91.195316039891196</c:v>
                </c:pt>
                <c:pt idx="1243">
                  <c:v>-93.015887355040903</c:v>
                </c:pt>
                <c:pt idx="1244">
                  <c:v>-95.249693220725703</c:v>
                </c:pt>
                <c:pt idx="1245">
                  <c:v>-98.267235266379302</c:v>
                </c:pt>
                <c:pt idx="1246">
                  <c:v>-103.090433493768</c:v>
                </c:pt>
                <c:pt idx="1247">
                  <c:v>-113.78033539134</c:v>
                </c:pt>
                <c:pt idx="1248">
                  <c:v>-152.94676068576101</c:v>
                </c:pt>
                <c:pt idx="1249">
                  <c:v>-60.814508065208003</c:v>
                </c:pt>
                <c:pt idx="1250">
                  <c:v>-31.593994447129901</c:v>
                </c:pt>
                <c:pt idx="1251">
                  <c:v>-71.258021135616005</c:v>
                </c:pt>
                <c:pt idx="1252">
                  <c:v>-82.019149496269804</c:v>
                </c:pt>
                <c:pt idx="1253">
                  <c:v>-86.871387553531306</c:v>
                </c:pt>
                <c:pt idx="1254">
                  <c:v>-89.915956287208303</c:v>
                </c:pt>
                <c:pt idx="1255">
                  <c:v>-92.181264053748706</c:v>
                </c:pt>
                <c:pt idx="1256">
                  <c:v>-94.038778078558295</c:v>
                </c:pt>
                <c:pt idx="1257">
                  <c:v>-95.611127029968898</c:v>
                </c:pt>
                <c:pt idx="1258">
                  <c:v>-97.073313929277703</c:v>
                </c:pt>
                <c:pt idx="1259">
                  <c:v>-98.430421611242394</c:v>
                </c:pt>
                <c:pt idx="1260">
                  <c:v>-99.712734289132598</c:v>
                </c:pt>
                <c:pt idx="1261">
                  <c:v>-100.93988789007599</c:v>
                </c:pt>
                <c:pt idx="1262">
                  <c:v>-102.12518025448399</c:v>
                </c:pt>
                <c:pt idx="1263">
                  <c:v>-103.27794159886599</c:v>
                </c:pt>
                <c:pt idx="1264">
                  <c:v>-104.40491511591701</c:v>
                </c:pt>
                <c:pt idx="1265">
                  <c:v>-105.53118923325199</c:v>
                </c:pt>
                <c:pt idx="1266">
                  <c:v>-106.620749458581</c:v>
                </c:pt>
                <c:pt idx="1267">
                  <c:v>-107.696249598039</c:v>
                </c:pt>
                <c:pt idx="1268">
                  <c:v>-108.760002470237</c:v>
                </c:pt>
                <c:pt idx="1269">
                  <c:v>-109.81386518080301</c:v>
                </c:pt>
                <c:pt idx="1270">
                  <c:v>-110.859355410541</c:v>
                </c:pt>
                <c:pt idx="1271">
                  <c:v>-111.897735206245</c:v>
                </c:pt>
                <c:pt idx="1272">
                  <c:v>-112.930072333445</c:v>
                </c:pt>
                <c:pt idx="1273">
                  <c:v>-113.985525113663</c:v>
                </c:pt>
                <c:pt idx="1274">
                  <c:v>-115.007577082922</c:v>
                </c:pt>
                <c:pt idx="1275">
                  <c:v>-116.025980255121</c:v>
                </c:pt>
                <c:pt idx="1276">
                  <c:v>-117.04138052922799</c:v>
                </c:pt>
                <c:pt idx="1277">
                  <c:v>-118.05437066784501</c:v>
                </c:pt>
                <c:pt idx="1278">
                  <c:v>-119.06550234055101</c:v>
                </c:pt>
                <c:pt idx="1279">
                  <c:v>-120.07529560742999</c:v>
                </c:pt>
                <c:pt idx="1280">
                  <c:v>-121.084246462745</c:v>
                </c:pt>
                <c:pt idx="1281">
                  <c:v>-122.05932916063701</c:v>
                </c:pt>
                <c:pt idx="1282">
                  <c:v>-123.068477331522</c:v>
                </c:pt>
                <c:pt idx="1283">
                  <c:v>-124.078215438914</c:v>
                </c:pt>
                <c:pt idx="1284">
                  <c:v>-125.088995494039</c:v>
                </c:pt>
                <c:pt idx="1285">
                  <c:v>-126.101267302021</c:v>
                </c:pt>
                <c:pt idx="1286">
                  <c:v>-127.11548127887799</c:v>
                </c:pt>
                <c:pt idx="1287">
                  <c:v>-128.13209109894899</c:v>
                </c:pt>
                <c:pt idx="1288">
                  <c:v>-129.175900249558</c:v>
                </c:pt>
                <c:pt idx="1289">
                  <c:v>-130.19916387057299</c:v>
                </c:pt>
                <c:pt idx="1290">
                  <c:v>-131.226238940244</c:v>
                </c:pt>
                <c:pt idx="1291">
                  <c:v>-132.257618574113</c:v>
                </c:pt>
                <c:pt idx="1292">
                  <c:v>-133.29381287094</c:v>
                </c:pt>
                <c:pt idx="1293">
                  <c:v>-134.33535224766501</c:v>
                </c:pt>
                <c:pt idx="1294">
                  <c:v>-135.33720956480599</c:v>
                </c:pt>
                <c:pt idx="1295">
                  <c:v>-136.389698023915</c:v>
                </c:pt>
                <c:pt idx="1296">
                  <c:v>-137.449243818426</c:v>
                </c:pt>
                <c:pt idx="1297">
                  <c:v>-138.516499071445</c:v>
                </c:pt>
                <c:pt idx="1298">
                  <c:v>-139.59215975829099</c:v>
                </c:pt>
                <c:pt idx="1299">
                  <c:v>-140.67697253026299</c:v>
                </c:pt>
                <c:pt idx="1300">
                  <c:v>-141.771742627799</c:v>
                </c:pt>
                <c:pt idx="1301">
                  <c:v>-142.905122211205</c:v>
                </c:pt>
                <c:pt idx="1302">
                  <c:v>-144.02307348231599</c:v>
                </c:pt>
                <c:pt idx="1303">
                  <c:v>-145.15386252710101</c:v>
                </c:pt>
                <c:pt idx="1304">
                  <c:v>-146.29864254221599</c:v>
                </c:pt>
                <c:pt idx="1305">
                  <c:v>-147.458696221786</c:v>
                </c:pt>
                <c:pt idx="1306">
                  <c:v>-148.66444750805999</c:v>
                </c:pt>
                <c:pt idx="1307">
                  <c:v>-149.860141072358</c:v>
                </c:pt>
                <c:pt idx="1308">
                  <c:v>-151.076059610257</c:v>
                </c:pt>
                <c:pt idx="1309">
                  <c:v>-152.31438126410399</c:v>
                </c:pt>
                <c:pt idx="1310">
                  <c:v>-153.577688076361</c:v>
                </c:pt>
                <c:pt idx="1311">
                  <c:v>-154.869108409647</c:v>
                </c:pt>
                <c:pt idx="1312">
                  <c:v>-156.19572598214299</c:v>
                </c:pt>
                <c:pt idx="1313">
                  <c:v>-157.55793187366299</c:v>
                </c:pt>
                <c:pt idx="1314">
                  <c:v>-158.96385524435101</c:v>
                </c:pt>
                <c:pt idx="1315">
                  <c:v>-160.42269830201801</c:v>
                </c:pt>
                <c:pt idx="1316">
                  <c:v>-161.947835549133</c:v>
                </c:pt>
                <c:pt idx="1317">
                  <c:v>-163.50352944344201</c:v>
                </c:pt>
                <c:pt idx="1318">
                  <c:v>-165.23220747140201</c:v>
                </c:pt>
                <c:pt idx="1319">
                  <c:v>-167.141282968588</c:v>
                </c:pt>
                <c:pt idx="1320">
                  <c:v>-169.35010035164001</c:v>
                </c:pt>
                <c:pt idx="1321">
                  <c:v>-172.137113247179</c:v>
                </c:pt>
                <c:pt idx="1322">
                  <c:v>-176.374913985511</c:v>
                </c:pt>
                <c:pt idx="1323">
                  <c:v>-186.528771363511</c:v>
                </c:pt>
                <c:pt idx="1324">
                  <c:v>-250.607555607839</c:v>
                </c:pt>
                <c:pt idx="1325">
                  <c:v>-133.043961521325</c:v>
                </c:pt>
                <c:pt idx="1326">
                  <c:v>-161.46438482937899</c:v>
                </c:pt>
                <c:pt idx="1327">
                  <c:v>-167.76066152652001</c:v>
                </c:pt>
                <c:pt idx="1328">
                  <c:v>-171.23708022548499</c:v>
                </c:pt>
                <c:pt idx="1329">
                  <c:v>-173.82820628539801</c:v>
                </c:pt>
                <c:pt idx="1330">
                  <c:v>-176.02454579649</c:v>
                </c:pt>
                <c:pt idx="1331">
                  <c:v>-178.01131750346201</c:v>
                </c:pt>
                <c:pt idx="1332">
                  <c:v>-179.763520404915</c:v>
                </c:pt>
                <c:pt idx="1333">
                  <c:v>-181.542583463466</c:v>
                </c:pt>
                <c:pt idx="1334">
                  <c:v>-183.26982005966599</c:v>
                </c:pt>
                <c:pt idx="1335">
                  <c:v>-184.96198336002399</c:v>
                </c:pt>
                <c:pt idx="1336">
                  <c:v>-186.69420141090799</c:v>
                </c:pt>
                <c:pt idx="1337">
                  <c:v>-188.35136862163199</c:v>
                </c:pt>
                <c:pt idx="1338">
                  <c:v>-189.99939423790201</c:v>
                </c:pt>
                <c:pt idx="1339">
                  <c:v>-191.64333493197699</c:v>
                </c:pt>
                <c:pt idx="1340">
                  <c:v>-193.32719223275501</c:v>
                </c:pt>
                <c:pt idx="1341">
                  <c:v>-194.975979982789</c:v>
                </c:pt>
                <c:pt idx="1342">
                  <c:v>-196.632287578654</c:v>
                </c:pt>
                <c:pt idx="1343">
                  <c:v>-198.29942392390799</c:v>
                </c:pt>
                <c:pt idx="1344">
                  <c:v>-199.98059341591599</c:v>
                </c:pt>
                <c:pt idx="1345">
                  <c:v>-201.77938745541101</c:v>
                </c:pt>
                <c:pt idx="1346">
                  <c:v>-203.50414663248</c:v>
                </c:pt>
                <c:pt idx="1347">
                  <c:v>-205.252847841993</c:v>
                </c:pt>
                <c:pt idx="1348">
                  <c:v>-207.02887662585201</c:v>
                </c:pt>
                <c:pt idx="1349">
                  <c:v>-208.61330697579501</c:v>
                </c:pt>
                <c:pt idx="1350">
                  <c:v>-210.44412895734101</c:v>
                </c:pt>
                <c:pt idx="1351">
                  <c:v>-212.313158194105</c:v>
                </c:pt>
                <c:pt idx="1352">
                  <c:v>-214.26796128465401</c:v>
                </c:pt>
                <c:pt idx="1353">
                  <c:v>-216.227540373235</c:v>
                </c:pt>
                <c:pt idx="1354">
                  <c:v>-218.23994579560301</c:v>
                </c:pt>
                <c:pt idx="1355">
                  <c:v>-220.31125656410001</c:v>
                </c:pt>
                <c:pt idx="1356">
                  <c:v>-222.61935354615301</c:v>
                </c:pt>
                <c:pt idx="1357">
                  <c:v>-224.840239353768</c:v>
                </c:pt>
                <c:pt idx="1358">
                  <c:v>-227.14514641200901</c:v>
                </c:pt>
                <c:pt idx="1359">
                  <c:v>-229.54577667242401</c:v>
                </c:pt>
                <c:pt idx="1360">
                  <c:v>-231.72195993636501</c:v>
                </c:pt>
                <c:pt idx="1361">
                  <c:v>-234.34713147749201</c:v>
                </c:pt>
                <c:pt idx="1362">
                  <c:v>-237.131075009054</c:v>
                </c:pt>
                <c:pt idx="1363">
                  <c:v>-240.359328141768</c:v>
                </c:pt>
                <c:pt idx="1364">
                  <c:v>-243.65299012110501</c:v>
                </c:pt>
                <c:pt idx="1365">
                  <c:v>-247.42321146686101</c:v>
                </c:pt>
                <c:pt idx="1366">
                  <c:v>-252.226653102927</c:v>
                </c:pt>
                <c:pt idx="1367">
                  <c:v>-260.366666820273</c:v>
                </c:pt>
                <c:pt idx="1368">
                  <c:v>-324.682880854183</c:v>
                </c:pt>
                <c:pt idx="1369">
                  <c:v>-231.884123061715</c:v>
                </c:pt>
                <c:pt idx="1370">
                  <c:v>-250.936160945095</c:v>
                </c:pt>
                <c:pt idx="1371">
                  <c:v>-257.641613374202</c:v>
                </c:pt>
                <c:pt idx="1372">
                  <c:v>-262.70559163385298</c:v>
                </c:pt>
                <c:pt idx="1373">
                  <c:v>-267.091321035146</c:v>
                </c:pt>
                <c:pt idx="1374">
                  <c:v>-271.56963141331101</c:v>
                </c:pt>
                <c:pt idx="1375">
                  <c:v>-276.06323811019899</c:v>
                </c:pt>
                <c:pt idx="1376">
                  <c:v>-280.679023677266</c:v>
                </c:pt>
                <c:pt idx="1377">
                  <c:v>-285.38903915134199</c:v>
                </c:pt>
                <c:pt idx="1378">
                  <c:v>-290.25726484995499</c:v>
                </c:pt>
                <c:pt idx="1379">
                  <c:v>-295.71268716877</c:v>
                </c:pt>
                <c:pt idx="1380">
                  <c:v>-300.947613072134</c:v>
                </c:pt>
                <c:pt idx="1381">
                  <c:v>-306.368017359899</c:v>
                </c:pt>
                <c:pt idx="1382">
                  <c:v>-311.369581332731</c:v>
                </c:pt>
                <c:pt idx="1383">
                  <c:v>-317.14774803074403</c:v>
                </c:pt>
                <c:pt idx="1384">
                  <c:v>-323.12479422809298</c:v>
                </c:pt>
                <c:pt idx="1385">
                  <c:v>-329.17027017744198</c:v>
                </c:pt>
                <c:pt idx="1386">
                  <c:v>-335.29312112569801</c:v>
                </c:pt>
                <c:pt idx="1387">
                  <c:v>-341.70588387641698</c:v>
                </c:pt>
                <c:pt idx="1388">
                  <c:v>-347.818719279162</c:v>
                </c:pt>
                <c:pt idx="1389">
                  <c:v>-353.88344220095797</c:v>
                </c:pt>
                <c:pt idx="1390">
                  <c:v>-359.95314382502698</c:v>
                </c:pt>
                <c:pt idx="1391">
                  <c:v>-365.84514035489599</c:v>
                </c:pt>
                <c:pt idx="1392">
                  <c:v>-371.62582621126899</c:v>
                </c:pt>
                <c:pt idx="1393">
                  <c:v>-377.06841525810302</c:v>
                </c:pt>
                <c:pt idx="1394">
                  <c:v>-382.65309416836402</c:v>
                </c:pt>
                <c:pt idx="1395">
                  <c:v>-388.31195835467997</c:v>
                </c:pt>
                <c:pt idx="1396">
                  <c:v>-393.93266273877498</c:v>
                </c:pt>
                <c:pt idx="1397">
                  <c:v>-399.90263776178898</c:v>
                </c:pt>
                <c:pt idx="1398">
                  <c:v>-407.40836849502898</c:v>
                </c:pt>
                <c:pt idx="1399">
                  <c:v>-428.88185211384803</c:v>
                </c:pt>
                <c:pt idx="1400">
                  <c:v>-383.51645142898201</c:v>
                </c:pt>
                <c:pt idx="1401">
                  <c:v>-407.34405322303297</c:v>
                </c:pt>
                <c:pt idx="1402">
                  <c:v>-414.39576887638202</c:v>
                </c:pt>
                <c:pt idx="1403">
                  <c:v>-419.55188789397698</c:v>
                </c:pt>
                <c:pt idx="1404">
                  <c:v>-424.06192261646601</c:v>
                </c:pt>
                <c:pt idx="1405">
                  <c:v>-428.09771153924498</c:v>
                </c:pt>
                <c:pt idx="1406">
                  <c:v>-432.01254903380101</c:v>
                </c:pt>
                <c:pt idx="1407">
                  <c:v>-435.890186021305</c:v>
                </c:pt>
                <c:pt idx="1408">
                  <c:v>-439.49060201853803</c:v>
                </c:pt>
                <c:pt idx="1409">
                  <c:v>-442.98066172127898</c:v>
                </c:pt>
                <c:pt idx="1410">
                  <c:v>-446.37755737028101</c:v>
                </c:pt>
                <c:pt idx="1411">
                  <c:v>-449.59739778998602</c:v>
                </c:pt>
                <c:pt idx="1412">
                  <c:v>-452.878950818975</c:v>
                </c:pt>
                <c:pt idx="1413">
                  <c:v>-456.12828915108997</c:v>
                </c:pt>
                <c:pt idx="1414">
                  <c:v>-459.509987549546</c:v>
                </c:pt>
                <c:pt idx="1415">
                  <c:v>-462.74977377418702</c:v>
                </c:pt>
                <c:pt idx="1416">
                  <c:v>-465.733404850451</c:v>
                </c:pt>
                <c:pt idx="1417">
                  <c:v>-469.037642657839</c:v>
                </c:pt>
                <c:pt idx="1418">
                  <c:v>-472.57142147972201</c:v>
                </c:pt>
                <c:pt idx="1419">
                  <c:v>-476.07783854976901</c:v>
                </c:pt>
                <c:pt idx="1420">
                  <c:v>-479.933128321482</c:v>
                </c:pt>
                <c:pt idx="1421">
                  <c:v>-484.00410027233801</c:v>
                </c:pt>
                <c:pt idx="1422">
                  <c:v>-488.93476308647899</c:v>
                </c:pt>
                <c:pt idx="1423">
                  <c:v>-498.78434342155799</c:v>
                </c:pt>
                <c:pt idx="1424">
                  <c:v>-442.49247068739299</c:v>
                </c:pt>
                <c:pt idx="1425">
                  <c:v>-488.89713340121699</c:v>
                </c:pt>
                <c:pt idx="1426">
                  <c:v>-495.14501047124099</c:v>
                </c:pt>
                <c:pt idx="1427">
                  <c:v>-499.64513135559798</c:v>
                </c:pt>
                <c:pt idx="1428">
                  <c:v>-503.77943588258898</c:v>
                </c:pt>
                <c:pt idx="1429">
                  <c:v>-507.34853183208202</c:v>
                </c:pt>
                <c:pt idx="1430">
                  <c:v>-510.94474208261801</c:v>
                </c:pt>
                <c:pt idx="1431">
                  <c:v>-514.482714802896</c:v>
                </c:pt>
                <c:pt idx="1432">
                  <c:v>-517.97810033343296</c:v>
                </c:pt>
                <c:pt idx="1433">
                  <c:v>-521.62695029558301</c:v>
                </c:pt>
                <c:pt idx="1434">
                  <c:v>-525.14143207094696</c:v>
                </c:pt>
                <c:pt idx="1435">
                  <c:v>-528.759613019168</c:v>
                </c:pt>
                <c:pt idx="1436">
                  <c:v>-532.41022591875003</c:v>
                </c:pt>
                <c:pt idx="1437">
                  <c:v>-535.87994757252</c:v>
                </c:pt>
                <c:pt idx="1438">
                  <c:v>-539.92616670712005</c:v>
                </c:pt>
                <c:pt idx="1439">
                  <c:v>-544.01657428538499</c:v>
                </c:pt>
                <c:pt idx="1440">
                  <c:v>-548.51570261175402</c:v>
                </c:pt>
                <c:pt idx="1441">
                  <c:v>-553.38918480517702</c:v>
                </c:pt>
                <c:pt idx="1442">
                  <c:v>-558.97782358433506</c:v>
                </c:pt>
                <c:pt idx="1443">
                  <c:v>-572.20003637863897</c:v>
                </c:pt>
                <c:pt idx="1444">
                  <c:v>-547.83322038186805</c:v>
                </c:pt>
                <c:pt idx="1445">
                  <c:v>-564.74461557468305</c:v>
                </c:pt>
                <c:pt idx="1446">
                  <c:v>-571.62634438280395</c:v>
                </c:pt>
                <c:pt idx="1447">
                  <c:v>-577.39372433579297</c:v>
                </c:pt>
                <c:pt idx="1448">
                  <c:v>-582.52291570557895</c:v>
                </c:pt>
                <c:pt idx="1449">
                  <c:v>-588.09275586992703</c:v>
                </c:pt>
                <c:pt idx="1450">
                  <c:v>-593.95853693841002</c:v>
                </c:pt>
                <c:pt idx="1451">
                  <c:v>-600.33876971854704</c:v>
                </c:pt>
                <c:pt idx="1452">
                  <c:v>-606.72823031434905</c:v>
                </c:pt>
                <c:pt idx="1453">
                  <c:v>-612.75292717480102</c:v>
                </c:pt>
                <c:pt idx="1454">
                  <c:v>-620.27227285675099</c:v>
                </c:pt>
                <c:pt idx="1455">
                  <c:v>-629.00031023073302</c:v>
                </c:pt>
                <c:pt idx="1456">
                  <c:v>-638.08199231780804</c:v>
                </c:pt>
                <c:pt idx="1457">
                  <c:v>-648.34678359157704</c:v>
                </c:pt>
                <c:pt idx="1458">
                  <c:v>-659.33605263567495</c:v>
                </c:pt>
                <c:pt idx="1459">
                  <c:v>-673.04907281659496</c:v>
                </c:pt>
                <c:pt idx="1460">
                  <c:v>-707.57788908446605</c:v>
                </c:pt>
                <c:pt idx="1461">
                  <c:v>-684.576120237336</c:v>
                </c:pt>
                <c:pt idx="1462">
                  <c:v>-702.00280462547505</c:v>
                </c:pt>
                <c:pt idx="1463">
                  <c:v>-715.49259202518601</c:v>
                </c:pt>
                <c:pt idx="1464">
                  <c:v>-727.68299507085101</c:v>
                </c:pt>
                <c:pt idx="1465">
                  <c:v>-738.80164692402798</c:v>
                </c:pt>
                <c:pt idx="1466">
                  <c:v>-748.81984204448497</c:v>
                </c:pt>
                <c:pt idx="1467">
                  <c:v>-757.81790880267897</c:v>
                </c:pt>
                <c:pt idx="1468">
                  <c:v>-765.85212043653598</c:v>
                </c:pt>
                <c:pt idx="1469">
                  <c:v>-773.65310272182398</c:v>
                </c:pt>
                <c:pt idx="1470">
                  <c:v>-781.25970135434204</c:v>
                </c:pt>
                <c:pt idx="1471">
                  <c:v>-788.431955954469</c:v>
                </c:pt>
                <c:pt idx="1472">
                  <c:v>-795.13711527787405</c:v>
                </c:pt>
                <c:pt idx="1473">
                  <c:v>-802.91206155254895</c:v>
                </c:pt>
                <c:pt idx="1474">
                  <c:v>-813.18394391166498</c:v>
                </c:pt>
                <c:pt idx="1475">
                  <c:v>-783.81659415486604</c:v>
                </c:pt>
                <c:pt idx="1476">
                  <c:v>-815.707503717657</c:v>
                </c:pt>
                <c:pt idx="1477">
                  <c:v>-823.56599362555198</c:v>
                </c:pt>
                <c:pt idx="1478">
                  <c:v>-830.34081608650501</c:v>
                </c:pt>
                <c:pt idx="1479">
                  <c:v>-836.33152490503005</c:v>
                </c:pt>
                <c:pt idx="1480">
                  <c:v>-841.92340573750596</c:v>
                </c:pt>
                <c:pt idx="1481">
                  <c:v>-847.53265855733696</c:v>
                </c:pt>
                <c:pt idx="1482">
                  <c:v>-853.39192267930105</c:v>
                </c:pt>
                <c:pt idx="1483">
                  <c:v>-859.32107631756401</c:v>
                </c:pt>
                <c:pt idx="1484">
                  <c:v>-865.20780353112605</c:v>
                </c:pt>
                <c:pt idx="1485">
                  <c:v>-870.96307363087396</c:v>
                </c:pt>
                <c:pt idx="1486">
                  <c:v>-878.24918752001599</c:v>
                </c:pt>
                <c:pt idx="1487">
                  <c:v>-889.43386480378501</c:v>
                </c:pt>
                <c:pt idx="1488">
                  <c:v>-877.59205769769096</c:v>
                </c:pt>
                <c:pt idx="1489">
                  <c:v>-891.82291496012294</c:v>
                </c:pt>
                <c:pt idx="1490">
                  <c:v>-899.55085483369396</c:v>
                </c:pt>
                <c:pt idx="1491">
                  <c:v>-906.70584176580496</c:v>
                </c:pt>
                <c:pt idx="1492">
                  <c:v>-912.92105698886098</c:v>
                </c:pt>
                <c:pt idx="1493">
                  <c:v>-919.92496956171897</c:v>
                </c:pt>
                <c:pt idx="1494">
                  <c:v>-927.14496006291904</c:v>
                </c:pt>
                <c:pt idx="1495">
                  <c:v>-933.99802422938501</c:v>
                </c:pt>
                <c:pt idx="1496">
                  <c:v>-942.23003137374496</c:v>
                </c:pt>
                <c:pt idx="1497">
                  <c:v>-951.59137411911001</c:v>
                </c:pt>
                <c:pt idx="1498">
                  <c:v>-963.05912041122599</c:v>
                </c:pt>
                <c:pt idx="1499">
                  <c:v>-992.61726271745999</c:v>
                </c:pt>
                <c:pt idx="1500">
                  <c:v>-976.46041778560198</c:v>
                </c:pt>
              </c:numCache>
            </c:numRef>
          </c:yVal>
          <c:smooth val="1"/>
          <c:extLst>
            <c:ext xmlns:c16="http://schemas.microsoft.com/office/drawing/2014/chart" uri="{C3380CC4-5D6E-409C-BE32-E72D297353CC}">
              <c16:uniqueId val="{00000003-1E1B-467D-801F-27028CC20510}"/>
            </c:ext>
          </c:extLst>
        </c:ser>
        <c:ser>
          <c:idx val="3"/>
          <c:order val="3"/>
          <c:tx>
            <c:v>phase_TEST</c:v>
          </c:tx>
          <c:spPr>
            <a:ln>
              <a:solidFill>
                <a:srgbClr val="C00000"/>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1A'!$G$5:$G$204</c:f>
              <c:numCache>
                <c:formatCode>General</c:formatCode>
                <c:ptCount val="200"/>
                <c:pt idx="0">
                  <c:v>4.8397595027832798</c:v>
                </c:pt>
                <c:pt idx="1">
                  <c:v>4.94185293161138</c:v>
                </c:pt>
                <c:pt idx="2">
                  <c:v>5.2144951096762497</c:v>
                </c:pt>
                <c:pt idx="3">
                  <c:v>5.2204656908203404</c:v>
                </c:pt>
                <c:pt idx="4">
                  <c:v>5.0584921830204097</c:v>
                </c:pt>
                <c:pt idx="5">
                  <c:v>5.8849632129459399</c:v>
                </c:pt>
                <c:pt idx="6">
                  <c:v>5.8802470593969298</c:v>
                </c:pt>
                <c:pt idx="7">
                  <c:v>5.83017012100896</c:v>
                </c:pt>
                <c:pt idx="8">
                  <c:v>6.6802151256844899</c:v>
                </c:pt>
                <c:pt idx="9">
                  <c:v>6.1936449239648503</c:v>
                </c:pt>
                <c:pt idx="10">
                  <c:v>7.8852110330301501</c:v>
                </c:pt>
                <c:pt idx="11">
                  <c:v>7.8296389058886504</c:v>
                </c:pt>
                <c:pt idx="12">
                  <c:v>7.9299442391372601</c:v>
                </c:pt>
                <c:pt idx="13">
                  <c:v>8.1420133235992207</c:v>
                </c:pt>
                <c:pt idx="14">
                  <c:v>8.8353147777460794</c:v>
                </c:pt>
                <c:pt idx="15">
                  <c:v>9.3204935051954401</c:v>
                </c:pt>
                <c:pt idx="16">
                  <c:v>9.42213910879188</c:v>
                </c:pt>
                <c:pt idx="17">
                  <c:v>9.8778923139998298</c:v>
                </c:pt>
                <c:pt idx="18">
                  <c:v>10.0479911748833</c:v>
                </c:pt>
                <c:pt idx="19">
                  <c:v>11.1857287246164</c:v>
                </c:pt>
                <c:pt idx="20">
                  <c:v>11.3526569399636</c:v>
                </c:pt>
                <c:pt idx="21">
                  <c:v>11.8453933362859</c:v>
                </c:pt>
                <c:pt idx="22">
                  <c:v>12.386721321475401</c:v>
                </c:pt>
                <c:pt idx="23">
                  <c:v>12.808845380586</c:v>
                </c:pt>
                <c:pt idx="24">
                  <c:v>13.236981941998</c:v>
                </c:pt>
                <c:pt idx="25">
                  <c:v>13.788806581806099</c:v>
                </c:pt>
                <c:pt idx="26">
                  <c:v>14.5013904764477</c:v>
                </c:pt>
                <c:pt idx="27">
                  <c:v>14.5840680015194</c:v>
                </c:pt>
                <c:pt idx="28">
                  <c:v>15.776941574498499</c:v>
                </c:pt>
                <c:pt idx="29">
                  <c:v>15.9488086325055</c:v>
                </c:pt>
                <c:pt idx="30">
                  <c:v>16.141922295507001</c:v>
                </c:pt>
                <c:pt idx="31">
                  <c:v>15.413826038613299</c:v>
                </c:pt>
                <c:pt idx="32">
                  <c:v>17.784191922776699</c:v>
                </c:pt>
                <c:pt idx="33">
                  <c:v>18.656338814702401</c:v>
                </c:pt>
                <c:pt idx="34">
                  <c:v>19.212687973752701</c:v>
                </c:pt>
                <c:pt idx="35">
                  <c:v>19.899226291895999</c:v>
                </c:pt>
                <c:pt idx="36">
                  <c:v>20.5343393018622</c:v>
                </c:pt>
                <c:pt idx="37">
                  <c:v>20.943582659505701</c:v>
                </c:pt>
                <c:pt idx="38">
                  <c:v>21.579218437812401</c:v>
                </c:pt>
                <c:pt idx="39">
                  <c:v>22.2967277404952</c:v>
                </c:pt>
                <c:pt idx="40">
                  <c:v>23.223320718030799</c:v>
                </c:pt>
                <c:pt idx="41">
                  <c:v>23.737549091358598</c:v>
                </c:pt>
                <c:pt idx="42">
                  <c:v>24.2526417122467</c:v>
                </c:pt>
                <c:pt idx="43">
                  <c:v>24.991963485780399</c:v>
                </c:pt>
                <c:pt idx="44">
                  <c:v>25.1699134376322</c:v>
                </c:pt>
                <c:pt idx="45">
                  <c:v>25.949297143071298</c:v>
                </c:pt>
                <c:pt idx="46">
                  <c:v>26.530831997791601</c:v>
                </c:pt>
                <c:pt idx="47">
                  <c:v>27.257272013710601</c:v>
                </c:pt>
                <c:pt idx="48">
                  <c:v>27.722826834376399</c:v>
                </c:pt>
                <c:pt idx="49">
                  <c:v>28.118223482111802</c:v>
                </c:pt>
                <c:pt idx="50">
                  <c:v>28.3695652906028</c:v>
                </c:pt>
                <c:pt idx="51">
                  <c:v>28.832056448622701</c:v>
                </c:pt>
                <c:pt idx="52">
                  <c:v>29.160425134035801</c:v>
                </c:pt>
                <c:pt idx="53">
                  <c:v>29.724564576432801</c:v>
                </c:pt>
                <c:pt idx="54">
                  <c:v>30.094663027264499</c:v>
                </c:pt>
                <c:pt idx="55">
                  <c:v>30.374097648449201</c:v>
                </c:pt>
                <c:pt idx="56">
                  <c:v>30.731216339614299</c:v>
                </c:pt>
                <c:pt idx="57">
                  <c:v>30.930108615942999</c:v>
                </c:pt>
                <c:pt idx="58">
                  <c:v>31.1358935960689</c:v>
                </c:pt>
                <c:pt idx="59">
                  <c:v>31.4610756443521</c:v>
                </c:pt>
                <c:pt idx="60">
                  <c:v>31.473379827447399</c:v>
                </c:pt>
                <c:pt idx="61">
                  <c:v>31.713874449456501</c:v>
                </c:pt>
                <c:pt idx="62">
                  <c:v>31.901396801801599</c:v>
                </c:pt>
                <c:pt idx="63">
                  <c:v>32.195646814727901</c:v>
                </c:pt>
                <c:pt idx="64">
                  <c:v>32.2500625362227</c:v>
                </c:pt>
                <c:pt idx="65">
                  <c:v>32.379689202306203</c:v>
                </c:pt>
                <c:pt idx="66">
                  <c:v>32.5520330080465</c:v>
                </c:pt>
                <c:pt idx="67">
                  <c:v>32.734378229652698</c:v>
                </c:pt>
                <c:pt idx="68">
                  <c:v>32.959746845319302</c:v>
                </c:pt>
                <c:pt idx="69">
                  <c:v>33.163634370959301</c:v>
                </c:pt>
                <c:pt idx="70">
                  <c:v>33.374266332648197</c:v>
                </c:pt>
                <c:pt idx="71">
                  <c:v>33.594496093852001</c:v>
                </c:pt>
                <c:pt idx="72">
                  <c:v>33.730485542657398</c:v>
                </c:pt>
                <c:pt idx="73">
                  <c:v>33.876992629274497</c:v>
                </c:pt>
                <c:pt idx="74">
                  <c:v>34.229783414424098</c:v>
                </c:pt>
                <c:pt idx="75">
                  <c:v>34.491728593740497</c:v>
                </c:pt>
                <c:pt idx="76">
                  <c:v>34.691094332391899</c:v>
                </c:pt>
                <c:pt idx="77">
                  <c:v>35.019178059153198</c:v>
                </c:pt>
                <c:pt idx="78">
                  <c:v>35.259332606990597</c:v>
                </c:pt>
                <c:pt idx="79">
                  <c:v>35.709677404451099</c:v>
                </c:pt>
                <c:pt idx="80">
                  <c:v>36.005461701492997</c:v>
                </c:pt>
                <c:pt idx="81">
                  <c:v>36.378272026769899</c:v>
                </c:pt>
                <c:pt idx="82">
                  <c:v>36.853988266911799</c:v>
                </c:pt>
                <c:pt idx="83">
                  <c:v>37.242215028205401</c:v>
                </c:pt>
                <c:pt idx="84">
                  <c:v>37.806602359582101</c:v>
                </c:pt>
                <c:pt idx="85">
                  <c:v>38.219903489781899</c:v>
                </c:pt>
                <c:pt idx="86">
                  <c:v>38.729681951835502</c:v>
                </c:pt>
                <c:pt idx="87">
                  <c:v>39.216264048147401</c:v>
                </c:pt>
                <c:pt idx="88">
                  <c:v>39.7756689900081</c:v>
                </c:pt>
                <c:pt idx="89">
                  <c:v>40.233527778336303</c:v>
                </c:pt>
                <c:pt idx="90">
                  <c:v>40.866241560242798</c:v>
                </c:pt>
                <c:pt idx="91">
                  <c:v>41.476716060560697</c:v>
                </c:pt>
                <c:pt idx="92">
                  <c:v>42.035061106718601</c:v>
                </c:pt>
                <c:pt idx="93">
                  <c:v>42.601219869918701</c:v>
                </c:pt>
                <c:pt idx="94">
                  <c:v>43.252106649140003</c:v>
                </c:pt>
                <c:pt idx="95">
                  <c:v>43.801464129100999</c:v>
                </c:pt>
                <c:pt idx="96">
                  <c:v>44.381059966737602</c:v>
                </c:pt>
                <c:pt idx="97">
                  <c:v>44.992076787957998</c:v>
                </c:pt>
                <c:pt idx="98">
                  <c:v>45.559925251986499</c:v>
                </c:pt>
                <c:pt idx="99">
                  <c:v>46.067387729570498</c:v>
                </c:pt>
                <c:pt idx="100">
                  <c:v>46.579852546100497</c:v>
                </c:pt>
                <c:pt idx="101">
                  <c:v>47.105473418938701</c:v>
                </c:pt>
                <c:pt idx="102">
                  <c:v>47.246032141773803</c:v>
                </c:pt>
                <c:pt idx="103">
                  <c:v>48.565937007576203</c:v>
                </c:pt>
                <c:pt idx="104">
                  <c:v>49.048073751027601</c:v>
                </c:pt>
                <c:pt idx="105">
                  <c:v>49.482664236921401</c:v>
                </c:pt>
                <c:pt idx="106">
                  <c:v>49.819162661444103</c:v>
                </c:pt>
                <c:pt idx="107">
                  <c:v>50.262438954127198</c:v>
                </c:pt>
                <c:pt idx="108">
                  <c:v>50.538276369423102</c:v>
                </c:pt>
                <c:pt idx="109">
                  <c:v>50.956796956647999</c:v>
                </c:pt>
                <c:pt idx="110">
                  <c:v>51.126072328000497</c:v>
                </c:pt>
                <c:pt idx="111">
                  <c:v>51.323384515597802</c:v>
                </c:pt>
                <c:pt idx="112">
                  <c:v>51.590086189957397</c:v>
                </c:pt>
                <c:pt idx="113">
                  <c:v>51.617021416276103</c:v>
                </c:pt>
                <c:pt idx="114">
                  <c:v>51.603832786378398</c:v>
                </c:pt>
                <c:pt idx="115">
                  <c:v>51.6202312412873</c:v>
                </c:pt>
                <c:pt idx="116">
                  <c:v>51.533701948671897</c:v>
                </c:pt>
                <c:pt idx="117">
                  <c:v>51.455693904647603</c:v>
                </c:pt>
                <c:pt idx="118">
                  <c:v>51.221313072197802</c:v>
                </c:pt>
                <c:pt idx="119">
                  <c:v>51.1399392683538</c:v>
                </c:pt>
                <c:pt idx="120">
                  <c:v>50.7430810922896</c:v>
                </c:pt>
                <c:pt idx="121">
                  <c:v>50.456576739053197</c:v>
                </c:pt>
                <c:pt idx="122">
                  <c:v>50.007853940041599</c:v>
                </c:pt>
                <c:pt idx="123">
                  <c:v>49.386081043145602</c:v>
                </c:pt>
                <c:pt idx="124">
                  <c:v>48.828788761738302</c:v>
                </c:pt>
                <c:pt idx="125">
                  <c:v>48.1419741831971</c:v>
                </c:pt>
                <c:pt idx="126">
                  <c:v>47.295945585374099</c:v>
                </c:pt>
                <c:pt idx="127">
                  <c:v>46.6176474988251</c:v>
                </c:pt>
                <c:pt idx="128">
                  <c:v>46.255369147105199</c:v>
                </c:pt>
                <c:pt idx="129">
                  <c:v>44.902119846676797</c:v>
                </c:pt>
                <c:pt idx="130">
                  <c:v>43.6437231668652</c:v>
                </c:pt>
                <c:pt idx="131">
                  <c:v>42.6270152153553</c:v>
                </c:pt>
                <c:pt idx="132">
                  <c:v>41.4814456407425</c:v>
                </c:pt>
                <c:pt idx="133">
                  <c:v>39.9658238577871</c:v>
                </c:pt>
                <c:pt idx="134">
                  <c:v>39.122873265764497</c:v>
                </c:pt>
                <c:pt idx="135">
                  <c:v>37.384650894952998</c:v>
                </c:pt>
                <c:pt idx="136">
                  <c:v>35.636866130647398</c:v>
                </c:pt>
                <c:pt idx="137">
                  <c:v>34.074081001270102</c:v>
                </c:pt>
                <c:pt idx="138">
                  <c:v>32.1606146696884</c:v>
                </c:pt>
                <c:pt idx="139">
                  <c:v>30.749694694975801</c:v>
                </c:pt>
                <c:pt idx="140">
                  <c:v>26.783742005041901</c:v>
                </c:pt>
                <c:pt idx="141">
                  <c:v>27.251776845815598</c:v>
                </c:pt>
                <c:pt idx="142">
                  <c:v>24.617618840527101</c:v>
                </c:pt>
                <c:pt idx="143">
                  <c:v>21.946363563054799</c:v>
                </c:pt>
                <c:pt idx="144">
                  <c:v>19.265004770657399</c:v>
                </c:pt>
                <c:pt idx="145">
                  <c:v>15.6596472299764</c:v>
                </c:pt>
                <c:pt idx="146">
                  <c:v>13.3161191274032</c:v>
                </c:pt>
                <c:pt idx="147">
                  <c:v>8.92022128416545</c:v>
                </c:pt>
                <c:pt idx="148">
                  <c:v>6.8928281107181304</c:v>
                </c:pt>
                <c:pt idx="149">
                  <c:v>2.95899990792751</c:v>
                </c:pt>
                <c:pt idx="150">
                  <c:v>3.1065755115165099</c:v>
                </c:pt>
                <c:pt idx="151">
                  <c:v>-3.5990459667690802</c:v>
                </c:pt>
                <c:pt idx="152">
                  <c:v>-5.1245220860173797</c:v>
                </c:pt>
                <c:pt idx="153">
                  <c:v>-9.7476333601561205</c:v>
                </c:pt>
                <c:pt idx="154">
                  <c:v>-12.259084636167399</c:v>
                </c:pt>
                <c:pt idx="155">
                  <c:v>-19.102610129011701</c:v>
                </c:pt>
                <c:pt idx="156">
                  <c:v>-18.483743753759398</c:v>
                </c:pt>
                <c:pt idx="157">
                  <c:v>-27.834522840482499</c:v>
                </c:pt>
                <c:pt idx="158">
                  <c:v>-31.599881148565299</c:v>
                </c:pt>
                <c:pt idx="159">
                  <c:v>-33.164573225677699</c:v>
                </c:pt>
                <c:pt idx="160">
                  <c:v>-40.4104673683455</c:v>
                </c:pt>
                <c:pt idx="161">
                  <c:v>-44.061843731892701</c:v>
                </c:pt>
                <c:pt idx="162">
                  <c:v>-52.459829073658703</c:v>
                </c:pt>
                <c:pt idx="163">
                  <c:v>-53.1878591258792</c:v>
                </c:pt>
                <c:pt idx="164">
                  <c:v>-59.701204485707997</c:v>
                </c:pt>
                <c:pt idx="165">
                  <c:v>-67.176679774098901</c:v>
                </c:pt>
                <c:pt idx="166">
                  <c:v>-77.800674064431107</c:v>
                </c:pt>
                <c:pt idx="167">
                  <c:v>-77.993069358728704</c:v>
                </c:pt>
                <c:pt idx="168">
                  <c:v>-82.787972186427098</c:v>
                </c:pt>
                <c:pt idx="169">
                  <c:v>-90.206561950203096</c:v>
                </c:pt>
                <c:pt idx="170">
                  <c:v>-88.619833574033706</c:v>
                </c:pt>
                <c:pt idx="171">
                  <c:v>-99.611500857731997</c:v>
                </c:pt>
                <c:pt idx="172">
                  <c:v>-84.434966197167398</c:v>
                </c:pt>
                <c:pt idx="173">
                  <c:v>-89.053369479415906</c:v>
                </c:pt>
                <c:pt idx="174">
                  <c:v>-81.851911721030504</c:v>
                </c:pt>
                <c:pt idx="175">
                  <c:v>-97.377265052889001</c:v>
                </c:pt>
                <c:pt idx="176">
                  <c:v>-104.745956123813</c:v>
                </c:pt>
                <c:pt idx="177">
                  <c:v>-108.096899969243</c:v>
                </c:pt>
                <c:pt idx="178">
                  <c:v>-106.511242540674</c:v>
                </c:pt>
                <c:pt idx="179">
                  <c:v>-118.91129560434599</c:v>
                </c:pt>
                <c:pt idx="180">
                  <c:v>-119.716681433904</c:v>
                </c:pt>
                <c:pt idx="181">
                  <c:v>-121.568687711168</c:v>
                </c:pt>
                <c:pt idx="182">
                  <c:v>-121.110996274782</c:v>
                </c:pt>
                <c:pt idx="183">
                  <c:v>-119.864770174421</c:v>
                </c:pt>
                <c:pt idx="184">
                  <c:v>-112.728229432902</c:v>
                </c:pt>
                <c:pt idx="185">
                  <c:v>-109.75810350299901</c:v>
                </c:pt>
                <c:pt idx="186">
                  <c:v>-114.970487809944</c:v>
                </c:pt>
                <c:pt idx="187">
                  <c:v>-116.965955833732</c:v>
                </c:pt>
                <c:pt idx="188">
                  <c:v>-107.99759250263</c:v>
                </c:pt>
                <c:pt idx="189">
                  <c:v>-114.79784248366801</c:v>
                </c:pt>
                <c:pt idx="190">
                  <c:v>-111.790030347175</c:v>
                </c:pt>
                <c:pt idx="191">
                  <c:v>-115.976559312359</c:v>
                </c:pt>
                <c:pt idx="192">
                  <c:v>-102.710643229643</c:v>
                </c:pt>
                <c:pt idx="193">
                  <c:v>-103.871600248953</c:v>
                </c:pt>
                <c:pt idx="194">
                  <c:v>-99.901071249167401</c:v>
                </c:pt>
                <c:pt idx="195">
                  <c:v>-102.605810476626</c:v>
                </c:pt>
                <c:pt idx="196">
                  <c:v>-94.013516371605903</c:v>
                </c:pt>
                <c:pt idx="197">
                  <c:v>-95.073061819852995</c:v>
                </c:pt>
                <c:pt idx="198">
                  <c:v>-92.975980964464597</c:v>
                </c:pt>
                <c:pt idx="199">
                  <c:v>-96.143030558322806</c:v>
                </c:pt>
              </c:numCache>
            </c:numRef>
          </c:yVal>
          <c:smooth val="1"/>
          <c:extLst>
            <c:ext xmlns:c16="http://schemas.microsoft.com/office/drawing/2014/chart" uri="{C3380CC4-5D6E-409C-BE32-E72D297353CC}">
              <c16:uniqueId val="{00000004-1E1B-467D-801F-27028CC20510}"/>
            </c:ext>
          </c:extLst>
        </c:ser>
        <c:ser>
          <c:idx val="5"/>
          <c:order val="5"/>
          <c:tx>
            <c:v>phase_Excel</c:v>
          </c:tx>
          <c:spPr>
            <a:ln>
              <a:solidFill>
                <a:srgbClr val="C00000"/>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1A'!$K$5:$K$45</c:f>
              <c:numCache>
                <c:formatCode>General</c:formatCode>
                <c:ptCount val="41"/>
                <c:pt idx="0">
                  <c:v>90.458314616364987</c:v>
                </c:pt>
                <c:pt idx="1">
                  <c:v>89.392984377820014</c:v>
                </c:pt>
                <c:pt idx="2">
                  <c:v>88.296686331680576</c:v>
                </c:pt>
                <c:pt idx="3">
                  <c:v>87.112936440089499</c:v>
                </c:pt>
                <c:pt idx="4">
                  <c:v>85.782173814611497</c:v>
                </c:pt>
                <c:pt idx="5">
                  <c:v>84.240238403108421</c:v>
                </c:pt>
                <c:pt idx="6">
                  <c:v>82.418047101666829</c:v>
                </c:pt>
                <c:pt idx="7">
                  <c:v>80.24366376626449</c:v>
                </c:pt>
                <c:pt idx="8">
                  <c:v>77.648794062251525</c:v>
                </c:pt>
                <c:pt idx="9">
                  <c:v>74.582609850758047</c:v>
                </c:pt>
                <c:pt idx="10">
                  <c:v>71.035773433025099</c:v>
                </c:pt>
                <c:pt idx="11">
                  <c:v>67.074447790847614</c:v>
                </c:pt>
                <c:pt idx="12">
                  <c:v>62.875485538490238</c:v>
                </c:pt>
                <c:pt idx="13">
                  <c:v>58.741761613679074</c:v>
                </c:pt>
                <c:pt idx="14">
                  <c:v>55.072945628563076</c:v>
                </c:pt>
                <c:pt idx="15">
                  <c:v>52.286638683595186</c:v>
                </c:pt>
                <c:pt idx="16">
                  <c:v>50.718267832614089</c:v>
                </c:pt>
                <c:pt idx="17">
                  <c:v>50.540489081383299</c:v>
                </c:pt>
                <c:pt idx="18">
                  <c:v>51.723348361778335</c:v>
                </c:pt>
                <c:pt idx="19">
                  <c:v>54.036487818842801</c:v>
                </c:pt>
                <c:pt idx="20">
                  <c:v>57.093592556314235</c:v>
                </c:pt>
                <c:pt idx="21">
                  <c:v>60.436041560987945</c:v>
                </c:pt>
                <c:pt idx="22">
                  <c:v>63.630654995711325</c:v>
                </c:pt>
                <c:pt idx="23">
                  <c:v>66.34019721870429</c:v>
                </c:pt>
                <c:pt idx="24">
                  <c:v>68.342560355568608</c:v>
                </c:pt>
                <c:pt idx="25">
                  <c:v>69.508009823022761</c:v>
                </c:pt>
                <c:pt idx="26">
                  <c:v>69.759947126377881</c:v>
                </c:pt>
                <c:pt idx="27">
                  <c:v>69.038826271163828</c:v>
                </c:pt>
                <c:pt idx="28">
                  <c:v>67.277044661047711</c:v>
                </c:pt>
                <c:pt idx="29">
                  <c:v>64.385587468484374</c:v>
                </c:pt>
                <c:pt idx="30">
                  <c:v>60.251900320849472</c:v>
                </c:pt>
                <c:pt idx="31">
                  <c:v>54.750347399570757</c:v>
                </c:pt>
                <c:pt idx="32">
                  <c:v>47.769193566348406</c:v>
                </c:pt>
                <c:pt idx="33">
                  <c:v>39.258538521743645</c:v>
                </c:pt>
                <c:pt idx="34">
                  <c:v>29.297655559560525</c:v>
                </c:pt>
                <c:pt idx="35">
                  <c:v>18.163654067475505</c:v>
                </c:pt>
                <c:pt idx="36">
                  <c:v>6.3616653734760007</c:v>
                </c:pt>
                <c:pt idx="37">
                  <c:v>-5.4258106008215066</c:v>
                </c:pt>
                <c:pt idx="38">
                  <c:v>-16.471290156927466</c:v>
                </c:pt>
                <c:pt idx="39">
                  <c:v>-26.154808274734023</c:v>
                </c:pt>
                <c:pt idx="40">
                  <c:v>-34.058155803733456</c:v>
                </c:pt>
              </c:numCache>
            </c:numRef>
          </c:yVal>
          <c:smooth val="1"/>
          <c:extLst>
            <c:ext xmlns:c16="http://schemas.microsoft.com/office/drawing/2014/chart" uri="{C3380CC4-5D6E-409C-BE32-E72D297353CC}">
              <c16:uniqueId val="{00000005-1E1B-467D-801F-27028CC20510}"/>
            </c:ext>
          </c:extLst>
        </c:ser>
        <c:dLbls>
          <c:showLegendKey val="0"/>
          <c:showVal val="0"/>
          <c:showCatName val="0"/>
          <c:showSerName val="0"/>
          <c:showPercent val="0"/>
          <c:showBubbleSize val="0"/>
        </c:dLbls>
        <c:axId val="529549184"/>
        <c:axId val="529547648"/>
      </c:scatterChart>
      <c:valAx>
        <c:axId val="529539456"/>
        <c:scaling>
          <c:logBase val="10"/>
          <c:orientation val="minMax"/>
          <c:max val="100000"/>
          <c:min val="100"/>
        </c:scaling>
        <c:delete val="0"/>
        <c:axPos val="b"/>
        <c:title>
          <c:tx>
            <c:rich>
              <a:bodyPr/>
              <a:lstStyle/>
              <a:p>
                <a:pPr>
                  <a:defRPr sz="1600"/>
                </a:pPr>
                <a:r>
                  <a:rPr lang="en-US" sz="1600"/>
                  <a:t>frequency(Hz)</a:t>
                </a:r>
              </a:p>
            </c:rich>
          </c:tx>
          <c:overlay val="0"/>
        </c:title>
        <c:numFmt formatCode="#,##0" sourceLinked="0"/>
        <c:majorTickMark val="none"/>
        <c:minorTickMark val="none"/>
        <c:tickLblPos val="low"/>
        <c:crossAx val="529541376"/>
        <c:crosses val="autoZero"/>
        <c:crossBetween val="midCat"/>
        <c:majorUnit val="10"/>
        <c:minorUnit val="10"/>
      </c:valAx>
      <c:valAx>
        <c:axId val="529541376"/>
        <c:scaling>
          <c:orientation val="minMax"/>
          <c:max val="60"/>
          <c:min val="-60"/>
        </c:scaling>
        <c:delete val="0"/>
        <c:axPos val="l"/>
        <c:majorGridlines/>
        <c:title>
          <c:tx>
            <c:rich>
              <a:bodyPr/>
              <a:lstStyle/>
              <a:p>
                <a:pPr>
                  <a:defRPr sz="1600"/>
                </a:pPr>
                <a:r>
                  <a:rPr lang="en-US" sz="1600"/>
                  <a:t>gain(dB)</a:t>
                </a:r>
              </a:p>
            </c:rich>
          </c:tx>
          <c:overlay val="0"/>
        </c:title>
        <c:numFmt formatCode="General" sourceLinked="0"/>
        <c:majorTickMark val="none"/>
        <c:minorTickMark val="none"/>
        <c:tickLblPos val="nextTo"/>
        <c:crossAx val="529539456"/>
        <c:crosses val="autoZero"/>
        <c:crossBetween val="midCat"/>
      </c:valAx>
      <c:valAx>
        <c:axId val="529547648"/>
        <c:scaling>
          <c:orientation val="minMax"/>
          <c:max val="180"/>
          <c:min val="-180"/>
        </c:scaling>
        <c:delete val="0"/>
        <c:axPos val="r"/>
        <c:numFmt formatCode="#,##0" sourceLinked="0"/>
        <c:majorTickMark val="out"/>
        <c:minorTickMark val="none"/>
        <c:tickLblPos val="nextTo"/>
        <c:crossAx val="529549184"/>
        <c:crosses val="max"/>
        <c:crossBetween val="midCat"/>
        <c:majorUnit val="60"/>
        <c:minorUnit val="10"/>
      </c:valAx>
      <c:valAx>
        <c:axId val="529549184"/>
        <c:scaling>
          <c:logBase val="10"/>
          <c:orientation val="minMax"/>
        </c:scaling>
        <c:delete val="1"/>
        <c:axPos val="b"/>
        <c:majorGridlines/>
        <c:minorGridlines/>
        <c:numFmt formatCode="General" sourceLinked="1"/>
        <c:majorTickMark val="out"/>
        <c:minorTickMark val="none"/>
        <c:tickLblPos val="nextTo"/>
        <c:crossAx val="529547648"/>
        <c:crosses val="autoZero"/>
        <c:crossBetween val="midCat"/>
      </c:valAx>
    </c:plotArea>
    <c:legend>
      <c:legendPos val="r"/>
      <c:layout>
        <c:manualLayout>
          <c:xMode val="edge"/>
          <c:yMode val="edge"/>
          <c:x val="0.14068660115911896"/>
          <c:y val="0.70641324232206326"/>
          <c:w val="0.37763862510431295"/>
          <c:h val="7.3753153403978644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4</xdr:col>
      <xdr:colOff>1689</xdr:colOff>
      <xdr:row>28</xdr:row>
      <xdr:rowOff>173420</xdr:rowOff>
    </xdr:from>
    <xdr:to>
      <xdr:col>15</xdr:col>
      <xdr:colOff>1690</xdr:colOff>
      <xdr:row>49</xdr:row>
      <xdr:rowOff>47720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628652</xdr:colOff>
      <xdr:row>55</xdr:row>
      <xdr:rowOff>23813</xdr:rowOff>
    </xdr:from>
    <xdr:to>
      <xdr:col>13</xdr:col>
      <xdr:colOff>190501</xdr:colOff>
      <xdr:row>83</xdr:row>
      <xdr:rowOff>152401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485777</xdr:colOff>
      <xdr:row>0</xdr:row>
      <xdr:rowOff>19050</xdr:rowOff>
    </xdr:from>
    <xdr:to>
      <xdr:col>0</xdr:col>
      <xdr:colOff>2414588</xdr:colOff>
      <xdr:row>2</xdr:row>
      <xdr:rowOff>173558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485777" y="19050"/>
          <a:ext cx="1928811" cy="51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236220</xdr:colOff>
          <xdr:row>9</xdr:row>
          <xdr:rowOff>60960</xdr:rowOff>
        </xdr:from>
        <xdr:to>
          <xdr:col>14</xdr:col>
          <xdr:colOff>342900</xdr:colOff>
          <xdr:row>26</xdr:row>
          <xdr:rowOff>83820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60960</xdr:rowOff>
        </xdr:from>
        <xdr:to>
          <xdr:col>18</xdr:col>
          <xdr:colOff>175260</xdr:colOff>
          <xdr:row>20</xdr:row>
          <xdr:rowOff>160020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616422</xdr:colOff>
      <xdr:row>21</xdr:row>
      <xdr:rowOff>163878</xdr:rowOff>
    </xdr:from>
    <xdr:to>
      <xdr:col>14</xdr:col>
      <xdr:colOff>626538</xdr:colOff>
      <xdr:row>44</xdr:row>
      <xdr:rowOff>151218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348982</xdr:colOff>
      <xdr:row>29</xdr:row>
      <xdr:rowOff>61365</xdr:rowOff>
    </xdr:from>
    <xdr:to>
      <xdr:col>19</xdr:col>
      <xdr:colOff>553357</xdr:colOff>
      <xdr:row>41</xdr:row>
      <xdr:rowOff>44823</xdr:rowOff>
    </xdr:to>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00000000-0008-0000-0100-000004000000}"/>
                </a:ext>
              </a:extLst>
            </xdr:cNvPr>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sz="1400" b="0" i="1">
                            <a:latin typeface="Cambria Math"/>
                          </a:rPr>
                          <m:t>𝑣𝐿</m:t>
                        </m:r>
                      </m:sub>
                    </m:sSub>
                    <m:r>
                      <a:rPr lang="en-US" sz="1400" b="0" i="1">
                        <a:latin typeface="Cambria Math"/>
                      </a:rPr>
                      <m:t>=</m:t>
                    </m:r>
                    <m:f>
                      <m:fPr>
                        <m:ctrlPr>
                          <a:rPr lang="en-US" sz="1400" b="0" i="1" kern="1200">
                            <a:solidFill>
                              <a:schemeClr val="tx1"/>
                            </a:solidFill>
                            <a:effectLst/>
                            <a:latin typeface="Cambria Math" panose="02040503050406030204" pitchFamily="18" charset="0"/>
                            <a:ea typeface="+mn-ea"/>
                            <a:cs typeface="Arial" charset="0"/>
                          </a:rPr>
                        </m:ctrlPr>
                      </m:fPr>
                      <m:num>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𝑉</m:t>
                            </m:r>
                          </m:e>
                          <m:sub>
                            <m:r>
                              <a:rPr lang="en-US" sz="1400" b="0" i="1" kern="1200">
                                <a:solidFill>
                                  <a:schemeClr val="tx1"/>
                                </a:solidFill>
                                <a:effectLst/>
                                <a:latin typeface="Cambria Math"/>
                                <a:ea typeface="+mn-ea"/>
                                <a:cs typeface="Arial" charset="0"/>
                              </a:rPr>
                              <m:t>𝑜𝑢𝑡</m:t>
                            </m:r>
                          </m:sub>
                        </m:sSub>
                      </m:num>
                      <m:den>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𝑖</m:t>
                            </m:r>
                          </m:e>
                          <m:sub>
                            <m:r>
                              <a:rPr lang="en-US" sz="1400" b="0" i="1" kern="1200">
                                <a:solidFill>
                                  <a:schemeClr val="tx1"/>
                                </a:solidFill>
                                <a:effectLst/>
                                <a:latin typeface="Cambria Math"/>
                                <a:ea typeface="+mn-ea"/>
                                <a:cs typeface="Arial" charset="0"/>
                              </a:rPr>
                              <m:t>𝐿</m:t>
                            </m:r>
                          </m:sub>
                        </m:sSub>
                      </m:den>
                    </m:f>
                    <m:r>
                      <a:rPr lang="en-US" sz="1400" b="0" i="1">
                        <a:latin typeface="Cambria Math"/>
                      </a:rPr>
                      <m:t>=</m:t>
                    </m:r>
                    <m:f>
                      <m:fPr>
                        <m:ctrlPr>
                          <a:rPr lang="en-US" sz="1400" i="1">
                            <a:latin typeface="Cambria Math" panose="02040503050406030204" pitchFamily="18" charset="0"/>
                          </a:rPr>
                        </m:ctrlPr>
                      </m:fPr>
                      <m:num>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p>
                          <m:sSupPr>
                            <m:ctrlPr>
                              <a:rPr lang="en-US" sz="1400" i="1">
                                <a:latin typeface="Cambria Math" panose="02040503050406030204" pitchFamily="18" charset="0"/>
                              </a:rPr>
                            </m:ctrlPr>
                          </m:sSupPr>
                          <m:e>
                            <m:r>
                              <a:rPr lang="en-US" sz="1400" b="0" i="1">
                                <a:latin typeface="Cambria Math"/>
                              </a:rPr>
                              <m:t>𝐷</m:t>
                            </m:r>
                          </m:e>
                          <m:sup>
                            <m:r>
                              <a:rPr lang="en-US" sz="1400" b="0" i="1">
                                <a:latin typeface="Cambria Math"/>
                              </a:rPr>
                              <m:t>′</m:t>
                            </m:r>
                          </m:sup>
                        </m:sSup>
                      </m:num>
                      <m:den>
                        <m:r>
                          <a:rPr lang="en-US" sz="1400" b="0" i="1">
                            <a:latin typeface="Cambria Math"/>
                          </a:rPr>
                          <m:t>2</m:t>
                        </m:r>
                      </m:den>
                    </m:f>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f>
                              <m:fPr>
                                <m:type m:val="skw"/>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sSub>
                                      <m:sSubPr>
                                        <m:ctrlPr>
                                          <a:rPr lang="en-US" sz="1400" i="1">
                                            <a:latin typeface="Cambria Math" panose="02040503050406030204" pitchFamily="18" charset="0"/>
                                          </a:rPr>
                                        </m:ctrlPr>
                                      </m:sSubPr>
                                      <m:e>
                                        <m:r>
                                          <a:rPr lang="en-US" sz="1400" i="1">
                                            <a:latin typeface="Cambria Math"/>
                                          </a:rPr>
                                          <m:t>𝑅</m:t>
                                        </m:r>
                                      </m:e>
                                      <m:sub>
                                        <m:r>
                                          <a:rPr lang="en-US" sz="1400" i="1">
                                            <a:latin typeface="Cambria Math"/>
                                          </a:rPr>
                                          <m:t>𝑜𝑢𝑡</m:t>
                                        </m:r>
                                      </m:sub>
                                    </m:sSub>
                                    <m:r>
                                      <a:rPr lang="en-US" sz="1400" b="0" i="1">
                                        <a:latin typeface="Cambria Math"/>
                                      </a:rPr>
                                      <m:t>𝐷</m:t>
                                    </m:r>
                                  </m:e>
                                  <m:sup>
                                    <m:r>
                                      <a:rPr lang="en-US" sz="1400" b="0" i="1">
                                        <a:latin typeface="Cambria Math"/>
                                      </a:rPr>
                                      <m:t>′2</m:t>
                                    </m:r>
                                  </m:sup>
                                </m:sSup>
                              </m:num>
                              <m:den>
                                <m:r>
                                  <a:rPr lang="en-US" sz="1400" b="0" i="1">
                                    <a:latin typeface="Cambria Math"/>
                                  </a:rPr>
                                  <m:t>𝐿</m:t>
                                </m:r>
                              </m:den>
                            </m:f>
                          </m:den>
                        </m:f>
                      </m:num>
                      <m:den>
                        <m:f>
                          <m:fPr>
                            <m:ctrlPr>
                              <a:rPr lang="en-US" sz="1400" i="1">
                                <a:latin typeface="Cambria Math" panose="02040503050406030204" pitchFamily="18" charset="0"/>
                              </a:rPr>
                            </m:ctrlPr>
                          </m:fPr>
                          <m:num>
                            <m:r>
                              <a:rPr lang="en-US" sz="1400" b="0" i="1">
                                <a:latin typeface="Cambria Math"/>
                              </a:rPr>
                              <m:t>𝑠</m:t>
                            </m:r>
                          </m:num>
                          <m:den>
                            <m:f>
                              <m:fPr>
                                <m:type m:val="skw"/>
                                <m:ctrlPr>
                                  <a:rPr lang="en-US" sz="1400" i="1">
                                    <a:latin typeface="Cambria Math" panose="02040503050406030204" pitchFamily="18" charset="0"/>
                                  </a:rPr>
                                </m:ctrlPr>
                              </m:fPr>
                              <m:num>
                                <m:r>
                                  <a:rPr lang="en-US" sz="1400" b="0" i="1">
                                    <a:latin typeface="Cambria Math"/>
                                  </a:rPr>
                                  <m:t>2</m:t>
                                </m:r>
                              </m:num>
                              <m:den>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b>
                                  <m:sSubPr>
                                    <m:ctrlPr>
                                      <a:rPr lang="en-US" sz="1400" i="1">
                                        <a:latin typeface="Cambria Math" panose="02040503050406030204" pitchFamily="18" charset="0"/>
                                      </a:rPr>
                                    </m:ctrlPr>
                                  </m:sSubPr>
                                  <m:e>
                                    <m:r>
                                      <a:rPr lang="en-US" sz="1400" b="0" i="1">
                                        <a:latin typeface="Cambria Math"/>
                                      </a:rPr>
                                      <m:t>𝐶</m:t>
                                    </m:r>
                                  </m:e>
                                  <m:sub>
                                    <m:r>
                                      <a:rPr lang="en-US" sz="1400" b="0" i="1">
                                        <a:latin typeface="Cambria Math"/>
                                      </a:rPr>
                                      <m:t>𝑜𝑢𝑡</m:t>
                                    </m:r>
                                  </m:sub>
                                </m:sSub>
                              </m:den>
                            </m:f>
                          </m:den>
                        </m:f>
                        <m:r>
                          <a:rPr lang="en-US" sz="1400" b="0" i="1">
                            <a:latin typeface="Cambria Math"/>
                          </a:rPr>
                          <m:t>+1</m:t>
                        </m:r>
                      </m:den>
                    </m:f>
                  </m:oMath>
                </m:oMathPara>
              </a14:m>
              <a:endParaRPr lang="en-US"/>
            </a:p>
          </xdr:txBody>
        </xdr:sp>
      </mc:Choice>
      <mc:Fallback xmlns="">
        <xdr:sp macro="" textlink="">
          <xdr:nvSpPr>
            <xdr:cNvPr id="4" name="TextBox 7"/>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r>
                <a:rPr lang="en-US" altLang="zh-CN" sz="1400" b="0" i="0">
                  <a:latin typeface="Cambria Math"/>
                </a:rPr>
                <a:t>𝐺_</a:t>
              </a:r>
              <a:r>
                <a:rPr lang="en-US" sz="1400" b="0" i="0">
                  <a:latin typeface="Cambria Math"/>
                </a:rPr>
                <a:t>𝑣𝐿=</a:t>
              </a:r>
              <a:r>
                <a:rPr lang="en-US" sz="1400" b="0" i="0" kern="1200">
                  <a:solidFill>
                    <a:schemeClr val="tx1"/>
                  </a:solidFill>
                  <a:effectLst/>
                  <a:latin typeface="Cambria Math"/>
                  <a:ea typeface="+mn-ea"/>
                  <a:cs typeface="Arial" charset="0"/>
                </a:rPr>
                <a:t>𝑉_𝑜𝑢𝑡/𝑖_𝐿 </a:t>
              </a:r>
              <a:r>
                <a:rPr lang="en-US" sz="1400" b="0" i="0">
                  <a:latin typeface="Cambria Math"/>
                </a:rPr>
                <a:t>=</a:t>
              </a:r>
              <a:r>
                <a:rPr lang="en-US" sz="1400" i="0">
                  <a:latin typeface="Cambria Math"/>
                </a:rPr>
                <a:t>(</a:t>
              </a:r>
              <a:r>
                <a:rPr lang="en-US" sz="1400" b="0" i="0">
                  <a:latin typeface="Cambria Math"/>
                </a:rPr>
                <a:t>𝑅_𝑜𝑢𝑡 𝐷^′)/2  (1−𝑠/(〖</a:t>
              </a:r>
              <a:r>
                <a:rPr lang="en-US" sz="1400" i="0">
                  <a:latin typeface="Cambria Math"/>
                </a:rPr>
                <a:t>𝑅_𝑜𝑢𝑡</a:t>
              </a:r>
              <a:r>
                <a:rPr lang="en-US" sz="1400" b="0" i="0">
                  <a:latin typeface="Cambria Math"/>
                </a:rPr>
                <a:t> 𝐷〗^′2⁄𝐿))/(𝑠/(2⁄(𝑅_𝑜𝑢𝑡 𝐶_𝑜𝑢𝑡 ))+1)</a:t>
              </a:r>
              <a:endParaRPr lang="en-US"/>
            </a:p>
          </xdr:txBody>
        </xdr:sp>
      </mc:Fallback>
    </mc:AlternateContent>
    <xdr:clientData/>
  </xdr:twoCellAnchor>
  <xdr:twoCellAnchor>
    <xdr:from>
      <xdr:col>15</xdr:col>
      <xdr:colOff>347023</xdr:colOff>
      <xdr:row>49</xdr:row>
      <xdr:rowOff>91950</xdr:rowOff>
    </xdr:from>
    <xdr:to>
      <xdr:col>23</xdr:col>
      <xdr:colOff>170544</xdr:colOff>
      <xdr:row>62</xdr:row>
      <xdr:rowOff>133350</xdr:rowOff>
    </xdr:to>
    <mc:AlternateContent xmlns:mc="http://schemas.openxmlformats.org/markup-compatibility/2006" xmlns:a14="http://schemas.microsoft.com/office/drawing/2010/main">
      <mc:Choice Requires="a14">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14:m>
                <m:oMathPara xmlns:m="http://schemas.openxmlformats.org/officeDocument/2006/math">
                  <m:oMathParaPr>
                    <m:jc m:val="centerGroup"/>
                  </m:oMathParaPr>
                  <m:oMath xmlns:m="http://schemas.openxmlformats.org/officeDocument/2006/math">
                    <m:sSub>
                      <m:sSubPr>
                        <m:ctrlPr>
                          <a:rPr lang="en-US" sz="1400" i="1" kern="1200">
                            <a:solidFill>
                              <a:schemeClr val="tx1"/>
                            </a:solidFill>
                            <a:latin typeface="Cambria Math" panose="02040503050406030204" pitchFamily="18" charset="0"/>
                            <a:ea typeface="+mn-ea"/>
                            <a:cs typeface="Arial" charset="0"/>
                          </a:rPr>
                        </m:ctrlPr>
                      </m:sSubPr>
                      <m:e>
                        <m:r>
                          <a:rPr lang="en-US" altLang="zh-CN" sz="1400" i="0" kern="1200">
                            <a:solidFill>
                              <a:schemeClr val="tx1"/>
                            </a:solidFill>
                            <a:latin typeface="Cambria Math"/>
                            <a:ea typeface="+mn-ea"/>
                            <a:cs typeface="Arial" charset="0"/>
                          </a:rPr>
                          <m:t>𝐺</m:t>
                        </m:r>
                      </m:e>
                      <m:sub>
                        <m:r>
                          <a:rPr lang="en-US" altLang="zh-CN" sz="1400" i="0" kern="1200">
                            <a:solidFill>
                              <a:schemeClr val="tx1"/>
                            </a:solidFill>
                            <a:latin typeface="Cambria Math"/>
                            <a:ea typeface="+mn-ea"/>
                            <a:cs typeface="Arial" charset="0"/>
                          </a:rPr>
                          <m:t>𝑐</m:t>
                        </m:r>
                        <m:r>
                          <a:rPr lang="en-US" altLang="zh-CN" sz="1400" b="0" i="1" kern="1200">
                            <a:solidFill>
                              <a:schemeClr val="tx1"/>
                            </a:solidFill>
                            <a:latin typeface="Cambria Math"/>
                            <a:ea typeface="+mn-ea"/>
                            <a:cs typeface="Arial" charset="0"/>
                          </a:rPr>
                          <m:t>𝐹𝐵</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b="0" i="0" kern="1200">
                            <a:solidFill>
                              <a:schemeClr val="tx1"/>
                            </a:solidFill>
                            <a:latin typeface="Cambria Math"/>
                            <a:ea typeface="+mn-ea"/>
                            <a:cs typeface="Arial" charset="0"/>
                          </a:rPr>
                          <m:t>=</m:t>
                        </m:r>
                        <m:f>
                          <m:fPr>
                            <m:ctrlPr>
                              <a:rPr lang="en-US" sz="1400" b="0" i="1" kern="1200">
                                <a:solidFill>
                                  <a:schemeClr val="tx1"/>
                                </a:solidFill>
                                <a:latin typeface="Cambria Math" panose="02040503050406030204" pitchFamily="18" charset="0"/>
                                <a:ea typeface="+mn-ea"/>
                                <a:cs typeface="Arial" charset="0"/>
                              </a:rPr>
                            </m:ctrlPr>
                          </m:fPr>
                          <m:num>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𝑐</m:t>
                                </m:r>
                              </m:sub>
                            </m:sSub>
                          </m:num>
                          <m:den>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𝐹𝐵</m:t>
                                </m:r>
                              </m:sub>
                            </m:sSub>
                          </m:den>
                        </m:f>
                        <m:r>
                          <a:rPr lang="en-US" sz="1400" b="0" i="1" kern="1200">
                            <a:solidFill>
                              <a:schemeClr val="tx1"/>
                            </a:solidFill>
                            <a:latin typeface="Cambria Math"/>
                            <a:ea typeface="+mn-ea"/>
                            <a:cs typeface="Arial" charset="0"/>
                          </a:rPr>
                          <m:t>=</m:t>
                        </m:r>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𝑔</m:t>
                        </m:r>
                      </m:e>
                      <m:sub>
                        <m:r>
                          <a:rPr lang="en-US" sz="1400" i="0" kern="1200">
                            <a:solidFill>
                              <a:schemeClr val="tx1"/>
                            </a:solidFill>
                            <a:latin typeface="Cambria Math"/>
                            <a:ea typeface="+mn-ea"/>
                            <a:cs typeface="Arial" charset="0"/>
                          </a:rPr>
                          <m:t>𝑚</m:t>
                        </m:r>
                      </m:sub>
                    </m:sSub>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den>
                            </m:f>
                          </m:den>
                        </m:f>
                      </m:num>
                      <m:den>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d>
                                      <m:dPr>
                                        <m:ctrlPr>
                                          <a:rPr lang="en-US" sz="1400" i="1" kern="1200">
                                            <a:solidFill>
                                              <a:schemeClr val="tx1"/>
                                            </a:solidFill>
                                            <a:latin typeface="Cambria Math" panose="02040503050406030204" pitchFamily="18" charset="0"/>
                                            <a:ea typeface="+mn-ea"/>
                                            <a:cs typeface="Arial" charset="0"/>
                                          </a:rPr>
                                        </m:ctrlPr>
                                      </m:dPr>
                                      <m:e>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r>
                                          <a:rPr lang="en-US" sz="1400" i="0" kern="1200">
                                            <a:solidFill>
                                              <a:schemeClr val="tx1"/>
                                            </a:solidFill>
                                            <a:latin typeface="Cambria Math"/>
                                            <a:ea typeface="+mn-ea"/>
                                            <a:cs typeface="Arial" charset="0"/>
                                          </a:rPr>
                                          <m:t>+</m:t>
                                        </m:r>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e>
                                    </m:d>
                                  </m:den>
                                </m:f>
                              </m:den>
                            </m:f>
                          </m:e>
                        </m:d>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den>
                                </m:f>
                              </m:den>
                            </m:f>
                          </m:e>
                        </m:d>
                      </m:den>
                    </m:f>
                  </m:oMath>
                </m:oMathPara>
              </a14:m>
              <a:endParaRPr lang="en-US" sz="1400" i="0" kern="1200">
                <a:solidFill>
                  <a:schemeClr val="tx1"/>
                </a:solidFill>
                <a:latin typeface="Cambria Math"/>
                <a:ea typeface="+mn-ea"/>
                <a:cs typeface="Arial" charset="0"/>
              </a:endParaRP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Choice>
      <mc:Fallback xmlns="">
        <xdr:sp macro="" textlink="">
          <xdr:nvSpPr>
            <xdr:cNvPr id="5" name="TextBox 5"/>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altLang="zh-CN" sz="1400" i="0" kern="1200">
                  <a:solidFill>
                    <a:schemeClr val="tx1"/>
                  </a:solidFill>
                  <a:latin typeface="Cambria Math"/>
                  <a:ea typeface="+mn-ea"/>
                  <a:cs typeface="Arial" charset="0"/>
                </a:rPr>
                <a:t>𝐺_𝑐</a:t>
              </a:r>
              <a:r>
                <a:rPr lang="en-US" altLang="zh-CN" sz="1400" b="0" i="0" kern="1200">
                  <a:solidFill>
                    <a:schemeClr val="tx1"/>
                  </a:solidFill>
                  <a:latin typeface="Cambria Math"/>
                  <a:ea typeface="+mn-ea"/>
                  <a:cs typeface="Arial" charset="0"/>
                </a:rPr>
                <a:t>𝐹𝐵 </a:t>
              </a:r>
              <a:r>
                <a:rPr lang="en-US" sz="1400" i="0" kern="1200">
                  <a:solidFill>
                    <a:schemeClr val="tx1"/>
                  </a:solidFill>
                  <a:latin typeface="Cambria Math"/>
                  <a:ea typeface="+mn-ea"/>
                  <a:cs typeface="Arial" charset="0"/>
                </a:rPr>
                <a:t>〖</a:t>
              </a:r>
              <a:r>
                <a:rPr lang="en-US" sz="1400" b="0" i="0" kern="1200">
                  <a:solidFill>
                    <a:schemeClr val="tx1"/>
                  </a:solidFill>
                  <a:latin typeface="Cambria Math"/>
                  <a:ea typeface="+mn-ea"/>
                  <a:cs typeface="Arial" charset="0"/>
                </a:rPr>
                <a:t>=𝑉_𝑐/𝑉_𝐹𝐵 =</a:t>
              </a:r>
              <a:r>
                <a:rPr lang="en-US" sz="1400" i="0" kern="1200">
                  <a:solidFill>
                    <a:schemeClr val="tx1"/>
                  </a:solidFill>
                  <a:latin typeface="Cambria Math"/>
                  <a:ea typeface="+mn-ea"/>
                  <a:cs typeface="Arial" charset="0"/>
                </a:rPr>
                <a:t>𝑅〗_(𝑜_𝑒𝑎) 𝑔_𝑚  (1+𝑠/(1⁄(𝑅_𝐶 𝐶_𝑐 )))/(1+𝑠/(1⁄(𝑅_(𝑜_𝑒𝑎) (𝐶_𝑐+𝐶_𝑝 ) )))(1+𝑠/(1⁄(𝑅_𝐶 𝐶_𝑝 ))) </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Fallback>
    </mc:AlternateContent>
    <xdr:clientData/>
  </xdr:twoCellAnchor>
  <xdr:twoCellAnchor>
    <xdr:from>
      <xdr:col>2</xdr:col>
      <xdr:colOff>622300</xdr:colOff>
      <xdr:row>45</xdr:row>
      <xdr:rowOff>68035</xdr:rowOff>
    </xdr:from>
    <xdr:to>
      <xdr:col>14</xdr:col>
      <xdr:colOff>641534</xdr:colOff>
      <xdr:row>68</xdr:row>
      <xdr:rowOff>54921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174625</xdr:colOff>
      <xdr:row>72</xdr:row>
      <xdr:rowOff>152976</xdr:rowOff>
    </xdr:from>
    <xdr:to>
      <xdr:col>20</xdr:col>
      <xdr:colOff>185343</xdr:colOff>
      <xdr:row>82</xdr:row>
      <xdr:rowOff>50427</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𝐿𝑂𝑂𝑃</m:t>
                      </m:r>
                    </m:sub>
                  </m:sSub>
                  <m:r>
                    <a:rPr kumimoji="0" lang="en-US" sz="1800" b="0" i="0" u="none" strike="noStrike" kern="0" cap="none" spc="0" normalizeH="0" baseline="0">
                      <a:ln>
                        <a:noFill/>
                      </a:ln>
                      <a:solidFill>
                        <a:prstClr val="black"/>
                      </a:solidFill>
                      <a:effectLst/>
                      <a:uLnTx/>
                      <a:uFillTx/>
                      <a:latin typeface="Cambria Math"/>
                      <a:ea typeface="+mn-ea"/>
                      <a:cs typeface="+mn-cs"/>
                    </a:rPr>
                    <m:t>=</m:t>
                  </m:r>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𝑣𝐿</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m:t>
                      </m:r>
                      <m:r>
                        <a:rPr kumimoji="0" lang="en-US" sz="1800" b="0" i="0" u="none" strike="noStrike" kern="0" cap="none" spc="0" normalizeH="0" baseline="0">
                          <a:ln>
                            <a:noFill/>
                          </a:ln>
                          <a:solidFill>
                            <a:prstClr val="black"/>
                          </a:solidFill>
                          <a:effectLst/>
                          <a:uLnTx/>
                          <a:uFillTx/>
                          <a:latin typeface="Cambria Math"/>
                          <a:ea typeface="+mn-ea"/>
                          <a:cs typeface="+mn-cs"/>
                        </a:rPr>
                        <m:t>𝑐</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𝑐</m:t>
                      </m:r>
                      <m:r>
                        <m:rPr>
                          <m:sty m:val="p"/>
                        </m:rPr>
                        <a:rPr kumimoji="0" lang="en-US" sz="1800" b="0" i="0" u="none" strike="noStrike" kern="0" cap="none" spc="0" normalizeH="0" baseline="0">
                          <a:ln>
                            <a:noFill/>
                          </a:ln>
                          <a:solidFill>
                            <a:prstClr val="black"/>
                          </a:solidFill>
                          <a:effectLst/>
                          <a:uLnTx/>
                          <a:uFillTx/>
                          <a:latin typeface="Cambria Math"/>
                          <a:ea typeface="+mn-ea"/>
                          <a:cs typeface="+mn-cs"/>
                        </a:rPr>
                        <m:t>FB</m:t>
                      </m:r>
                    </m:sub>
                  </m:sSub>
                </m:oMath>
              </a14:m>
              <a:r>
                <a:rPr kumimoji="0" lang="en-US" sz="1800" b="0" i="0" u="none" strike="noStrike" kern="0" cap="none" spc="0" normalizeH="0" baseline="0" noProof="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noProof="0">
                          <a:ln>
                            <a:noFill/>
                          </a:ln>
                          <a:solidFill>
                            <a:prstClr val="black"/>
                          </a:solidFill>
                          <a:effectLst/>
                          <a:uLnTx/>
                          <a:uFillTx/>
                          <a:latin typeface="Cambria Math"/>
                          <a:ea typeface="+mn-ea"/>
                          <a:cs typeface="+mn-cs"/>
                        </a:rPr>
                        <m:t>𝐺</m:t>
                      </m:r>
                    </m:e>
                    <m:sub>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FB</m:t>
                      </m:r>
                      <m:r>
                        <a:rPr kumimoji="0" lang="en-US" sz="1800" b="0" i="1" u="none" strike="noStrike" kern="0" cap="none" spc="0" normalizeH="0" baseline="0" noProof="0">
                          <a:ln>
                            <a:noFill/>
                          </a:ln>
                          <a:solidFill>
                            <a:prstClr val="black"/>
                          </a:solidFill>
                          <a:effectLst/>
                          <a:uLnTx/>
                          <a:uFillTx/>
                          <a:latin typeface="Cambria Math"/>
                          <a:ea typeface="+mn-ea"/>
                          <a:cs typeface="+mn-cs"/>
                        </a:rPr>
                        <m:t>𝑣</m:t>
                      </m:r>
                    </m:sub>
                  </m:sSub>
                </m:oMath>
              </a14:m>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𝑖</m:t>
                          </m:r>
                        </m:e>
                        <m:sub>
                          <m:r>
                            <a:rPr kumimoji="0" lang="en-US" sz="1800" b="0" i="0" u="none" strike="noStrike" kern="0" cap="none" spc="0" normalizeH="0" baseline="0">
                              <a:ln>
                                <a:noFill/>
                              </a:ln>
                              <a:solidFill>
                                <a:prstClr val="black"/>
                              </a:solidFill>
                              <a:effectLst/>
                              <a:uLnTx/>
                              <a:uFillTx/>
                              <a:latin typeface="Cambria Math"/>
                              <a:ea typeface="+mn-ea"/>
                              <a:cs typeface="+mn-cs"/>
                            </a:rPr>
                            <m:t>𝐿</m:t>
                          </m:r>
                        </m:sub>
                      </m:sSub>
                    </m:den>
                  </m:f>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r>
                        <a:rPr kumimoji="0" lang="en-US" sz="1800" b="0" i="0" u="none" strike="noStrike" kern="0" cap="none" spc="0" normalizeH="0" baseline="0">
                          <a:ln>
                            <a:noFill/>
                          </a:ln>
                          <a:solidFill>
                            <a:prstClr val="black"/>
                          </a:solidFill>
                          <a:effectLst/>
                          <a:uLnTx/>
                          <a:uFillTx/>
                          <a:latin typeface="Cambria Math"/>
                          <a:ea typeface="+mn-ea"/>
                          <a:cs typeface="+mn-cs"/>
                        </a:rPr>
                        <m:t>1</m:t>
                      </m:r>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𝑔</m:t>
                              </m:r>
                            </m:e>
                            <m:sub>
                              <m:r>
                                <a:rPr kumimoji="0" lang="en-US" sz="1800" b="0" i="0" u="none" strike="noStrike" kern="0" cap="none" spc="0" normalizeH="0" baseline="0">
                                  <a:ln>
                                    <a:noFill/>
                                  </a:ln>
                                  <a:solidFill>
                                    <a:prstClr val="black"/>
                                  </a:solidFill>
                                  <a:effectLst/>
                                  <a:uLnTx/>
                                  <a:uFillTx/>
                                  <a:latin typeface="Cambria Math"/>
                                  <a:ea typeface="+mn-ea"/>
                                  <a:cs typeface="+mn-cs"/>
                                </a:rPr>
                                <m:t>𝑚</m:t>
                              </m:r>
                              <m:r>
                                <a:rPr kumimoji="0" lang="en-US" sz="1800" b="0" i="0" u="none" strike="noStrike" kern="0" cap="none" spc="0" normalizeH="0" baseline="0">
                                  <a:ln>
                                    <a:noFill/>
                                  </a:ln>
                                  <a:solidFill>
                                    <a:prstClr val="black"/>
                                  </a:solidFill>
                                  <a:effectLst/>
                                  <a:uLnTx/>
                                  <a:uFillTx/>
                                  <a:latin typeface="Cambria Math"/>
                                  <a:ea typeface="+mn-ea"/>
                                  <a:cs typeface="+mn-cs"/>
                                </a:rPr>
                                <m:t>_</m:t>
                              </m:r>
                              <m:r>
                                <a:rPr kumimoji="0" lang="en-US" sz="1800" b="0" i="0" u="none" strike="noStrike" kern="0" cap="none" spc="0" normalizeH="0" baseline="0">
                                  <a:ln>
                                    <a:noFill/>
                                  </a:ln>
                                  <a:solidFill>
                                    <a:prstClr val="black"/>
                                  </a:solidFill>
                                  <a:effectLst/>
                                  <a:uLnTx/>
                                  <a:uFillTx/>
                                  <a:latin typeface="Cambria Math"/>
                                  <a:ea typeface="+mn-ea"/>
                                  <a:cs typeface="+mn-cs"/>
                                </a:rPr>
                                <m:t>𝑝𝑠</m:t>
                              </m:r>
                            </m:sub>
                          </m:sSub>
                          <m:r>
                            <a:rPr kumimoji="0" lang="en-US" sz="1800" b="0" i="0" u="none" strike="noStrike" kern="0" cap="none" spc="0" normalizeH="0" baseline="0">
                              <a:ln>
                                <a:noFill/>
                              </a:ln>
                              <a:solidFill>
                                <a:prstClr val="black"/>
                              </a:solidFill>
                              <a:effectLst/>
                              <a:uLnTx/>
                              <a:uFillTx/>
                              <a:latin typeface="Cambria Math"/>
                              <a:ea typeface="+mn-ea"/>
                              <a:cs typeface="+mn-cs"/>
                            </a:rPr>
                            <m:t>𝑅</m:t>
                          </m:r>
                        </m:e>
                        <m:sub>
                          <m:r>
                            <a:rPr kumimoji="0" lang="en-US" sz="1800" b="0" i="0" u="none" strike="noStrike" kern="0" cap="none" spc="0" normalizeH="0" baseline="0">
                              <a:ln>
                                <a:noFill/>
                              </a:ln>
                              <a:solidFill>
                                <a:prstClr val="black"/>
                              </a:solidFill>
                              <a:effectLst/>
                              <a:uLnTx/>
                              <a:uFillTx/>
                              <a:latin typeface="Cambria Math"/>
                              <a:ea typeface="+mn-ea"/>
                              <a:cs typeface="+mn-cs"/>
                            </a:rPr>
                            <m:t>𝑠𝑛𝑠</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 </a:t>
              </a:r>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a:ln>
                                <a:noFill/>
                              </a:ln>
                              <a:solidFill>
                                <a:prstClr val="black"/>
                              </a:solidFill>
                              <a:effectLst/>
                              <a:uLnTx/>
                              <a:uFillTx/>
                              <a:latin typeface="Cambria Math"/>
                              <a:ea typeface="+mn-ea"/>
                              <a:cs typeface="+mn-cs"/>
                            </a:rPr>
                            <m:t>V</m:t>
                          </m:r>
                        </m:e>
                        <m:sub>
                          <m:r>
                            <a:rPr kumimoji="0" lang="en-US" sz="1800" b="0" i="0" u="none" strike="noStrike" kern="0" cap="none" spc="0" normalizeH="0" baseline="0">
                              <a:ln>
                                <a:noFill/>
                              </a:ln>
                              <a:solidFill>
                                <a:prstClr val="black"/>
                              </a:solidFill>
                              <a:effectLst/>
                              <a:uLnTx/>
                              <a:uFillTx/>
                              <a:latin typeface="Cambria Math"/>
                              <a:ea typeface="+mn-ea"/>
                              <a:cs typeface="+mn-cs"/>
                            </a:rPr>
                            <m:t>𝑐</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1" u="none" strike="noStrike" kern="0" cap="none" spc="0" normalizeH="0" baseline="0">
                              <a:ln>
                                <a:noFill/>
                              </a:ln>
                              <a:solidFill>
                                <a:prstClr val="black"/>
                              </a:solidFill>
                              <a:effectLst/>
                              <a:uLnTx/>
                              <a:uFillTx/>
                              <a:latin typeface="Cambria Math"/>
                              <a:ea typeface="+mn-ea"/>
                              <a:cs typeface="+mn-cs"/>
                            </a:rPr>
                            <m:t>𝑟𝑒𝑓</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f>
                    <m:f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V</m:t>
                          </m:r>
                        </m:e>
                        <m:sub>
                          <m:r>
                            <a:rPr kumimoji="0" lang="en-US" sz="1800" b="0" i="1" u="none" strike="noStrike" kern="0" cap="none" spc="0" normalizeH="0" baseline="0" noProof="0">
                              <a:ln>
                                <a:noFill/>
                              </a:ln>
                              <a:solidFill>
                                <a:prstClr val="black"/>
                              </a:solidFill>
                              <a:effectLst/>
                              <a:uLnTx/>
                              <a:uFillTx/>
                              <a:latin typeface="Cambria Math"/>
                              <a:ea typeface="+mn-ea"/>
                              <a:cs typeface="+mn-cs"/>
                            </a:rPr>
                            <m:t>𝑟𝑒𝑓</m:t>
                          </m:r>
                        </m:sub>
                      </m:sSub>
                    </m:num>
                    <m:den>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noProof="0">
                              <a:ln>
                                <a:noFill/>
                              </a:ln>
                              <a:solidFill>
                                <a:prstClr val="black"/>
                              </a:solidFill>
                              <a:effectLst/>
                              <a:uLnTx/>
                              <a:uFillTx/>
                              <a:latin typeface="Cambria Math"/>
                              <a:ea typeface="+mn-ea"/>
                              <a:cs typeface="+mn-cs"/>
                            </a:rPr>
                            <m:t>𝑉</m:t>
                          </m:r>
                        </m:e>
                        <m:sub>
                          <m:r>
                            <a:rPr kumimoji="0" lang="en-US" sz="1800" b="0" i="0" u="none" strike="noStrike" kern="0" cap="none" spc="0" normalizeH="0" baseline="0" noProof="0">
                              <a:ln>
                                <a:noFill/>
                              </a:ln>
                              <a:solidFill>
                                <a:prstClr val="black"/>
                              </a:solidFill>
                              <a:effectLst/>
                              <a:uLnTx/>
                              <a:uFillTx/>
                              <a:latin typeface="Cambria Math"/>
                              <a:ea typeface="+mn-ea"/>
                              <a:cs typeface="+mn-cs"/>
                            </a:rPr>
                            <m:t>𝑜𝑢𝑡</m:t>
                          </m:r>
                        </m:sub>
                      </m:sSub>
                    </m:den>
                  </m:f>
                </m:oMath>
              </a14:m>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Choice>
      <mc:Fallback xmlns="">
        <xdr:sp macro="" textlink="">
          <xdr:nvSpPr>
            <xdr:cNvPr id="7" name="TextBox 6"/>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altLang="zh-CN" sz="1800" b="0" i="0" u="none" strike="noStrike" kern="0" cap="none" spc="0" normalizeH="0" baseline="0">
                  <a:ln>
                    <a:noFill/>
                  </a:ln>
                  <a:solidFill>
                    <a:prstClr val="black"/>
                  </a:solidFill>
                  <a:effectLst/>
                  <a:uLnTx/>
                  <a:uFillTx/>
                  <a:latin typeface="Cambria Math"/>
                  <a:ea typeface="+mn-ea"/>
                  <a:cs typeface="+mn-cs"/>
                </a:rPr>
                <a:t>𝐺_𝐿𝑂𝑂𝑃</a:t>
              </a:r>
              <a:r>
                <a:rPr kumimoji="0" lang="en-US" sz="1800" b="0" i="0" u="none" strike="noStrike" kern="0" cap="none" spc="0" normalizeH="0" baseline="0">
                  <a:ln>
                    <a:noFill/>
                  </a:ln>
                  <a:solidFill>
                    <a:prstClr val="black"/>
                  </a:solidFill>
                  <a:effectLst/>
                  <a:uLnTx/>
                  <a:uFillTx/>
                  <a:latin typeface="Cambria Math"/>
                  <a:ea typeface="+mn-ea"/>
                  <a:cs typeface="+mn-cs"/>
                </a:rPr>
                <a:t>=</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𝑣𝐿*</a:t>
              </a:r>
              <a:r>
                <a:rPr kumimoji="0" lang="en-US" altLang="zh-CN" sz="1800" b="0" i="0" u="none" strike="noStrike" kern="0" cap="none" spc="0" normalizeH="0" baseline="0">
                  <a:ln>
                    <a:noFill/>
                  </a:ln>
                  <a:solidFill>
                    <a:prstClr val="black"/>
                  </a:solidFill>
                  <a:effectLst/>
                  <a:uLnTx/>
                  <a:uFillTx/>
                  <a:latin typeface="Cambria Math"/>
                  <a:ea typeface="+mn-ea"/>
                  <a:cs typeface="+mn-cs"/>
                </a:rPr>
                <a:t>𝐺_𝐿</a:t>
              </a:r>
              <a:r>
                <a:rPr kumimoji="0" lang="en-US" sz="1800" b="0" i="0" u="none" strike="noStrike" kern="0" cap="none" spc="0" normalizeH="0" baseline="0">
                  <a:ln>
                    <a:noFill/>
                  </a:ln>
                  <a:solidFill>
                    <a:prstClr val="black"/>
                  </a:solidFill>
                  <a:effectLst/>
                  <a:uLnTx/>
                  <a:uFillTx/>
                  <a:latin typeface="Cambria Math"/>
                  <a:ea typeface="+mn-ea"/>
                  <a:cs typeface="+mn-cs"/>
                </a:rPr>
                <a:t>𝑐*</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𝑐FB</a:t>
              </a:r>
              <a:r>
                <a:rPr kumimoji="0" lang="en-US" sz="1800" b="0" i="0" u="none" strike="noStrike" kern="0" cap="none" spc="0" normalizeH="0" baseline="0" noProof="0">
                  <a:ln>
                    <a:noFill/>
                  </a:ln>
                  <a:solidFill>
                    <a:prstClr val="black"/>
                  </a:solidFill>
                  <a:effectLst/>
                  <a:uLnTx/>
                  <a:uFillTx/>
                  <a:latin typeface="Cambria Math"/>
                  <a:ea typeface="+mn-ea"/>
                  <a:cs typeface="+mn-cs"/>
                </a:rPr>
                <a:t>*</a:t>
              </a:r>
              <a:r>
                <a:rPr kumimoji="0" lang="en-US" altLang="zh-CN" sz="1800" b="0" i="0" u="none" strike="noStrike" kern="0" cap="none" spc="0" normalizeH="0" baseline="0" noProof="0">
                  <a:ln>
                    <a:noFill/>
                  </a:ln>
                  <a:solidFill>
                    <a:prstClr val="black"/>
                  </a:solidFill>
                  <a:effectLst/>
                  <a:uLnTx/>
                  <a:uFillTx/>
                  <a:latin typeface="Cambria Math"/>
                  <a:ea typeface="+mn-ea"/>
                  <a:cs typeface="+mn-cs"/>
                </a:rPr>
                <a:t>𝐺_</a:t>
              </a:r>
              <a:r>
                <a:rPr kumimoji="0" lang="en-US" sz="1800" b="0" i="0" u="none" strike="noStrike" kern="0" cap="none" spc="0" normalizeH="0" baseline="0" noProof="0">
                  <a:ln>
                    <a:noFill/>
                  </a:ln>
                  <a:solidFill>
                    <a:prstClr val="black"/>
                  </a:solidFill>
                  <a:effectLst/>
                  <a:uLnTx/>
                  <a:uFillTx/>
                  <a:latin typeface="Cambria Math"/>
                  <a:ea typeface="+mn-ea"/>
                  <a:cs typeface="+mn-cs"/>
                </a:rPr>
                <a:t>FB𝑣</a:t>
              </a:r>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=𝑉_𝑜𝑢𝑡/𝑖_𝐿 ∗1/〖𝑔_(𝑚_𝑝𝑠) 𝑅〗_𝑠𝑛𝑠  ∗V_𝑐/𝑉_𝑟𝑒𝑓 *</a:t>
              </a:r>
              <a:r>
                <a:rPr kumimoji="0" lang="en-US" sz="1800" b="0" i="0" u="none" strike="noStrike" kern="0" cap="none" spc="0" normalizeH="0" baseline="0" noProof="0">
                  <a:ln>
                    <a:noFill/>
                  </a:ln>
                  <a:solidFill>
                    <a:prstClr val="black"/>
                  </a:solidFill>
                  <a:effectLst/>
                  <a:uLnTx/>
                  <a:uFillTx/>
                  <a:latin typeface="Cambria Math"/>
                  <a:ea typeface="+mn-ea"/>
                  <a:cs typeface="+mn-cs"/>
                </a:rPr>
                <a:t>V_𝑟𝑒𝑓/𝑉_𝑜𝑢𝑡 </a:t>
              </a:r>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Fallback>
    </mc:AlternateContent>
    <xdr:clientData/>
  </xdr:twoCellAnchor>
  <xdr:twoCellAnchor>
    <xdr:from>
      <xdr:col>3</xdr:col>
      <xdr:colOff>4536</xdr:colOff>
      <xdr:row>69</xdr:row>
      <xdr:rowOff>88447</xdr:rowOff>
    </xdr:from>
    <xdr:to>
      <xdr:col>15</xdr:col>
      <xdr:colOff>23770</xdr:colOff>
      <xdr:row>92</xdr:row>
      <xdr:rowOff>75333</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633791</xdr:colOff>
      <xdr:row>94</xdr:row>
      <xdr:rowOff>9676</xdr:rowOff>
    </xdr:from>
    <xdr:to>
      <xdr:col>15</xdr:col>
      <xdr:colOff>9558</xdr:colOff>
      <xdr:row>116</xdr:row>
      <xdr:rowOff>177537</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97</xdr:row>
      <xdr:rowOff>0</xdr:rowOff>
    </xdr:from>
    <xdr:to>
      <xdr:col>20</xdr:col>
      <xdr:colOff>490538</xdr:colOff>
      <xdr:row>108</xdr:row>
      <xdr:rowOff>164433</xdr:rowOff>
    </xdr:to>
    <mc:AlternateContent xmlns:mc="http://schemas.openxmlformats.org/markup-compatibility/2006" xmlns:a14="http://schemas.microsoft.com/office/drawing/2010/main">
      <mc:Choice Requires="a14">
        <xdr:sp macro="" textlink="">
          <xdr:nvSpPr>
            <xdr:cNvPr id="10" name="TextBox 7">
              <a:extLst>
                <a:ext uri="{FF2B5EF4-FFF2-40B4-BE49-F238E27FC236}">
                  <a16:creationId xmlns:a16="http://schemas.microsoft.com/office/drawing/2014/main" id="{00000000-0008-0000-0100-00000A000000}"/>
                </a:ext>
              </a:extLst>
            </xdr:cNvPr>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altLang="zh-CN" sz="1400" b="0" i="1">
                            <a:latin typeface="Cambria Math"/>
                          </a:rPr>
                          <m:t>𝑓𝑒𝑒𝑑𝑓𝑜𝑟𝑤𝑎𝑟𝑑</m:t>
                        </m:r>
                      </m:sub>
                    </m:sSub>
                    <m:r>
                      <a:rPr lang="en-US" sz="1400" b="0" i="1">
                        <a:latin typeface="Cambria Math"/>
                      </a:rPr>
                      <m:t>=</m:t>
                    </m:r>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sSub>
                              <m:sSubPr>
                                <m:ctrlPr>
                                  <a:rPr lang="en-US" sz="1100" i="1" kern="1200">
                                    <a:solidFill>
                                      <a:schemeClr val="tx1"/>
                                    </a:solidFill>
                                    <a:effectLst/>
                                    <a:latin typeface="Cambria Math" panose="02040503050406030204" pitchFamily="18" charset="0"/>
                                    <a:ea typeface="+mn-ea"/>
                                    <a:cs typeface="Arial" charset="0"/>
                                  </a:rPr>
                                </m:ctrlPr>
                              </m:sSubPr>
                              <m:e>
                                <m:r>
                                  <a:rPr lang="en-US" altLang="zh-CN" sz="1100" b="0" i="1" kern="1200">
                                    <a:solidFill>
                                      <a:schemeClr val="tx1"/>
                                    </a:solidFill>
                                    <a:effectLst/>
                                    <a:latin typeface="Cambria Math"/>
                                    <a:ea typeface="+mn-ea"/>
                                    <a:cs typeface="Arial" charset="0"/>
                                  </a:rPr>
                                  <m:t>1/(</m:t>
                                </m:r>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r>
                              <a:rPr lang="en-US" sz="1100" b="0" i="1" kern="1200">
                                <a:solidFill>
                                  <a:schemeClr val="tx1"/>
                                </a:solidFill>
                                <a:effectLst/>
                                <a:latin typeface="Cambria Math"/>
                                <a:ea typeface="+mn-ea"/>
                                <a:cs typeface="Arial" charset="0"/>
                              </a:rPr>
                              <m:t>𝑠</m:t>
                            </m:r>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num>
                              <m:den>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den>
                            </m:f>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den>
                    </m:f>
                  </m:oMath>
                </m:oMathPara>
              </a14:m>
              <a:endParaRPr lang="en-US"/>
            </a:p>
          </xdr:txBody>
        </xdr:sp>
      </mc:Choice>
      <mc:Fallback xmlns="">
        <xdr:sp macro="" textlink="">
          <xdr:nvSpPr>
            <xdr:cNvPr id="10" name="TextBox 7"/>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r>
                <a:rPr lang="en-US" altLang="zh-CN" sz="1400" b="0" i="0">
                  <a:latin typeface="Cambria Math"/>
                </a:rPr>
                <a:t>𝐺_𝑓𝑒𝑒𝑑𝑓𝑜𝑟𝑤𝑎𝑟𝑑</a:t>
              </a:r>
              <a:r>
                <a:rPr lang="en-US" sz="1400" b="0" i="0">
                  <a:latin typeface="Cambria Math"/>
                </a:rPr>
                <a:t>=</a:t>
              </a:r>
              <a:r>
                <a:rPr lang="en-US" sz="1400" i="0">
                  <a:latin typeface="Cambria Math"/>
                </a:rPr>
                <a:t>(</a:t>
              </a:r>
              <a:r>
                <a:rPr lang="en-US" sz="1400" b="0" i="0">
                  <a:latin typeface="Cambria Math"/>
                </a:rPr>
                <a:t>1+𝑠/(</a:t>
              </a:r>
              <a:r>
                <a:rPr lang="en-US" sz="1100" b="0" i="0" kern="1200">
                  <a:solidFill>
                    <a:schemeClr val="tx1"/>
                  </a:solidFill>
                  <a:effectLst/>
                  <a:latin typeface="Cambria Math"/>
                  <a:ea typeface="+mn-ea"/>
                </a:rPr>
                <a:t>〖</a:t>
              </a:r>
              <a:r>
                <a:rPr lang="en-US" altLang="zh-CN" sz="1100" b="0" i="0" kern="1200">
                  <a:solidFill>
                    <a:schemeClr val="tx1"/>
                  </a:solidFill>
                  <a:effectLst/>
                  <a:latin typeface="Cambria Math"/>
                  <a:ea typeface="+mn-ea"/>
                  <a:cs typeface="Arial" charset="0"/>
                </a:rPr>
                <a:t>1/(</a:t>
              </a:r>
              <a:r>
                <a:rPr lang="en-US" sz="1100" b="0" i="0" kern="1200">
                  <a:solidFill>
                    <a:schemeClr val="tx1"/>
                  </a:solidFill>
                  <a:effectLst/>
                  <a:latin typeface="Cambria Math"/>
                  <a:ea typeface="+mn-ea"/>
                  <a:cs typeface="Arial" charset="0"/>
                </a:rPr>
                <a:t>𝑅〗_2 𝐶_𝑓𝑓)</a:t>
              </a:r>
              <a:r>
                <a:rPr lang="en-US" sz="1400" b="0" i="0" kern="1200">
                  <a:solidFill>
                    <a:schemeClr val="tx1"/>
                  </a:solidFill>
                  <a:effectLst/>
                  <a:latin typeface="Cambria Math"/>
                  <a:ea typeface="+mn-ea"/>
                  <a:cs typeface="Arial" charset="0"/>
                </a:rPr>
                <a:t>))/(</a:t>
              </a:r>
              <a:r>
                <a:rPr lang="en-US" sz="1100" b="0" i="0" kern="1200">
                  <a:solidFill>
                    <a:schemeClr val="tx1"/>
                  </a:solidFill>
                  <a:effectLst/>
                  <a:latin typeface="Cambria Math"/>
                  <a:ea typeface="+mn-ea"/>
                  <a:cs typeface="Arial" charset="0"/>
                </a:rPr>
                <a:t>1+𝑠/(1/((𝑅_1∗𝑅_2)/(𝑅_1+𝑅_2 ) 𝐶_𝑓𝑓))</a:t>
              </a:r>
              <a:r>
                <a:rPr lang="en-US" sz="1400" b="0" i="0" kern="1200">
                  <a:solidFill>
                    <a:schemeClr val="tx1"/>
                  </a:solidFill>
                  <a:effectLst/>
                  <a:latin typeface="Cambria Math"/>
                  <a:ea typeface="+mn-ea"/>
                  <a:cs typeface="Arial" charset="0"/>
                </a:rPr>
                <a:t>)</a:t>
              </a:r>
              <a:endParaRPr lang="en-US"/>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5</xdr:row>
      <xdr:rowOff>133350</xdr:rowOff>
    </xdr:from>
    <xdr:to>
      <xdr:col>18</xdr:col>
      <xdr:colOff>242888</xdr:colOff>
      <xdr:row>36</xdr:row>
      <xdr:rowOff>119062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BCS/datasheet/TPS61022/Bode%20Plot/20181025%20TPS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Eload vs Resistor"/>
      <sheetName val="2.7V 0.5A"/>
      <sheetName val="3V 0.5A"/>
      <sheetName val="1.8V 1A"/>
      <sheetName val="2.7V 1A"/>
      <sheetName val="3V 1A"/>
      <sheetName val="3.6V 1A"/>
      <sheetName val="4.35V 1A"/>
      <sheetName val="2.7V 3A"/>
      <sheetName val="3.6V 3A"/>
      <sheetName val="4.35V 3A"/>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v>10</v>
          </cell>
          <cell r="B5">
            <v>63.3483988975279</v>
          </cell>
          <cell r="C5">
            <v>168.54954533086101</v>
          </cell>
          <cell r="E5">
            <v>100</v>
          </cell>
          <cell r="F5">
            <v>35.113546457865198</v>
          </cell>
          <cell r="G5">
            <v>4.8397595027832798</v>
          </cell>
          <cell r="I5">
            <v>100</v>
          </cell>
          <cell r="J5">
            <v>52.687620949153178</v>
          </cell>
          <cell r="K5">
            <v>90.458314616364987</v>
          </cell>
        </row>
        <row r="6">
          <cell r="A6">
            <v>10.0925288607668</v>
          </cell>
          <cell r="B6">
            <v>63.345438553567</v>
          </cell>
          <cell r="C6">
            <v>168.446132891807</v>
          </cell>
          <cell r="E6">
            <v>104.737089795945</v>
          </cell>
          <cell r="F6">
            <v>35.219656587955797</v>
          </cell>
          <cell r="G6">
            <v>4.94185293161138</v>
          </cell>
          <cell r="I6">
            <v>125.8925411794168</v>
          </cell>
          <cell r="J6">
            <v>50.685483621765478</v>
          </cell>
          <cell r="K6">
            <v>89.392984377820014</v>
          </cell>
        </row>
        <row r="7">
          <cell r="A7">
            <v>10.185913880541101</v>
          </cell>
          <cell r="B7">
            <v>63.342425237987101</v>
          </cell>
          <cell r="C7">
            <v>168.341832523221</v>
          </cell>
          <cell r="E7">
            <v>109.698579789238</v>
          </cell>
          <cell r="F7">
            <v>35.166432829485203</v>
          </cell>
          <cell r="G7">
            <v>5.2144951096762497</v>
          </cell>
          <cell r="I7">
            <v>158.48931924611136</v>
          </cell>
          <cell r="J7">
            <v>48.679078480174034</v>
          </cell>
          <cell r="K7">
            <v>88.296686331680576</v>
          </cell>
        </row>
        <row r="8">
          <cell r="A8">
            <v>10.2801629812647</v>
          </cell>
          <cell r="B8">
            <v>63.339358040577302</v>
          </cell>
          <cell r="C8">
            <v>168.23663784104701</v>
          </cell>
          <cell r="E8">
            <v>114.895100018731</v>
          </cell>
          <cell r="F8">
            <v>35.165222561626301</v>
          </cell>
          <cell r="G8">
            <v>5.2204656908203404</v>
          </cell>
          <cell r="I8">
            <v>199.52623149688804</v>
          </cell>
          <cell r="J8">
            <v>46.667049317930712</v>
          </cell>
          <cell r="K8">
            <v>87.112936440089499</v>
          </cell>
        </row>
        <row r="9">
          <cell r="A9">
            <v>10.375284158180101</v>
          </cell>
          <cell r="B9">
            <v>63.336236036858402</v>
          </cell>
          <cell r="C9">
            <v>168.13054245393599</v>
          </cell>
          <cell r="E9">
            <v>120.337784077759</v>
          </cell>
          <cell r="F9">
            <v>35.177605512629199</v>
          </cell>
          <cell r="G9">
            <v>5.0584921830204097</v>
          </cell>
          <cell r="I9">
            <v>251.188643150958</v>
          </cell>
          <cell r="J9">
            <v>44.64686827683969</v>
          </cell>
          <cell r="K9">
            <v>85.782173814611497</v>
          </cell>
        </row>
        <row r="10">
          <cell r="A10">
            <v>10.4712854805089</v>
          </cell>
          <cell r="B10">
            <v>63.333058287689703</v>
          </cell>
          <cell r="C10">
            <v>168.023539952276</v>
          </cell>
          <cell r="E10">
            <v>126.03829296797301</v>
          </cell>
          <cell r="F10">
            <v>35.154783153472202</v>
          </cell>
          <cell r="G10">
            <v>5.8849632129459399</v>
          </cell>
          <cell r="I10">
            <v>316.22776601683802</v>
          </cell>
          <cell r="J10">
            <v>42.614350758879297</v>
          </cell>
          <cell r="K10">
            <v>84.240238403108421</v>
          </cell>
        </row>
        <row r="11">
          <cell r="A11">
            <v>10.568175092136499</v>
          </cell>
          <cell r="B11">
            <v>63.329823839247901</v>
          </cell>
          <cell r="C11">
            <v>167.91562392225401</v>
          </cell>
          <cell r="E11">
            <v>132.00884008314199</v>
          </cell>
          <cell r="F11">
            <v>35.175100965206902</v>
          </cell>
          <cell r="G11">
            <v>5.8802470593969298</v>
          </cell>
          <cell r="I11">
            <v>398.10717055349755</v>
          </cell>
          <cell r="J11">
            <v>40.562900794884705</v>
          </cell>
          <cell r="K11">
            <v>82.418047101666829</v>
          </cell>
        </row>
        <row r="12">
          <cell r="A12">
            <v>10.6659612123025</v>
          </cell>
          <cell r="B12">
            <v>63.326531723319199</v>
          </cell>
          <cell r="C12">
            <v>167.80678793763099</v>
          </cell>
          <cell r="E12">
            <v>138.262217376466</v>
          </cell>
          <cell r="F12">
            <v>35.163371273030698</v>
          </cell>
          <cell r="G12">
            <v>5.83017012100896</v>
          </cell>
          <cell r="I12">
            <v>501.18723362727235</v>
          </cell>
          <cell r="J12">
            <v>38.482443677673224</v>
          </cell>
          <cell r="K12">
            <v>80.24366376626449</v>
          </cell>
        </row>
        <row r="13">
          <cell r="A13">
            <v>10.764652136298301</v>
          </cell>
          <cell r="B13">
            <v>63.3231809562064</v>
          </cell>
          <cell r="C13">
            <v>167.69702556695901</v>
          </cell>
          <cell r="E13">
            <v>144.81182276745301</v>
          </cell>
          <cell r="F13">
            <v>35.012485739640098</v>
          </cell>
          <cell r="G13">
            <v>6.6802151256844899</v>
          </cell>
          <cell r="I13">
            <v>630.95734448019368</v>
          </cell>
          <cell r="J13">
            <v>36.358082393297636</v>
          </cell>
          <cell r="K13">
            <v>77.648794062251525</v>
          </cell>
        </row>
        <row r="14">
          <cell r="A14">
            <v>10.864256236170601</v>
          </cell>
          <cell r="B14">
            <v>63.319770539607603</v>
          </cell>
          <cell r="C14">
            <v>167.58633036979199</v>
          </cell>
          <cell r="E14">
            <v>151.67168884709201</v>
          </cell>
          <cell r="F14">
            <v>34.989227751841497</v>
          </cell>
          <cell r="G14">
            <v>6.1936449239648503</v>
          </cell>
          <cell r="I14">
            <v>794.32823472428197</v>
          </cell>
          <cell r="J14">
            <v>34.168741039338549</v>
          </cell>
          <cell r="K14">
            <v>74.582609850758047</v>
          </cell>
        </row>
        <row r="15">
          <cell r="A15">
            <v>10.9647819614318</v>
          </cell>
          <cell r="B15">
            <v>63.316299459273402</v>
          </cell>
          <cell r="C15">
            <v>167.474695901084</v>
          </cell>
          <cell r="E15">
            <v>158.85651294280501</v>
          </cell>
          <cell r="F15">
            <v>35.080534075761797</v>
          </cell>
          <cell r="G15">
            <v>7.8852110330301501</v>
          </cell>
          <cell r="I15">
            <v>1000</v>
          </cell>
          <cell r="J15">
            <v>31.886519487837454</v>
          </cell>
          <cell r="K15">
            <v>71.035773433025099</v>
          </cell>
        </row>
        <row r="16">
          <cell r="A16">
            <v>11.066237839776599</v>
          </cell>
          <cell r="B16">
            <v>63.312766685800298</v>
          </cell>
          <cell r="C16">
            <v>167.36211571196</v>
          </cell>
          <cell r="E16">
            <v>166.381688607613</v>
          </cell>
          <cell r="F16">
            <v>35.003038055760001</v>
          </cell>
          <cell r="G16">
            <v>7.8296389058886504</v>
          </cell>
          <cell r="I16">
            <v>1258.9254117941678</v>
          </cell>
          <cell r="J16">
            <v>29.478132110424824</v>
          </cell>
          <cell r="K16">
            <v>67.074447790847614</v>
          </cell>
        </row>
        <row r="17">
          <cell r="A17">
            <v>11.1686324778056</v>
          </cell>
          <cell r="B17">
            <v>63.309171173772697</v>
          </cell>
          <cell r="C17">
            <v>167.24858334837</v>
          </cell>
          <cell r="E17">
            <v>174.263338600965</v>
          </cell>
          <cell r="F17">
            <v>35.068448912175498</v>
          </cell>
          <cell r="G17">
            <v>7.9299442391372601</v>
          </cell>
          <cell r="I17">
            <v>1584.8931924611154</v>
          </cell>
          <cell r="J17">
            <v>26.910136968146396</v>
          </cell>
          <cell r="K17">
            <v>62.875485538490238</v>
          </cell>
        </row>
        <row r="18">
          <cell r="A18">
            <v>11.271974561755099</v>
          </cell>
          <cell r="B18">
            <v>63.305511862363602</v>
          </cell>
          <cell r="C18">
            <v>167.13409235778599</v>
          </cell>
          <cell r="E18">
            <v>182.518349431904</v>
          </cell>
          <cell r="F18">
            <v>35.0443130046785</v>
          </cell>
          <cell r="G18">
            <v>8.1420133235992207</v>
          </cell>
          <cell r="I18">
            <v>1995.2623149688802</v>
          </cell>
          <cell r="J18">
            <v>24.158573335565933</v>
          </cell>
          <cell r="K18">
            <v>58.741761613679074</v>
          </cell>
        </row>
        <row r="19">
          <cell r="A19">
            <v>11.3762728582343</v>
          </cell>
          <cell r="B19">
            <v>63.301787674497</v>
          </cell>
          <cell r="C19">
            <v>167.01863628406801</v>
          </cell>
          <cell r="E19">
            <v>191.16440753857</v>
          </cell>
          <cell r="F19">
            <v>35.005787265588602</v>
          </cell>
          <cell r="G19">
            <v>8.8353147777460794</v>
          </cell>
          <cell r="I19">
            <v>2511.8864315095807</v>
          </cell>
          <cell r="J19">
            <v>21.220480395770807</v>
          </cell>
          <cell r="K19">
            <v>55.072945628563076</v>
          </cell>
        </row>
        <row r="20">
          <cell r="A20">
            <v>11.4815362149688</v>
          </cell>
          <cell r="B20">
            <v>63.297997516693101</v>
          </cell>
          <cell r="C20">
            <v>166.90220867427001</v>
          </cell>
          <cell r="E20">
            <v>200.22003718155801</v>
          </cell>
          <cell r="F20">
            <v>35.043978610365201</v>
          </cell>
          <cell r="G20">
            <v>9.3204935051954401</v>
          </cell>
          <cell r="I20">
            <v>3162.2776601683827</v>
          </cell>
          <cell r="J20">
            <v>18.121652298059644</v>
          </cell>
          <cell r="K20">
            <v>52.286638683595186</v>
          </cell>
        </row>
        <row r="21">
          <cell r="A21">
            <v>11.587773561551201</v>
          </cell>
          <cell r="B21">
            <v>63.294140279141502</v>
          </cell>
          <cell r="C21">
            <v>166.784803075882</v>
          </cell>
          <cell r="E21">
            <v>209.70464013232299</v>
          </cell>
          <cell r="F21">
            <v>34.976279458933298</v>
          </cell>
          <cell r="G21">
            <v>9.42213910879188</v>
          </cell>
          <cell r="I21">
            <v>3981.071705534976</v>
          </cell>
          <cell r="J21">
            <v>14.915929102972868</v>
          </cell>
          <cell r="K21">
            <v>50.718267832614089</v>
          </cell>
        </row>
        <row r="22">
          <cell r="A22">
            <v>11.694993910198701</v>
          </cell>
          <cell r="B22">
            <v>63.290214835787403</v>
          </cell>
          <cell r="C22">
            <v>166.66641304151901</v>
          </cell>
          <cell r="E22">
            <v>219.638537241655</v>
          </cell>
          <cell r="F22">
            <v>34.931569366403302</v>
          </cell>
          <cell r="G22">
            <v>9.8778923139998298</v>
          </cell>
          <cell r="I22">
            <v>5011.8723362727269</v>
          </cell>
          <cell r="J22">
            <v>11.676334503549299</v>
          </cell>
          <cell r="K22">
            <v>50.540489081383299</v>
          </cell>
        </row>
        <row r="23">
          <cell r="A23">
            <v>11.803206356517199</v>
          </cell>
          <cell r="B23">
            <v>63.286220043432401</v>
          </cell>
          <cell r="C23">
            <v>166.547032128441</v>
          </cell>
          <cell r="E23">
            <v>230.043011977292</v>
          </cell>
          <cell r="F23">
            <v>34.847834835327198</v>
          </cell>
          <cell r="G23">
            <v>10.0479911748833</v>
          </cell>
          <cell r="I23">
            <v>6309.5734448019321</v>
          </cell>
          <cell r="J23">
            <v>8.481942306133206</v>
          </cell>
          <cell r="K23">
            <v>51.723348361778335</v>
          </cell>
        </row>
        <row r="24">
          <cell r="A24">
            <v>11.9124200802737</v>
          </cell>
          <cell r="B24">
            <v>63.282154742067704</v>
          </cell>
          <cell r="C24">
            <v>166.42665389956599</v>
          </cell>
          <cell r="E24">
            <v>240.94035602395201</v>
          </cell>
          <cell r="F24">
            <v>34.7935903525727</v>
          </cell>
          <cell r="G24">
            <v>11.1857287246164</v>
          </cell>
          <cell r="I24">
            <v>7943.2823472428208</v>
          </cell>
          <cell r="J24">
            <v>5.4037745581787178</v>
          </cell>
          <cell r="K24">
            <v>54.036487818842801</v>
          </cell>
        </row>
        <row r="25">
          <cell r="A25">
            <v>12.022644346174101</v>
          </cell>
          <cell r="B25">
            <v>63.278017754779697</v>
          </cell>
          <cell r="C25">
            <v>166.305271929014</v>
          </cell>
          <cell r="E25">
            <v>252.353917043477</v>
          </cell>
          <cell r="F25">
            <v>34.714756449362</v>
          </cell>
          <cell r="G25">
            <v>11.3526569399636</v>
          </cell>
          <cell r="I25">
            <v>10000</v>
          </cell>
          <cell r="J25">
            <v>2.4920410728021203</v>
          </cell>
          <cell r="K25">
            <v>57.093592556314235</v>
          </cell>
        </row>
        <row r="26">
          <cell r="A26">
            <v>12.1338885046497</v>
          </cell>
          <cell r="B26">
            <v>63.273807887221601</v>
          </cell>
          <cell r="C26">
            <v>166.18287979783301</v>
          </cell>
          <cell r="E26">
            <v>264.30814869741101</v>
          </cell>
          <cell r="F26">
            <v>34.831389153416801</v>
          </cell>
          <cell r="G26">
            <v>11.8453933362859</v>
          </cell>
          <cell r="I26">
            <v>12589.25411794168</v>
          </cell>
          <cell r="J26">
            <v>-0.231743202109854</v>
          </cell>
          <cell r="K26">
            <v>60.436041560987945</v>
          </cell>
        </row>
        <row r="27">
          <cell r="A27">
            <v>12.2461619926504</v>
          </cell>
          <cell r="B27">
            <v>63.269523927570901</v>
          </cell>
          <cell r="C27">
            <v>166.05947109939399</v>
          </cell>
          <cell r="E27">
            <v>276.82866303920702</v>
          </cell>
          <cell r="F27">
            <v>34.711167640499497</v>
          </cell>
          <cell r="G27">
            <v>12.386721321475401</v>
          </cell>
          <cell r="I27">
            <v>15848.931924611155</v>
          </cell>
          <cell r="J27">
            <v>-2.7741176393401954</v>
          </cell>
          <cell r="K27">
            <v>63.630654995711325</v>
          </cell>
        </row>
        <row r="28">
          <cell r="A28">
            <v>12.3594743344451</v>
          </cell>
          <cell r="B28">
            <v>63.265164646745397</v>
          </cell>
          <cell r="C28">
            <v>165.935039440411</v>
          </cell>
          <cell r="E28">
            <v>289.94228538828798</v>
          </cell>
          <cell r="F28">
            <v>34.644193529305902</v>
          </cell>
          <cell r="G28">
            <v>12.808845380586</v>
          </cell>
          <cell r="I28">
            <v>19952.623149688803</v>
          </cell>
          <cell r="J28">
            <v>-5.1609823024744763</v>
          </cell>
          <cell r="K28">
            <v>66.34019721870429</v>
          </cell>
        </row>
        <row r="29">
          <cell r="A29">
            <v>12.473835142429399</v>
          </cell>
          <cell r="B29">
            <v>63.260728797530298</v>
          </cell>
          <cell r="C29">
            <v>165.80957844414201</v>
          </cell>
          <cell r="E29">
            <v>303.67711180354598</v>
          </cell>
          <cell r="F29">
            <v>34.544729396003603</v>
          </cell>
          <cell r="G29">
            <v>13.236981941998</v>
          </cell>
          <cell r="I29">
            <v>25118.864315095812</v>
          </cell>
          <cell r="J29">
            <v>-7.4260167133812942</v>
          </cell>
          <cell r="K29">
            <v>68.342560355568608</v>
          </cell>
        </row>
        <row r="30">
          <cell r="A30">
            <v>12.5892541179416</v>
          </cell>
          <cell r="B30">
            <v>63.2562151149939</v>
          </cell>
          <cell r="C30">
            <v>165.683081748614</v>
          </cell>
          <cell r="E30">
            <v>318.062569279412</v>
          </cell>
          <cell r="F30">
            <v>34.547802886507</v>
          </cell>
          <cell r="G30">
            <v>13.788806581806099</v>
          </cell>
          <cell r="I30">
            <v>31622.776601683803</v>
          </cell>
          <cell r="J30">
            <v>-9.6015660594924377</v>
          </cell>
          <cell r="K30">
            <v>69.508009823022761</v>
          </cell>
        </row>
        <row r="31">
          <cell r="A31">
            <v>12.705741052085401</v>
          </cell>
          <cell r="B31">
            <v>63.251622315995</v>
          </cell>
          <cell r="C31">
            <v>165.55554300938499</v>
          </cell>
          <cell r="E31">
            <v>333.129478793467</v>
          </cell>
          <cell r="F31">
            <v>34.4321314046908</v>
          </cell>
          <cell r="G31">
            <v>14.5013904764477</v>
          </cell>
          <cell r="I31">
            <v>39810.717055349771</v>
          </cell>
          <cell r="J31">
            <v>-11.713972095793732</v>
          </cell>
          <cell r="K31">
            <v>69.759947126377881</v>
          </cell>
        </row>
        <row r="32">
          <cell r="A32">
            <v>12.823305826560199</v>
          </cell>
          <cell r="B32">
            <v>63.246949099446901</v>
          </cell>
          <cell r="C32">
            <v>165.426955906654</v>
          </cell>
          <cell r="E32">
            <v>348.91012134067699</v>
          </cell>
          <cell r="F32">
            <v>34.344053943694803</v>
          </cell>
          <cell r="G32">
            <v>14.5840680015194</v>
          </cell>
          <cell r="I32">
            <v>50118.723362727324</v>
          </cell>
          <cell r="J32">
            <v>-13.782431145647603</v>
          </cell>
          <cell r="K32">
            <v>69.038826271163828</v>
          </cell>
        </row>
        <row r="33">
          <cell r="A33">
            <v>12.941958414499799</v>
          </cell>
          <cell r="B33">
            <v>63.242194145545803</v>
          </cell>
          <cell r="C33">
            <v>165.29731413796401</v>
          </cell>
          <cell r="E33">
            <v>365.43830709572501</v>
          </cell>
          <cell r="F33">
            <v>34.274508204218897</v>
          </cell>
          <cell r="G33">
            <v>15.776941574498499</v>
          </cell>
          <cell r="I33">
            <v>63095.734448019386</v>
          </cell>
          <cell r="J33">
            <v>-15.819652915581599</v>
          </cell>
          <cell r="K33">
            <v>67.277044661047711</v>
          </cell>
        </row>
        <row r="34">
          <cell r="A34">
            <v>13.061708881318401</v>
          </cell>
          <cell r="B34">
            <v>63.237356116226302</v>
          </cell>
          <cell r="C34">
            <v>165.16661142795701</v>
          </cell>
          <cell r="E34">
            <v>382.74944785163098</v>
          </cell>
          <cell r="F34">
            <v>34.140128906128197</v>
          </cell>
          <cell r="G34">
            <v>15.9488086325055</v>
          </cell>
          <cell r="I34">
            <v>79432.82347242815</v>
          </cell>
          <cell r="J34">
            <v>-17.83303844337394</v>
          </cell>
          <cell r="K34">
            <v>64.385587468484374</v>
          </cell>
        </row>
        <row r="35">
          <cell r="A35">
            <v>13.182567385564001</v>
          </cell>
          <cell r="B35">
            <v>63.232433654407501</v>
          </cell>
          <cell r="C35">
            <v>165.03484152640701</v>
          </cell>
          <cell r="E35">
            <v>400.88063288984603</v>
          </cell>
          <cell r="F35">
            <v>33.854829017018503</v>
          </cell>
          <cell r="G35">
            <v>16.141922295507001</v>
          </cell>
          <cell r="I35">
            <v>100000</v>
          </cell>
          <cell r="J35">
            <v>-19.825761528371331</v>
          </cell>
          <cell r="K35">
            <v>60.251900320849472</v>
          </cell>
        </row>
        <row r="36">
          <cell r="A36">
            <v>13.304544179780899</v>
          </cell>
          <cell r="B36">
            <v>63.227425384445603</v>
          </cell>
          <cell r="C36">
            <v>164.90199821391801</v>
          </cell>
          <cell r="E36">
            <v>419.87070844439103</v>
          </cell>
          <cell r="F36">
            <v>33.871483087339698</v>
          </cell>
          <cell r="G36">
            <v>15.413826038613299</v>
          </cell>
          <cell r="I36">
            <v>125892.54117941672</v>
          </cell>
          <cell r="J36">
            <v>-21.797632536529612</v>
          </cell>
          <cell r="K36">
            <v>54.750347399570757</v>
          </cell>
        </row>
        <row r="37">
          <cell r="A37">
            <v>13.4276496113786</v>
          </cell>
          <cell r="B37">
            <v>63.222329911666598</v>
          </cell>
          <cell r="C37">
            <v>164.76807529799299</v>
          </cell>
          <cell r="E37">
            <v>439.76036093027199</v>
          </cell>
          <cell r="F37">
            <v>33.819783727605298</v>
          </cell>
          <cell r="G37">
            <v>17.784191922776699</v>
          </cell>
          <cell r="I37">
            <v>158489.31924611147</v>
          </cell>
          <cell r="J37">
            <v>-23.745956895359502</v>
          </cell>
          <cell r="K37">
            <v>47.769193566348406</v>
          </cell>
        </row>
        <row r="38">
          <cell r="A38">
            <v>13.5518941235103</v>
          </cell>
          <cell r="B38">
            <v>63.217145822076098</v>
          </cell>
          <cell r="C38">
            <v>164.63306661980999</v>
          </cell>
          <cell r="E38">
            <v>460.59220411451003</v>
          </cell>
          <cell r="F38">
            <v>33.5190152755086</v>
          </cell>
          <cell r="G38">
            <v>18.656338814702401</v>
          </cell>
          <cell r="I38">
            <v>199526.23149688792</v>
          </cell>
          <cell r="J38">
            <v>-25.666835686039452</v>
          </cell>
          <cell r="K38">
            <v>39.258538521743645</v>
          </cell>
        </row>
        <row r="39">
          <cell r="A39">
            <v>13.6772882559584</v>
          </cell>
          <cell r="B39">
            <v>63.2118716827447</v>
          </cell>
          <cell r="C39">
            <v>164.49696605668899</v>
          </cell>
          <cell r="E39">
            <v>482.41087041653702</v>
          </cell>
          <cell r="F39">
            <v>33.579432571380103</v>
          </cell>
          <cell r="G39">
            <v>19.212687973752701</v>
          </cell>
          <cell r="I39">
            <v>251188.64315095858</v>
          </cell>
          <cell r="J39">
            <v>-27.557370189451163</v>
          </cell>
          <cell r="K39">
            <v>29.297655559560525</v>
          </cell>
        </row>
        <row r="40">
          <cell r="A40">
            <v>13.8038426460288</v>
          </cell>
          <cell r="B40">
            <v>63.206506040934798</v>
          </cell>
          <cell r="C40">
            <v>164.35976752055001</v>
          </cell>
          <cell r="E40">
            <v>505.26310653356802</v>
          </cell>
          <cell r="F40">
            <v>33.448152134104703</v>
          </cell>
          <cell r="G40">
            <v>19.899226291895999</v>
          </cell>
          <cell r="I40">
            <v>316227.76601683837</v>
          </cell>
          <cell r="J40">
            <v>-29.418639079849264</v>
          </cell>
          <cell r="K40">
            <v>18.163654067475505</v>
          </cell>
        </row>
        <row r="41">
          <cell r="A41">
            <v>13.931568029453</v>
          </cell>
          <cell r="B41">
            <v>63.201047424730703</v>
          </cell>
          <cell r="C41">
            <v>164.22146496514799</v>
          </cell>
          <cell r="E41">
            <v>529.19787359584404</v>
          </cell>
          <cell r="F41">
            <v>33.110991765626402</v>
          </cell>
          <cell r="G41">
            <v>20.5343393018622</v>
          </cell>
          <cell r="I41">
            <v>398107.17055349739</v>
          </cell>
          <cell r="J41">
            <v>-31.257940333116828</v>
          </cell>
          <cell r="K41">
            <v>6.3616653734760007</v>
          </cell>
        </row>
        <row r="42">
          <cell r="A42">
            <v>14.0604752412991</v>
          </cell>
          <cell r="B42">
            <v>63.195494342465203</v>
          </cell>
          <cell r="C42">
            <v>164.08205238381299</v>
          </cell>
          <cell r="E42">
            <v>554.26645206631099</v>
          </cell>
          <cell r="F42">
            <v>33.135135048349603</v>
          </cell>
          <cell r="G42">
            <v>20.943582659505701</v>
          </cell>
          <cell r="I42">
            <v>501187.23362727294</v>
          </cell>
          <cell r="J42">
            <v>-33.087817506931636</v>
          </cell>
          <cell r="K42">
            <v>-5.4258106008215066</v>
          </cell>
        </row>
        <row r="43">
          <cell r="A43">
            <v>14.190575216890901</v>
          </cell>
          <cell r="B43">
            <v>63.189845282701803</v>
          </cell>
          <cell r="C43">
            <v>163.94152381569401</v>
          </cell>
          <cell r="E43">
            <v>580.52255160949005</v>
          </cell>
          <cell r="F43">
            <v>33.011093690274301</v>
          </cell>
          <cell r="G43">
            <v>21.579218437812401</v>
          </cell>
          <cell r="I43">
            <v>630957.34448019345</v>
          </cell>
          <cell r="J43">
            <v>-34.921038394014808</v>
          </cell>
          <cell r="K43">
            <v>-16.471290156927466</v>
          </cell>
        </row>
        <row r="44">
          <cell r="A44">
            <v>14.3218789927354</v>
          </cell>
          <cell r="B44">
            <v>63.184098713891203</v>
          </cell>
          <cell r="C44">
            <v>163.79987334339299</v>
          </cell>
          <cell r="E44">
            <v>608.022426164943</v>
          </cell>
          <cell r="F44">
            <v>32.713762030014301</v>
          </cell>
          <cell r="G44">
            <v>22.2967277404952</v>
          </cell>
          <cell r="I44">
            <v>794328.2347242824</v>
          </cell>
          <cell r="J44">
            <v>-36.764345462744814</v>
          </cell>
          <cell r="K44">
            <v>-26.154808274734023</v>
          </cell>
        </row>
        <row r="45">
          <cell r="A45">
            <v>14.454397707459201</v>
          </cell>
          <cell r="B45">
            <v>63.178253084810301</v>
          </cell>
          <cell r="C45">
            <v>163.65709510186801</v>
          </cell>
          <cell r="E45">
            <v>636.82499447185899</v>
          </cell>
          <cell r="F45">
            <v>32.459389760232803</v>
          </cell>
          <cell r="G45">
            <v>23.223320718030799</v>
          </cell>
          <cell r="I45">
            <v>1000000</v>
          </cell>
          <cell r="J45">
            <v>-38.614877696201091</v>
          </cell>
          <cell r="K45">
            <v>-34.058155803733456</v>
          </cell>
        </row>
        <row r="46">
          <cell r="A46">
            <v>14.5881426027534</v>
          </cell>
          <cell r="B46">
            <v>63.172306823948098</v>
          </cell>
          <cell r="C46">
            <v>163.513183274304</v>
          </cell>
          <cell r="E46">
            <v>666.99196630301196</v>
          </cell>
          <cell r="F46">
            <v>32.318967337044199</v>
          </cell>
          <cell r="G46">
            <v>23.737549091358598</v>
          </cell>
        </row>
        <row r="47">
          <cell r="A47">
            <v>14.7231250243271</v>
          </cell>
          <cell r="B47">
            <v>63.166258339566703</v>
          </cell>
          <cell r="C47">
            <v>163.36813209974599</v>
          </cell>
          <cell r="E47">
            <v>698.58797467852503</v>
          </cell>
          <cell r="F47">
            <v>32.137546098631098</v>
          </cell>
          <cell r="G47">
            <v>24.2526417122467</v>
          </cell>
        </row>
        <row r="48">
          <cell r="A48">
            <v>14.85935642287</v>
          </cell>
          <cell r="B48">
            <v>63.160106019658997</v>
          </cell>
          <cell r="C48">
            <v>163.22193587561699</v>
          </cell>
          <cell r="E48">
            <v>731.68071434271906</v>
          </cell>
          <cell r="F48">
            <v>31.8903019015547</v>
          </cell>
          <cell r="G48">
            <v>24.991963485780399</v>
          </cell>
        </row>
        <row r="49">
          <cell r="A49">
            <v>14.996848355023699</v>
          </cell>
          <cell r="B49">
            <v>63.153848231889597</v>
          </cell>
          <cell r="C49">
            <v>163.074588953844</v>
          </cell>
          <cell r="E49">
            <v>766.34108680074598</v>
          </cell>
          <cell r="F49">
            <v>31.643955043423201</v>
          </cell>
          <cell r="G49">
            <v>25.1699134376322</v>
          </cell>
        </row>
        <row r="50">
          <cell r="A50">
            <v>15.135612484361999</v>
          </cell>
          <cell r="B50">
            <v>63.147483323345497</v>
          </cell>
          <cell r="C50">
            <v>162.92608575303501</v>
          </cell>
          <cell r="E50">
            <v>802.64335222571697</v>
          </cell>
          <cell r="F50">
            <v>31.311752711391499</v>
          </cell>
          <cell r="G50">
            <v>25.949297143071298</v>
          </cell>
        </row>
        <row r="51">
          <cell r="A51">
            <v>15.2756605823807</v>
          </cell>
          <cell r="B51">
            <v>63.141009620468601</v>
          </cell>
          <cell r="C51">
            <v>162.776420752197</v>
          </cell>
          <cell r="E51">
            <v>840.66528856183299</v>
          </cell>
          <cell r="F51">
            <v>31.055191999463801</v>
          </cell>
          <cell r="G51">
            <v>26.530831997791601</v>
          </cell>
        </row>
        <row r="52">
          <cell r="A52">
            <v>15.4170045294955</v>
          </cell>
          <cell r="B52">
            <v>63.134425429286402</v>
          </cell>
          <cell r="C52">
            <v>162.62558850316</v>
          </cell>
          <cell r="E52">
            <v>880.48835816434598</v>
          </cell>
          <cell r="F52">
            <v>30.752863337022301</v>
          </cell>
          <cell r="G52">
            <v>27.257272013710601</v>
          </cell>
        </row>
        <row r="53">
          <cell r="A53">
            <v>15.559656316050701</v>
          </cell>
          <cell r="B53">
            <v>63.127729035068803</v>
          </cell>
          <cell r="C53">
            <v>162.47358362409099</v>
          </cell>
          <cell r="E53">
            <v>922.19788233343195</v>
          </cell>
          <cell r="F53">
            <v>30.455725648250301</v>
          </cell>
          <cell r="G53">
            <v>27.722826834376399</v>
          </cell>
        </row>
        <row r="54">
          <cell r="A54">
            <v>15.703628043335501</v>
          </cell>
          <cell r="B54">
            <v>63.120918702075301</v>
          </cell>
          <cell r="C54">
            <v>162.32040080741899</v>
          </cell>
          <cell r="E54">
            <v>965.88322411587103</v>
          </cell>
          <cell r="F54">
            <v>30.105741097640198</v>
          </cell>
          <cell r="G54">
            <v>28.118223482111802</v>
          </cell>
        </row>
        <row r="55">
          <cell r="A55">
            <v>15.848931924611099</v>
          </cell>
          <cell r="B55">
            <v>63.113992674132099</v>
          </cell>
          <cell r="C55">
            <v>162.166034824419</v>
          </cell>
          <cell r="E55">
            <v>1011.63797976621</v>
          </cell>
          <cell r="F55">
            <v>29.7924717907777</v>
          </cell>
          <cell r="G55">
            <v>28.3695652906028</v>
          </cell>
        </row>
        <row r="56">
          <cell r="A56">
            <v>15.9955802861466</v>
          </cell>
          <cell r="B56">
            <v>63.106949174078999</v>
          </cell>
          <cell r="C56">
            <v>162.01048052302599</v>
          </cell>
          <cell r="E56">
            <v>1059.5601792776199</v>
          </cell>
          <cell r="F56">
            <v>29.406315580953098</v>
          </cell>
          <cell r="G56">
            <v>28.832056448622701</v>
          </cell>
        </row>
        <row r="57">
          <cell r="A57">
            <v>16.1435855682648</v>
          </cell>
          <cell r="B57">
            <v>63.099786403796102</v>
          </cell>
          <cell r="C57">
            <v>161.85373283447399</v>
          </cell>
          <cell r="E57">
            <v>1109.7524964120701</v>
          </cell>
          <cell r="F57">
            <v>29.047876434345302</v>
          </cell>
          <cell r="G57">
            <v>29.160425134035801</v>
          </cell>
        </row>
        <row r="58">
          <cell r="A58">
            <v>16.2929603263972</v>
          </cell>
          <cell r="B58">
            <v>63.092502544261897</v>
          </cell>
          <cell r="C58">
            <v>161.695786776261</v>
          </cell>
          <cell r="E58">
            <v>1162.3224686798501</v>
          </cell>
          <cell r="F58">
            <v>28.690234055290698</v>
          </cell>
          <cell r="G58">
            <v>29.724564576432801</v>
          </cell>
        </row>
        <row r="59">
          <cell r="A59">
            <v>16.4437172321493</v>
          </cell>
          <cell r="B59">
            <v>63.085095755643302</v>
          </cell>
          <cell r="C59">
            <v>161.536637453715</v>
          </cell>
          <cell r="E59">
            <v>1217.3827277396599</v>
          </cell>
          <cell r="F59">
            <v>28.2785725626584</v>
          </cell>
          <cell r="G59">
            <v>30.094663027264499</v>
          </cell>
        </row>
        <row r="60">
          <cell r="A60">
            <v>16.595869074375599</v>
          </cell>
          <cell r="B60">
            <v>63.077564177186098</v>
          </cell>
          <cell r="C60">
            <v>161.37628006497499</v>
          </cell>
          <cell r="E60">
            <v>1275.05124071301</v>
          </cell>
          <cell r="F60">
            <v>27.821050602274401</v>
          </cell>
          <cell r="G60">
            <v>30.374097648449201</v>
          </cell>
        </row>
        <row r="61">
          <cell r="A61">
            <v>16.749428760264301</v>
          </cell>
          <cell r="B61">
            <v>63.069905927209398</v>
          </cell>
          <cell r="C61">
            <v>161.21470990546399</v>
          </cell>
          <cell r="E61">
            <v>1335.4515629299001</v>
          </cell>
          <cell r="F61">
            <v>27.3947603286075</v>
          </cell>
          <cell r="G61">
            <v>30.731216339614299</v>
          </cell>
        </row>
        <row r="62">
          <cell r="A62">
            <v>16.904409316432599</v>
          </cell>
          <cell r="B62">
            <v>63.062119102925998</v>
          </cell>
          <cell r="C62">
            <v>161.051922363214</v>
          </cell>
          <cell r="E62">
            <v>1398.71310264724</v>
          </cell>
          <cell r="F62">
            <v>26.972483603929501</v>
          </cell>
          <cell r="G62">
            <v>30.930108615942999</v>
          </cell>
        </row>
        <row r="63">
          <cell r="A63">
            <v>17.060823890031202</v>
          </cell>
          <cell r="B63">
            <v>63.054201780878202</v>
          </cell>
          <cell r="C63">
            <v>160.887912934761</v>
          </cell>
          <cell r="E63">
            <v>1464.97139830728</v>
          </cell>
          <cell r="F63">
            <v>26.489587991150302</v>
          </cell>
          <cell r="G63">
            <v>31.1358935960689</v>
          </cell>
        </row>
        <row r="64">
          <cell r="A64">
            <v>17.218685749860001</v>
          </cell>
          <cell r="B64">
            <v>63.046152016860702</v>
          </cell>
          <cell r="C64">
            <v>160.72267721807901</v>
          </cell>
          <cell r="E64">
            <v>1534.36840893001</v>
          </cell>
          <cell r="F64">
            <v>26.030503912339899</v>
          </cell>
          <cell r="G64">
            <v>31.4610756443521</v>
          </cell>
        </row>
        <row r="65">
          <cell r="A65">
            <v>17.378008287493699</v>
          </cell>
          <cell r="B65">
            <v>63.037967845395698</v>
          </cell>
          <cell r="C65">
            <v>160.556210921803</v>
          </cell>
          <cell r="E65">
            <v>1607.0528182616399</v>
          </cell>
          <cell r="F65">
            <v>25.524240655186102</v>
          </cell>
          <cell r="G65">
            <v>31.473379827447399</v>
          </cell>
        </row>
        <row r="66">
          <cell r="A66">
            <v>17.538805018417602</v>
          </cell>
          <cell r="B66">
            <v>63.029647280533602</v>
          </cell>
          <cell r="C66">
            <v>160.38850986611001</v>
          </cell>
          <cell r="E66">
            <v>1683.1803533309601</v>
          </cell>
          <cell r="F66">
            <v>25.033585479499099</v>
          </cell>
          <cell r="G66">
            <v>31.713874449456501</v>
          </cell>
        </row>
        <row r="67">
          <cell r="A67">
            <v>17.701089583174198</v>
          </cell>
          <cell r="B67">
            <v>63.021188315858403</v>
          </cell>
          <cell r="C67">
            <v>160.219569986708</v>
          </cell>
          <cell r="E67">
            <v>1762.91411809595</v>
          </cell>
          <cell r="F67">
            <v>24.5221915093537</v>
          </cell>
          <cell r="G67">
            <v>31.901396801801599</v>
          </cell>
        </row>
        <row r="68">
          <cell r="A68">
            <v>17.8648757485205</v>
          </cell>
          <cell r="B68">
            <v>63.012588924089698</v>
          </cell>
          <cell r="C68">
            <v>160.04938733923001</v>
          </cell>
          <cell r="E68">
            <v>1846.42494289554</v>
          </cell>
          <cell r="F68">
            <v>23.9638642465675</v>
          </cell>
          <cell r="G68">
            <v>32.195646814727901</v>
          </cell>
        </row>
        <row r="69">
          <cell r="A69">
            <v>18.030177408595598</v>
          </cell>
          <cell r="B69">
            <v>63.003847057220703</v>
          </cell>
          <cell r="C69">
            <v>159.87795810238299</v>
          </cell>
          <cell r="E69">
            <v>1933.8917504552301</v>
          </cell>
          <cell r="F69">
            <v>23.434336425316999</v>
          </cell>
          <cell r="G69">
            <v>32.2500625362227</v>
          </cell>
        </row>
        <row r="70">
          <cell r="A70">
            <v>18.197008586099798</v>
          </cell>
          <cell r="B70">
            <v>62.994960647295699</v>
          </cell>
          <cell r="C70">
            <v>159.70527858039301</v>
          </cell>
          <cell r="E70">
            <v>2025.5019392306699</v>
          </cell>
          <cell r="F70">
            <v>22.896711307095199</v>
          </cell>
          <cell r="G70">
            <v>32.379689202306203</v>
          </cell>
        </row>
        <row r="71">
          <cell r="A71">
            <v>18.365383433483402</v>
          </cell>
          <cell r="B71">
            <v>62.985927605582702</v>
          </cell>
          <cell r="C71">
            <v>159.53134520926099</v>
          </cell>
          <cell r="E71">
            <v>2121.4517849106301</v>
          </cell>
          <cell r="F71">
            <v>22.314006539830601</v>
          </cell>
          <cell r="G71">
            <v>32.5520330080465</v>
          </cell>
        </row>
        <row r="72">
          <cell r="A72">
            <v>18.535316234148102</v>
          </cell>
          <cell r="B72">
            <v>62.9767458234613</v>
          </cell>
          <cell r="C72">
            <v>159.35615455777599</v>
          </cell>
          <cell r="E72">
            <v>2221.9468609395199</v>
          </cell>
          <cell r="F72">
            <v>21.802434366299799</v>
          </cell>
          <cell r="G72">
            <v>32.734378229652698</v>
          </cell>
        </row>
        <row r="73">
          <cell r="A73">
            <v>18.706821403658001</v>
          </cell>
          <cell r="B73">
            <v>62.967413172183797</v>
          </cell>
          <cell r="C73">
            <v>159.17970333348299</v>
          </cell>
          <cell r="E73">
            <v>2327.2024789604102</v>
          </cell>
          <cell r="F73">
            <v>21.2040992728307</v>
          </cell>
          <cell r="G73">
            <v>32.959746845319302</v>
          </cell>
        </row>
        <row r="74">
          <cell r="A74">
            <v>18.879913490962899</v>
          </cell>
          <cell r="B74">
            <v>62.957927503036601</v>
          </cell>
          <cell r="C74">
            <v>159.00198838530099</v>
          </cell>
          <cell r="E74">
            <v>2437.44415012222</v>
          </cell>
          <cell r="F74">
            <v>20.652509955682</v>
          </cell>
          <cell r="G74">
            <v>33.163634370959301</v>
          </cell>
        </row>
        <row r="75">
          <cell r="A75">
            <v>19.054607179632399</v>
          </cell>
          <cell r="B75">
            <v>62.948286647726299</v>
          </cell>
          <cell r="C75">
            <v>158.82300670631099</v>
          </cell>
          <cell r="E75">
            <v>2552.9080682395202</v>
          </cell>
          <cell r="F75">
            <v>20.051231486656199</v>
          </cell>
          <cell r="G75">
            <v>33.374266332648197</v>
          </cell>
        </row>
        <row r="76">
          <cell r="A76">
            <v>19.230917289101502</v>
          </cell>
          <cell r="B76">
            <v>62.9384884182831</v>
          </cell>
          <cell r="C76">
            <v>158.642755440006</v>
          </cell>
          <cell r="E76">
            <v>2673.84161583995</v>
          </cell>
          <cell r="F76">
            <v>19.498344299616399</v>
          </cell>
          <cell r="G76">
            <v>33.594496093852001</v>
          </cell>
        </row>
        <row r="77">
          <cell r="A77">
            <v>19.408858775927701</v>
          </cell>
          <cell r="B77">
            <v>62.9285306075558</v>
          </cell>
          <cell r="C77">
            <v>158.46123188293299</v>
          </cell>
          <cell r="E77">
            <v>2800.5038941836301</v>
          </cell>
          <cell r="F77">
            <v>18.875563970125999</v>
          </cell>
          <cell r="G77">
            <v>33.730485542657398</v>
          </cell>
        </row>
        <row r="78">
          <cell r="A78">
            <v>19.588446735059801</v>
          </cell>
          <cell r="B78">
            <v>62.9184109890979</v>
          </cell>
          <cell r="C78">
            <v>158.27843348742999</v>
          </cell>
          <cell r="E78">
            <v>2933.1662783900401</v>
          </cell>
          <cell r="F78">
            <v>18.271424440305701</v>
          </cell>
          <cell r="G78">
            <v>33.876992629274497</v>
          </cell>
        </row>
        <row r="79">
          <cell r="A79">
            <v>19.769696401118601</v>
          </cell>
          <cell r="B79">
            <v>62.908127317683501</v>
          </cell>
          <cell r="C79">
            <v>158.09435786773301</v>
          </cell>
          <cell r="E79">
            <v>3072.1129988617599</v>
          </cell>
          <cell r="F79">
            <v>17.644083987128099</v>
          </cell>
          <cell r="G79">
            <v>34.229783414424098</v>
          </cell>
        </row>
        <row r="80">
          <cell r="A80">
            <v>19.952623149688701</v>
          </cell>
          <cell r="B80">
            <v>62.897677329317801</v>
          </cell>
          <cell r="C80">
            <v>157.90900280218699</v>
          </cell>
          <cell r="E80">
            <v>3217.6417502507402</v>
          </cell>
          <cell r="F80">
            <v>17.042681418205198</v>
          </cell>
          <cell r="G80">
            <v>34.491728593740497</v>
          </cell>
        </row>
        <row r="81">
          <cell r="A81">
            <v>20.137242498623799</v>
          </cell>
          <cell r="B81">
            <v>62.887058741703001</v>
          </cell>
          <cell r="C81">
            <v>157.72236623758801</v>
          </cell>
          <cell r="E81">
            <v>3370.0643292719301</v>
          </cell>
          <cell r="F81">
            <v>16.4011670458883</v>
          </cell>
          <cell r="G81">
            <v>34.691094332391899</v>
          </cell>
        </row>
        <row r="82">
          <cell r="A82">
            <v>20.323570109362201</v>
          </cell>
          <cell r="B82">
            <v>62.876269254350099</v>
          </cell>
          <cell r="C82">
            <v>157.534446294882</v>
          </cell>
          <cell r="E82">
            <v>3529.7073027306501</v>
          </cell>
          <cell r="F82">
            <v>15.801423806696899</v>
          </cell>
          <cell r="G82">
            <v>35.019178059153198</v>
          </cell>
        </row>
        <row r="83">
          <cell r="A83">
            <v>20.511621788255599</v>
          </cell>
          <cell r="B83">
            <v>62.865306548971901</v>
          </cell>
          <cell r="C83">
            <v>157.34524126978599</v>
          </cell>
          <cell r="E83">
            <v>3696.9127071950302</v>
          </cell>
          <cell r="F83">
            <v>15.1354511559577</v>
          </cell>
          <cell r="G83">
            <v>35.259332606990597</v>
          </cell>
        </row>
        <row r="84">
          <cell r="A84">
            <v>20.701413487910401</v>
          </cell>
          <cell r="B84">
            <v>62.854168289809799</v>
          </cell>
          <cell r="C84">
            <v>157.15474963907101</v>
          </cell>
          <cell r="E84">
            <v>3872.03878181256</v>
          </cell>
          <cell r="F84">
            <v>14.541464419139</v>
          </cell>
          <cell r="G84">
            <v>35.709677404451099</v>
          </cell>
        </row>
        <row r="85">
          <cell r="A85">
            <v>20.892961308540301</v>
          </cell>
          <cell r="B85">
            <v>62.842852123831896</v>
          </cell>
          <cell r="C85">
            <v>156.96297006437001</v>
          </cell>
          <cell r="E85">
            <v>4055.4607358408298</v>
          </cell>
          <cell r="F85">
            <v>13.873499680428401</v>
          </cell>
          <cell r="G85">
            <v>36.005461701492997</v>
          </cell>
        </row>
        <row r="86">
          <cell r="A86">
            <v>21.086281499332799</v>
          </cell>
          <cell r="B86">
            <v>62.831355681176802</v>
          </cell>
          <cell r="C86">
            <v>156.76990139671599</v>
          </cell>
          <cell r="E86">
            <v>4247.5715525368996</v>
          </cell>
          <cell r="F86">
            <v>13.2448723444511</v>
          </cell>
          <cell r="G86">
            <v>36.378272026769899</v>
          </cell>
        </row>
        <row r="87">
          <cell r="A87">
            <v>21.281390459827101</v>
          </cell>
          <cell r="B87">
            <v>62.819676575531702</v>
          </cell>
          <cell r="C87">
            <v>156.57554267666799</v>
          </cell>
          <cell r="E87">
            <v>4448.7828311275898</v>
          </cell>
          <cell r="F87">
            <v>12.578265055430199</v>
          </cell>
          <cell r="G87">
            <v>36.853988266911799</v>
          </cell>
        </row>
        <row r="88">
          <cell r="A88">
            <v>21.478304741305301</v>
          </cell>
          <cell r="B88">
            <v>62.807812404335898</v>
          </cell>
          <cell r="C88">
            <v>156.379893145159</v>
          </cell>
          <cell r="E88">
            <v>4659.5256686646799</v>
          </cell>
          <cell r="F88">
            <v>11.9581070493703</v>
          </cell>
          <cell r="G88">
            <v>37.242215028205401</v>
          </cell>
        </row>
        <row r="89">
          <cell r="A89">
            <v>21.677041048196902</v>
          </cell>
          <cell r="B89">
            <v>62.7957607495998</v>
          </cell>
          <cell r="C89">
            <v>156.18295224068501</v>
          </cell>
          <cell r="E89">
            <v>4880.2515836544299</v>
          </cell>
          <cell r="F89">
            <v>11.307076518496901</v>
          </cell>
          <cell r="G89">
            <v>37.806602359582101</v>
          </cell>
        </row>
        <row r="90">
          <cell r="A90">
            <v>21.877616239495499</v>
          </cell>
          <cell r="B90">
            <v>62.783519177705998</v>
          </cell>
          <cell r="C90">
            <v>155.984719607475</v>
          </cell>
          <cell r="E90">
            <v>5111.4334834401698</v>
          </cell>
          <cell r="F90">
            <v>10.6993185433455</v>
          </cell>
          <cell r="G90">
            <v>38.219903489781899</v>
          </cell>
        </row>
        <row r="91">
          <cell r="A91">
            <v>22.080047330188901</v>
          </cell>
          <cell r="B91">
            <v>62.771085240379001</v>
          </cell>
          <cell r="C91">
            <v>155.785195096991</v>
          </cell>
          <cell r="E91">
            <v>5353.5666774107203</v>
          </cell>
          <cell r="F91">
            <v>10.031121293356</v>
          </cell>
          <cell r="G91">
            <v>38.729681951835502</v>
          </cell>
        </row>
        <row r="92">
          <cell r="A92">
            <v>22.284351492702999</v>
          </cell>
          <cell r="B92">
            <v>62.758456474967502</v>
          </cell>
          <cell r="C92">
            <v>155.58437877497701</v>
          </cell>
          <cell r="E92">
            <v>5607.1699382054603</v>
          </cell>
          <cell r="F92">
            <v>9.4334497892563807</v>
          </cell>
          <cell r="G92">
            <v>39.216264048147401</v>
          </cell>
        </row>
        <row r="93">
          <cell r="A93">
            <v>22.490546058357801</v>
          </cell>
          <cell r="B93">
            <v>62.745630404676298</v>
          </cell>
          <cell r="C93">
            <v>155.38227092148199</v>
          </cell>
          <cell r="E93">
            <v>5872.7866131894798</v>
          </cell>
          <cell r="F93">
            <v>8.7720448174111407</v>
          </cell>
          <cell r="G93">
            <v>39.7756689900081</v>
          </cell>
        </row>
        <row r="94">
          <cell r="A94">
            <v>22.698648518838201</v>
          </cell>
          <cell r="B94">
            <v>62.732604539463502</v>
          </cell>
          <cell r="C94">
            <v>155.178872037498</v>
          </cell>
          <cell r="E94">
            <v>6150.9857885805004</v>
          </cell>
          <cell r="F94">
            <v>8.1666700618656893</v>
          </cell>
          <cell r="G94">
            <v>40.233527778336303</v>
          </cell>
        </row>
        <row r="95">
          <cell r="A95">
            <v>22.908676527677699</v>
          </cell>
          <cell r="B95">
            <v>62.719376376445197</v>
          </cell>
          <cell r="C95">
            <v>154.97418284814</v>
          </cell>
          <cell r="E95">
            <v>6442.3635087213697</v>
          </cell>
          <cell r="F95">
            <v>7.5263940832803504</v>
          </cell>
          <cell r="G95">
            <v>40.866241560242798</v>
          </cell>
        </row>
        <row r="96">
          <cell r="A96">
            <v>23.120647901755898</v>
          </cell>
          <cell r="B96">
            <v>62.705943400139397</v>
          </cell>
          <cell r="C96">
            <v>154.76820430494399</v>
          </cell>
          <cell r="E96">
            <v>6747.5440531106897</v>
          </cell>
          <cell r="F96">
            <v>6.9391321282815204</v>
          </cell>
          <cell r="G96">
            <v>41.476716060560697</v>
          </cell>
        </row>
        <row r="97">
          <cell r="A97">
            <v>23.334580622810002</v>
          </cell>
          <cell r="B97">
            <v>62.6923030832046</v>
          </cell>
          <cell r="C97">
            <v>154.56093759310801</v>
          </cell>
          <cell r="E97">
            <v>7067.1812739274901</v>
          </cell>
          <cell r="F97">
            <v>6.30655389340874</v>
          </cell>
          <cell r="G97">
            <v>42.035061106718601</v>
          </cell>
        </row>
        <row r="98">
          <cell r="A98">
            <v>23.55049283896</v>
          </cell>
          <cell r="B98">
            <v>62.678452887124102</v>
          </cell>
          <cell r="C98">
            <v>154.35238413263701</v>
          </cell>
          <cell r="E98">
            <v>7401.9599969156397</v>
          </cell>
          <cell r="F98">
            <v>5.7342023492608103</v>
          </cell>
          <cell r="G98">
            <v>42.601219869918701</v>
          </cell>
        </row>
        <row r="99">
          <cell r="A99">
            <v>23.768402866248699</v>
          </cell>
          <cell r="B99">
            <v>62.6643902628456</v>
          </cell>
          <cell r="C99">
            <v>154.14254557973999</v>
          </cell>
          <cell r="E99">
            <v>7752.5974886294598</v>
          </cell>
          <cell r="F99">
            <v>5.1232036488142301</v>
          </cell>
          <cell r="G99">
            <v>43.252106649140003</v>
          </cell>
        </row>
        <row r="100">
          <cell r="A100">
            <v>23.9883291901949</v>
          </cell>
          <cell r="B100">
            <v>62.650112650857103</v>
          </cell>
          <cell r="C100">
            <v>153.931423838451</v>
          </cell>
          <cell r="E100">
            <v>8119.8449931840096</v>
          </cell>
          <cell r="F100">
            <v>4.5617258747015104</v>
          </cell>
          <cell r="G100">
            <v>43.801464129100999</v>
          </cell>
        </row>
        <row r="101">
          <cell r="A101">
            <v>24.210290467361698</v>
          </cell>
          <cell r="B101">
            <v>62.635617482827797</v>
          </cell>
          <cell r="C101">
            <v>153.71902105434501</v>
          </cell>
          <cell r="E101">
            <v>8504.4893418026804</v>
          </cell>
          <cell r="F101">
            <v>3.9960357015382799</v>
          </cell>
          <cell r="G101">
            <v>44.381059966737602</v>
          </cell>
        </row>
        <row r="102">
          <cell r="A102">
            <v>24.434305526939699</v>
          </cell>
          <cell r="B102">
            <v>62.620902180917298</v>
          </cell>
          <cell r="C102">
            <v>153.50533962533399</v>
          </cell>
          <cell r="E102">
            <v>8907.3546386104408</v>
          </cell>
          <cell r="F102">
            <v>3.4028413442116698</v>
          </cell>
          <cell r="G102">
            <v>44.992076787957998</v>
          </cell>
        </row>
        <row r="103">
          <cell r="A103">
            <v>24.6603933723433</v>
          </cell>
          <cell r="B103">
            <v>62.6059641597545</v>
          </cell>
          <cell r="C103">
            <v>153.29038220199701</v>
          </cell>
          <cell r="E103">
            <v>9329.3040262846898</v>
          </cell>
          <cell r="F103">
            <v>2.86254284308718</v>
          </cell>
          <cell r="G103">
            <v>45.559925251986499</v>
          </cell>
        </row>
        <row r="104">
          <cell r="A104">
            <v>24.888573182823901</v>
          </cell>
          <cell r="B104">
            <v>62.590800826279903</v>
          </cell>
          <cell r="C104">
            <v>153.07415169183801</v>
          </cell>
          <cell r="E104">
            <v>9771.2415353465003</v>
          </cell>
          <cell r="F104">
            <v>2.2854861725200402</v>
          </cell>
          <cell r="G104">
            <v>46.067387729570498</v>
          </cell>
        </row>
        <row r="105">
          <cell r="A105">
            <v>25.118864315095799</v>
          </cell>
          <cell r="B105">
            <v>62.575409580834602</v>
          </cell>
          <cell r="C105">
            <v>152.85665126173299</v>
          </cell>
          <cell r="E105">
            <v>10234.1140210545</v>
          </cell>
          <cell r="F105">
            <v>1.7555064723450999</v>
          </cell>
          <cell r="G105">
            <v>46.579852546100497</v>
          </cell>
        </row>
        <row r="106">
          <cell r="A106">
            <v>25.351286304978998</v>
          </cell>
          <cell r="B106">
            <v>62.559787817737998</v>
          </cell>
          <cell r="C106">
            <v>152.637884342858</v>
          </cell>
          <cell r="E106">
            <v>10718.913192051299</v>
          </cell>
          <cell r="F106">
            <v>1.2013636799678</v>
          </cell>
          <cell r="G106">
            <v>47.105473418938701</v>
          </cell>
        </row>
        <row r="107">
          <cell r="A107">
            <v>25.585858869056398</v>
          </cell>
          <cell r="B107">
            <v>62.543932926066397</v>
          </cell>
          <cell r="C107">
            <v>152.41785463255599</v>
          </cell>
          <cell r="E107">
            <v>11226.6777351081</v>
          </cell>
          <cell r="F107">
            <v>1.1524337910825999</v>
          </cell>
          <cell r="G107">
            <v>47.246032141773803</v>
          </cell>
        </row>
        <row r="108">
          <cell r="A108">
            <v>25.822601906345898</v>
          </cell>
          <cell r="B108">
            <v>62.527842290811002</v>
          </cell>
          <cell r="C108">
            <v>152.19656609662499</v>
          </cell>
          <cell r="E108">
            <v>11758.495540521601</v>
          </cell>
          <cell r="F108">
            <v>0.13313270903337401</v>
          </cell>
          <cell r="G108">
            <v>48.565937007576203</v>
          </cell>
        </row>
        <row r="109">
          <cell r="A109">
            <v>26.061535499988899</v>
          </cell>
          <cell r="B109">
            <v>62.511513292676398</v>
          </cell>
          <cell r="C109">
            <v>151.97402297524201</v>
          </cell>
          <cell r="E109">
            <v>12315.506032928301</v>
          </cell>
          <cell r="F109">
            <v>-0.36946482314150803</v>
          </cell>
          <cell r="G109">
            <v>49.048073751027601</v>
          </cell>
        </row>
        <row r="110">
          <cell r="A110">
            <v>26.3026799189538</v>
          </cell>
          <cell r="B110">
            <v>62.494943309980002</v>
          </cell>
          <cell r="C110">
            <v>151.750229783105</v>
          </cell>
          <cell r="E110">
            <v>12898.9026125331</v>
          </cell>
          <cell r="F110">
            <v>-0.90717054638547601</v>
          </cell>
          <cell r="G110">
            <v>49.482664236921401</v>
          </cell>
        </row>
        <row r="111">
          <cell r="A111">
            <v>26.5460556197553</v>
          </cell>
          <cell r="B111">
            <v>62.4781297191535</v>
          </cell>
          <cell r="C111">
            <v>151.525191313037</v>
          </cell>
          <cell r="E111">
            <v>13509.935211980301</v>
          </cell>
          <cell r="F111">
            <v>-1.3967282094233999</v>
          </cell>
          <cell r="G111">
            <v>49.819162661444103</v>
          </cell>
        </row>
        <row r="112">
          <cell r="A112">
            <v>26.791683248190299</v>
          </cell>
          <cell r="B112">
            <v>62.4610698950708</v>
          </cell>
          <cell r="C112">
            <v>151.29891263970401</v>
          </cell>
          <cell r="E112">
            <v>14149.9129743458</v>
          </cell>
          <cell r="F112">
            <v>-1.91477294363058</v>
          </cell>
          <cell r="G112">
            <v>50.262438954127198</v>
          </cell>
        </row>
        <row r="113">
          <cell r="A113">
            <v>27.039583641088399</v>
          </cell>
          <cell r="B113">
            <v>62.4437612126004</v>
          </cell>
          <cell r="C113">
            <v>151.07139912013099</v>
          </cell>
          <cell r="E113">
            <v>14820.2070579886</v>
          </cell>
          <cell r="F113">
            <v>-2.3963161099190899</v>
          </cell>
          <cell r="G113">
            <v>50.538276369423102</v>
          </cell>
        </row>
        <row r="114">
          <cell r="A114">
            <v>27.2897778280804</v>
          </cell>
          <cell r="B114">
            <v>62.426201047416498</v>
          </cell>
          <cell r="C114">
            <v>150.84265639790101</v>
          </cell>
          <cell r="E114">
            <v>15522.2535742705</v>
          </cell>
          <cell r="F114">
            <v>-2.9142880544109699</v>
          </cell>
          <cell r="G114">
            <v>50.956796956647999</v>
          </cell>
        </row>
        <row r="115">
          <cell r="A115">
            <v>27.542287033381601</v>
          </cell>
          <cell r="B115">
            <v>62.408386776160199</v>
          </cell>
          <cell r="C115">
            <v>150.61269040523101</v>
          </cell>
          <cell r="E115">
            <v>16257.5566644379</v>
          </cell>
          <cell r="F115">
            <v>-3.3798583151514201</v>
          </cell>
          <cell r="G115">
            <v>51.126072328000497</v>
          </cell>
        </row>
        <row r="116">
          <cell r="A116">
            <v>27.797132677592799</v>
          </cell>
          <cell r="B116">
            <v>62.390315778452198</v>
          </cell>
          <cell r="C116">
            <v>150.38150736436501</v>
          </cell>
          <cell r="E116">
            <v>17027.691722258998</v>
          </cell>
          <cell r="F116">
            <v>-3.8716969561642398</v>
          </cell>
          <cell r="G116">
            <v>51.323384515597802</v>
          </cell>
        </row>
        <row r="117">
          <cell r="A117">
            <v>28.0543363795171</v>
          </cell>
          <cell r="B117">
            <v>62.371985437144403</v>
          </cell>
          <cell r="C117">
            <v>150.14911379012301</v>
          </cell>
          <cell r="E117">
            <v>17834.308769319101</v>
          </cell>
          <cell r="F117">
            <v>-4.3277225259809597</v>
          </cell>
          <cell r="G117">
            <v>51.590086189957397</v>
          </cell>
        </row>
        <row r="118">
          <cell r="A118">
            <v>28.313919957993701</v>
          </cell>
          <cell r="B118">
            <v>62.353393139473802</v>
          </cell>
          <cell r="C118">
            <v>149.91551649282701</v>
          </cell>
          <cell r="E118">
            <v>18679.1359902078</v>
          </cell>
          <cell r="F118">
            <v>-4.8274609508615898</v>
          </cell>
          <cell r="G118">
            <v>51.617021416276103</v>
          </cell>
        </row>
        <row r="119">
          <cell r="A119">
            <v>28.575905433749401</v>
          </cell>
          <cell r="B119">
            <v>62.334536277836399</v>
          </cell>
          <cell r="C119">
            <v>149.68072257738501</v>
          </cell>
          <cell r="E119">
            <v>19563.983435170601</v>
          </cell>
          <cell r="F119">
            <v>-5.2664055941882699</v>
          </cell>
          <cell r="G119">
            <v>51.603832786378398</v>
          </cell>
        </row>
        <row r="120">
          <cell r="A120">
            <v>28.840315031266002</v>
          </cell>
          <cell r="B120">
            <v>62.315412251154697</v>
          </cell>
          <cell r="C120">
            <v>149.44473944894801</v>
          </cell>
          <cell r="E120">
            <v>20490.746898158501</v>
          </cell>
          <cell r="F120">
            <v>-5.7518828402749103</v>
          </cell>
          <cell r="G120">
            <v>51.6202312412873</v>
          </cell>
        </row>
        <row r="121">
          <cell r="A121">
            <v>29.107171180666001</v>
          </cell>
          <cell r="B121">
            <v>62.296018465684398</v>
          </cell>
          <cell r="C121">
            <v>149.20757480969101</v>
          </cell>
          <cell r="E121">
            <v>21461.411978584001</v>
          </cell>
          <cell r="F121">
            <v>-6.2148823148144201</v>
          </cell>
          <cell r="G121">
            <v>51.533701948671897</v>
          </cell>
        </row>
        <row r="122">
          <cell r="A122">
            <v>29.376496519615301</v>
          </cell>
          <cell r="B122">
            <v>62.276352336127303</v>
          </cell>
          <cell r="C122">
            <v>148.96923666369699</v>
          </cell>
          <cell r="E122">
            <v>22478.058335487302</v>
          </cell>
          <cell r="F122">
            <v>-6.6857772773486897</v>
          </cell>
          <cell r="G122">
            <v>51.455693904647603</v>
          </cell>
        </row>
        <row r="123">
          <cell r="A123">
            <v>29.648313895243401</v>
          </cell>
          <cell r="B123">
            <v>62.256411286349199</v>
          </cell>
          <cell r="C123">
            <v>148.729733317632</v>
          </cell>
          <cell r="E123">
            <v>23542.8641432242</v>
          </cell>
          <cell r="F123">
            <v>-7.1500123455872204</v>
          </cell>
          <cell r="G123">
            <v>51.221313072197802</v>
          </cell>
        </row>
        <row r="124">
          <cell r="A124">
            <v>29.9226463660818</v>
          </cell>
          <cell r="B124">
            <v>62.236192751011401</v>
          </cell>
          <cell r="C124">
            <v>148.48907337954401</v>
          </cell>
          <cell r="E124">
            <v>24658.110758226001</v>
          </cell>
          <cell r="F124">
            <v>-7.6468880048224497</v>
          </cell>
          <cell r="G124">
            <v>51.1399392683538</v>
          </cell>
        </row>
        <row r="125">
          <cell r="A125">
            <v>30.199517204020101</v>
          </cell>
          <cell r="B125">
            <v>62.215694175955399</v>
          </cell>
          <cell r="C125">
            <v>148.247265762642</v>
          </cell>
          <cell r="E125">
            <v>25826.187606826701</v>
          </cell>
          <cell r="F125">
            <v>-8.0943572571901203</v>
          </cell>
          <cell r="G125">
            <v>50.7430810922896</v>
          </cell>
        </row>
        <row r="126">
          <cell r="A126">
            <v>30.478949896279801</v>
          </cell>
          <cell r="B126">
            <v>62.194913020045497</v>
          </cell>
          <cell r="C126">
            <v>148.004319683397</v>
          </cell>
          <cell r="E126">
            <v>27049.597304631301</v>
          </cell>
          <cell r="F126">
            <v>-8.5381332811447308</v>
          </cell>
          <cell r="G126">
            <v>50.456576739053197</v>
          </cell>
        </row>
        <row r="127">
          <cell r="A127">
            <v>30.760968147406999</v>
          </cell>
          <cell r="B127">
            <v>62.173846755496697</v>
          </cell>
          <cell r="C127">
            <v>147.76024466384601</v>
          </cell>
          <cell r="E127">
            <v>28330.961018393202</v>
          </cell>
          <cell r="F127">
            <v>-9.0101576065481606</v>
          </cell>
          <cell r="G127">
            <v>50.007853940041599</v>
          </cell>
        </row>
        <row r="128">
          <cell r="A128">
            <v>31.0455958812835</v>
          </cell>
          <cell r="B128">
            <v>62.152492869561001</v>
          </cell>
          <cell r="C128">
            <v>147.51505053042499</v>
          </cell>
          <cell r="E128">
            <v>29673.0240818887</v>
          </cell>
          <cell r="F128">
            <v>-9.48985390079722</v>
          </cell>
          <cell r="G128">
            <v>49.386081043145602</v>
          </cell>
        </row>
        <row r="129">
          <cell r="A129">
            <v>31.3328572431558</v>
          </cell>
          <cell r="B129">
            <v>62.130848865515802</v>
          </cell>
          <cell r="C129">
            <v>147.268747414617</v>
          </cell>
          <cell r="E129">
            <v>31078.661877820101</v>
          </cell>
          <cell r="F129">
            <v>-9.9467131075758992</v>
          </cell>
          <cell r="G129">
            <v>48.828788761738302</v>
          </cell>
        </row>
        <row r="130">
          <cell r="A130">
            <v>31.6227766016837</v>
          </cell>
          <cell r="B130">
            <v>62.108912263324598</v>
          </cell>
          <cell r="C130">
            <v>147.02134575395499</v>
          </cell>
          <cell r="E130">
            <v>32550.885998350601</v>
          </cell>
          <cell r="F130">
            <v>-10.4164480899711</v>
          </cell>
          <cell r="G130">
            <v>48.1419741831971</v>
          </cell>
        </row>
        <row r="131">
          <cell r="A131">
            <v>31.915378551007599</v>
          </cell>
          <cell r="B131">
            <v>62.086680601460003</v>
          </cell>
          <cell r="C131">
            <v>146.77285629004899</v>
          </cell>
          <cell r="E131">
            <v>34092.8506974681</v>
          </cell>
          <cell r="F131">
            <v>-10.867035361445399</v>
          </cell>
          <cell r="G131">
            <v>47.295945585374099</v>
          </cell>
        </row>
        <row r="132">
          <cell r="A132">
            <v>32.210687912834302</v>
          </cell>
          <cell r="B132">
            <v>62.0641514377674</v>
          </cell>
          <cell r="C132">
            <v>146.52329006775099</v>
          </cell>
          <cell r="E132">
            <v>35707.859649004597</v>
          </cell>
          <cell r="F132">
            <v>-11.368499365723499</v>
          </cell>
          <cell r="G132">
            <v>46.6176474988251</v>
          </cell>
        </row>
        <row r="133">
          <cell r="A133">
            <v>32.508729738543401</v>
          </cell>
          <cell r="B133">
            <v>62.041322350293399</v>
          </cell>
          <cell r="C133">
            <v>146.27265843708</v>
          </cell>
          <cell r="E133">
            <v>37399.373024788001</v>
          </cell>
          <cell r="F133">
            <v>-11.816609859453299</v>
          </cell>
          <cell r="G133">
            <v>46.255369147105199</v>
          </cell>
        </row>
        <row r="134">
          <cell r="A134">
            <v>32.809529311311898</v>
          </cell>
          <cell r="B134">
            <v>62.018190938959002</v>
          </cell>
          <cell r="C134">
            <v>146.02097304896901</v>
          </cell>
          <cell r="E134">
            <v>39171.014908092598</v>
          </cell>
          <cell r="F134">
            <v>-12.3098919626712</v>
          </cell>
          <cell r="G134">
            <v>44.902119846676797</v>
          </cell>
        </row>
        <row r="135">
          <cell r="A135">
            <v>33.113112148259098</v>
          </cell>
          <cell r="B135">
            <v>61.994754826350501</v>
          </cell>
          <cell r="C135">
            <v>145.768245856368</v>
          </cell>
          <cell r="E135">
            <v>41026.581058271899</v>
          </cell>
          <cell r="F135">
            <v>-12.7790417399027</v>
          </cell>
          <cell r="G135">
            <v>43.6437231668652</v>
          </cell>
        </row>
        <row r="136">
          <cell r="A136">
            <v>33.419504002611397</v>
          </cell>
          <cell r="B136">
            <v>61.971011659090998</v>
          </cell>
          <cell r="C136">
            <v>145.51448911246999</v>
          </cell>
          <cell r="E136">
            <v>42970.047043208397</v>
          </cell>
          <cell r="F136">
            <v>-13.2397622209325</v>
          </cell>
          <cell r="G136">
            <v>42.6270152153553</v>
          </cell>
        </row>
        <row r="137">
          <cell r="A137">
            <v>33.728730865886803</v>
          </cell>
          <cell r="B137">
            <v>61.9469591090714</v>
          </cell>
          <cell r="C137">
            <v>145.259715366877</v>
          </cell>
          <cell r="E137">
            <v>45005.576757005001</v>
          </cell>
          <cell r="F137">
            <v>-13.7441324935669</v>
          </cell>
          <cell r="G137">
            <v>41.4814456407425</v>
          </cell>
        </row>
        <row r="138">
          <cell r="A138">
            <v>34.040818970099998</v>
          </cell>
          <cell r="B138">
            <v>61.922594874122503</v>
          </cell>
          <cell r="C138">
            <v>145.00393746813401</v>
          </cell>
          <cell r="E138">
            <v>47137.531341167298</v>
          </cell>
          <cell r="F138">
            <v>-14.203061012904</v>
          </cell>
          <cell r="G138">
            <v>39.9658238577871</v>
          </cell>
        </row>
        <row r="139">
          <cell r="A139">
            <v>34.355794789987399</v>
          </cell>
          <cell r="B139">
            <v>61.897916679853203</v>
          </cell>
          <cell r="C139">
            <v>144.74716855744001</v>
          </cell>
          <cell r="E139">
            <v>49370.478528389998</v>
          </cell>
          <cell r="F139">
            <v>-14.750344737472</v>
          </cell>
          <cell r="G139">
            <v>39.122873265764497</v>
          </cell>
        </row>
        <row r="140">
          <cell r="A140">
            <v>34.673685045253102</v>
          </cell>
          <cell r="B140">
            <v>61.872922280325703</v>
          </cell>
          <cell r="C140">
            <v>144.48942206918599</v>
          </cell>
          <cell r="E140">
            <v>51709.202428967597</v>
          </cell>
          <cell r="F140">
            <v>-15.311221620331899</v>
          </cell>
          <cell r="G140">
            <v>37.384650894952998</v>
          </cell>
        </row>
        <row r="141">
          <cell r="A141">
            <v>34.994516702835703</v>
          </cell>
          <cell r="B141">
            <v>61.847609459537601</v>
          </cell>
          <cell r="C141">
            <v>144.23071172690601</v>
          </cell>
          <cell r="E141">
            <v>54158.713780794598</v>
          </cell>
          <cell r="F141">
            <v>-15.705595123613699</v>
          </cell>
          <cell r="G141">
            <v>35.636866130647398</v>
          </cell>
        </row>
        <row r="142">
          <cell r="A142">
            <v>35.3183169791957</v>
          </cell>
          <cell r="B142">
            <v>61.8219760323475</v>
          </cell>
          <cell r="C142">
            <v>143.97105154024899</v>
          </cell>
          <cell r="E142">
            <v>56724.260684919798</v>
          </cell>
          <cell r="F142">
            <v>-16.1513138680629</v>
          </cell>
          <cell r="G142">
            <v>34.074081001270102</v>
          </cell>
        </row>
        <row r="143">
          <cell r="A143">
            <v>35.645113342624398</v>
          </cell>
          <cell r="B143">
            <v>61.796019845619703</v>
          </cell>
          <cell r="C143">
            <v>143.710455804709</v>
          </cell>
          <cell r="E143">
            <v>59411.339849650401</v>
          </cell>
          <cell r="F143">
            <v>-16.643227147115901</v>
          </cell>
          <cell r="G143">
            <v>32.1606146696884</v>
          </cell>
        </row>
        <row r="144">
          <cell r="A144">
            <v>35.9749335155742</v>
          </cell>
          <cell r="B144">
            <v>61.769738779829297</v>
          </cell>
          <cell r="C144">
            <v>143.44893909470099</v>
          </cell>
          <cell r="E144">
            <v>62225.708367302301</v>
          </cell>
          <cell r="F144">
            <v>-17.2581837600417</v>
          </cell>
          <cell r="G144">
            <v>30.749694694975801</v>
          </cell>
        </row>
        <row r="145">
          <cell r="A145">
            <v>36.307805477010099</v>
          </cell>
          <cell r="B145">
            <v>61.743130749700597</v>
          </cell>
          <cell r="C145">
            <v>143.18651626237801</v>
          </cell>
          <cell r="E145">
            <v>65173.396048824201</v>
          </cell>
          <cell r="F145">
            <v>-17.670150196630001</v>
          </cell>
          <cell r="G145">
            <v>26.783742005041901</v>
          </cell>
        </row>
        <row r="146">
          <cell r="A146">
            <v>36.643757464783299</v>
          </cell>
          <cell r="B146">
            <v>61.716193705419897</v>
          </cell>
          <cell r="C146">
            <v>142.923202433635</v>
          </cell>
          <cell r="E146">
            <v>68260.718342723805</v>
          </cell>
          <cell r="F146">
            <v>-18.3267929374794</v>
          </cell>
          <cell r="G146">
            <v>27.251776845815598</v>
          </cell>
        </row>
        <row r="147">
          <cell r="A147">
            <v>36.982817978026603</v>
          </cell>
          <cell r="B147">
            <v>61.688925634003603</v>
          </cell>
          <cell r="C147">
            <v>142.65901300388899</v>
          </cell>
          <cell r="E147">
            <v>71494.289865975807</v>
          </cell>
          <cell r="F147">
            <v>-18.879115145351101</v>
          </cell>
          <cell r="G147">
            <v>24.617618840527101</v>
          </cell>
        </row>
        <row r="148">
          <cell r="A148">
            <v>37.325015779571999</v>
          </cell>
          <cell r="B148">
            <v>61.661324560372002</v>
          </cell>
          <cell r="C148">
            <v>142.393963633776</v>
          </cell>
          <cell r="E148">
            <v>74881.038575900297</v>
          </cell>
          <cell r="F148">
            <v>-19.4801716501666</v>
          </cell>
          <cell r="G148">
            <v>21.946363563054799</v>
          </cell>
        </row>
        <row r="149">
          <cell r="A149">
            <v>37.670379898390799</v>
          </cell>
          <cell r="B149">
            <v>61.633388548093897</v>
          </cell>
          <cell r="C149">
            <v>142.12807024616001</v>
          </cell>
          <cell r="E149">
            <v>78428.220613376805</v>
          </cell>
          <cell r="F149">
            <v>-19.999303976880899</v>
          </cell>
          <cell r="G149">
            <v>19.265004770657399</v>
          </cell>
        </row>
        <row r="150">
          <cell r="A150">
            <v>38.018939632056103</v>
          </cell>
          <cell r="B150">
            <v>61.605115701046898</v>
          </cell>
          <cell r="C150">
            <v>141.86134901948799</v>
          </cell>
          <cell r="E150">
            <v>82143.435849194197</v>
          </cell>
          <cell r="F150">
            <v>-20.413538473617901</v>
          </cell>
          <cell r="G150">
            <v>15.6596472299764</v>
          </cell>
        </row>
        <row r="151">
          <cell r="A151">
            <v>38.370724549227802</v>
          </cell>
          <cell r="B151">
            <v>61.576504164139898</v>
          </cell>
          <cell r="C151">
            <v>141.593816384061</v>
          </cell>
          <cell r="E151">
            <v>86034.644166844897</v>
          </cell>
          <cell r="F151">
            <v>-21.122402548854101</v>
          </cell>
          <cell r="G151">
            <v>13.3161191274032</v>
          </cell>
        </row>
        <row r="152">
          <cell r="A152">
            <v>38.725764492161701</v>
          </cell>
          <cell r="B152">
            <v>61.547552124456601</v>
          </cell>
          <cell r="C152">
            <v>141.32548901632299</v>
          </cell>
          <cell r="E152">
            <v>90110.182516650195</v>
          </cell>
          <cell r="F152">
            <v>-21.834360844335901</v>
          </cell>
          <cell r="G152">
            <v>8.92022128416545</v>
          </cell>
        </row>
        <row r="153">
          <cell r="A153">
            <v>39.0840895792401</v>
          </cell>
          <cell r="B153">
            <v>61.518257812305102</v>
          </cell>
          <cell r="C153">
            <v>141.05638383494801</v>
          </cell>
          <cell r="E153">
            <v>94378.782777753906</v>
          </cell>
          <cell r="F153">
            <v>-22.575019457658701</v>
          </cell>
          <cell r="G153">
            <v>6.8928281107181304</v>
          </cell>
        </row>
        <row r="154">
          <cell r="A154">
            <v>39.445730207527802</v>
          </cell>
          <cell r="B154">
            <v>61.488619502384999</v>
          </cell>
          <cell r="C154">
            <v>140.78651799336899</v>
          </cell>
          <cell r="E154">
            <v>98849.590466255904</v>
          </cell>
          <cell r="F154">
            <v>-22.936937901573501</v>
          </cell>
          <cell r="G154">
            <v>2.95899990792751</v>
          </cell>
        </row>
        <row r="155">
          <cell r="A155">
            <v>39.810717055349699</v>
          </cell>
          <cell r="B155">
            <v>61.458635514499598</v>
          </cell>
          <cell r="C155">
            <v>140.51590887650099</v>
          </cell>
          <cell r="E155">
            <v>103532.18432956599</v>
          </cell>
          <cell r="F155">
            <v>-23.676650384870001</v>
          </cell>
          <cell r="G155">
            <v>3.1065755115165099</v>
          </cell>
        </row>
        <row r="156">
          <cell r="A156">
            <v>40.179081084893902</v>
          </cell>
          <cell r="B156">
            <v>61.428304214884797</v>
          </cell>
          <cell r="C156">
            <v>140.24457409170401</v>
          </cell>
          <cell r="E156">
            <v>108436.596868961</v>
          </cell>
          <cell r="F156">
            <v>-24.497272762143101</v>
          </cell>
          <cell r="G156">
            <v>-3.5990459667690802</v>
          </cell>
        </row>
        <row r="157">
          <cell r="A157">
            <v>40.550853544838297</v>
          </cell>
          <cell r="B157">
            <v>61.397624016871703</v>
          </cell>
          <cell r="C157">
            <v>139.972531465934</v>
          </cell>
          <cell r="E157">
            <v>113573.335834311</v>
          </cell>
          <cell r="F157">
            <v>-24.931895970019799</v>
          </cell>
          <cell r="G157">
            <v>-5.1245220860173797</v>
          </cell>
        </row>
        <row r="158">
          <cell r="A158">
            <v>40.926065973001002</v>
          </cell>
          <cell r="B158">
            <v>61.366593382287903</v>
          </cell>
          <cell r="C158">
            <v>139.699799036439</v>
          </cell>
          <cell r="E158">
            <v>118953.406737032</v>
          </cell>
          <cell r="F158">
            <v>-25.446473504573198</v>
          </cell>
          <cell r="G158">
            <v>-9.7476333601561205</v>
          </cell>
        </row>
        <row r="159">
          <cell r="A159">
            <v>41.304750199016098</v>
          </cell>
          <cell r="B159">
            <v>61.3352108218997</v>
          </cell>
          <cell r="C159">
            <v>139.42639504488599</v>
          </cell>
          <cell r="E159">
            <v>124588.336429501</v>
          </cell>
          <cell r="F159">
            <v>-26.3786234251526</v>
          </cell>
          <cell r="G159">
            <v>-12.259084636167399</v>
          </cell>
        </row>
        <row r="160">
          <cell r="A160">
            <v>41.686938347033497</v>
          </cell>
          <cell r="B160">
            <v>61.303474896642797</v>
          </cell>
          <cell r="C160">
            <v>139.152337932124</v>
          </cell>
          <cell r="E160">
            <v>130490.19780143999</v>
          </cell>
          <cell r="F160">
            <v>-26.6375746849825</v>
          </cell>
          <cell r="G160">
            <v>-19.102610129011701</v>
          </cell>
        </row>
        <row r="161">
          <cell r="A161">
            <v>42.072662838444401</v>
          </cell>
          <cell r="B161">
            <v>61.271384218157699</v>
          </cell>
          <cell r="C161">
            <v>138.87764633030699</v>
          </cell>
          <cell r="E161">
            <v>136671.635646201</v>
          </cell>
          <cell r="F161">
            <v>-27.091798263076299</v>
          </cell>
          <cell r="G161">
            <v>-18.483743753759398</v>
          </cell>
        </row>
        <row r="162">
          <cell r="A162">
            <v>42.461956394631201</v>
          </cell>
          <cell r="B162">
            <v>61.238937450098803</v>
          </cell>
          <cell r="C162">
            <v>138.60233905411701</v>
          </cell>
          <cell r="E162">
            <v>143145.893752348</v>
          </cell>
          <cell r="F162">
            <v>-28.0800822147765</v>
          </cell>
          <cell r="G162">
            <v>-27.834522840482499</v>
          </cell>
        </row>
        <row r="163">
          <cell r="A163">
            <v>42.854852039743903</v>
          </cell>
          <cell r="B163">
            <v>61.206133308640801</v>
          </cell>
          <cell r="C163">
            <v>138.326435095618</v>
          </cell>
          <cell r="E163">
            <v>149926.843278605</v>
          </cell>
          <cell r="F163">
            <v>-28.530717990307199</v>
          </cell>
          <cell r="G163">
            <v>-31.599881148565299</v>
          </cell>
        </row>
        <row r="164">
          <cell r="A164">
            <v>43.2513831035008</v>
          </cell>
          <cell r="B164">
            <v>61.172970563193502</v>
          </cell>
          <cell r="C164">
            <v>138.049953616507</v>
          </cell>
          <cell r="E164">
            <v>157029.01247293799</v>
          </cell>
          <cell r="F164">
            <v>-29.2607956033123</v>
          </cell>
          <cell r="G164">
            <v>-33.164573225677699</v>
          </cell>
        </row>
        <row r="165">
          <cell r="A165">
            <v>43.651583224016598</v>
          </cell>
          <cell r="B165">
            <v>61.139448037590903</v>
          </cell>
          <cell r="C165">
            <v>137.772913937927</v>
          </cell>
          <cell r="E165">
            <v>164467.61779946601</v>
          </cell>
          <cell r="F165">
            <v>-29.563123516174102</v>
          </cell>
          <cell r="G165">
            <v>-40.4104673683455</v>
          </cell>
        </row>
        <row r="166">
          <cell r="A166">
            <v>44.0554863506553</v>
          </cell>
          <cell r="B166">
            <v>61.1055646103366</v>
          </cell>
          <cell r="C166">
            <v>137.49533553537901</v>
          </cell>
          <cell r="E166">
            <v>172258.59653987901</v>
          </cell>
          <cell r="F166">
            <v>-30.7648646639418</v>
          </cell>
          <cell r="G166">
            <v>-44.061843731892701</v>
          </cell>
        </row>
        <row r="167">
          <cell r="A167">
            <v>44.463126746910802</v>
          </cell>
          <cell r="B167">
            <v>61.0713192155267</v>
          </cell>
          <cell r="C167">
            <v>137.21723802952201</v>
          </cell>
          <cell r="E167">
            <v>180418.64093920699</v>
          </cell>
          <cell r="F167">
            <v>-30.211892227022101</v>
          </cell>
          <cell r="G167">
            <v>-52.459829073658703</v>
          </cell>
        </row>
        <row r="168">
          <cell r="A168">
            <v>44.874538993313202</v>
          </cell>
          <cell r="B168">
            <v>61.036710843507201</v>
          </cell>
          <cell r="C168">
            <v>136.93864117793399</v>
          </cell>
          <cell r="E168">
            <v>188965.23396912101</v>
          </cell>
          <cell r="F168">
            <v>-32.087203428019002</v>
          </cell>
          <cell r="G168">
            <v>-53.1878591258792</v>
          </cell>
        </row>
        <row r="169">
          <cell r="A169">
            <v>45.289757990361998</v>
          </cell>
          <cell r="B169">
            <v>61.001738541552001</v>
          </cell>
          <cell r="C169">
            <v>136.65956486600999</v>
          </cell>
          <cell r="E169">
            <v>197916.686785356</v>
          </cell>
          <cell r="F169">
            <v>-32.892966120558597</v>
          </cell>
          <cell r="G169">
            <v>-59.701204485707997</v>
          </cell>
        </row>
        <row r="170">
          <cell r="A170">
            <v>45.708818961487502</v>
          </cell>
          <cell r="B170">
            <v>60.966401414338797</v>
          </cell>
          <cell r="C170">
            <v>136.38002909954201</v>
          </cell>
          <cell r="E170">
            <v>207292.17795953699</v>
          </cell>
          <cell r="F170">
            <v>-33.305117648271398</v>
          </cell>
          <cell r="G170">
            <v>-67.176679774098901</v>
          </cell>
        </row>
        <row r="171">
          <cell r="A171">
            <v>46.131757456037903</v>
          </cell>
          <cell r="B171">
            <v>60.930698624373299</v>
          </cell>
          <cell r="C171">
            <v>136.10005399704301</v>
          </cell>
          <cell r="E171">
            <v>217111.79456945101</v>
          </cell>
          <cell r="F171">
            <v>-34.150734347210403</v>
          </cell>
          <cell r="G171">
            <v>-77.800674064431107</v>
          </cell>
        </row>
        <row r="172">
          <cell r="A172">
            <v>46.558609352295903</v>
          </cell>
          <cell r="B172">
            <v>60.894629392950399</v>
          </cell>
          <cell r="C172">
            <v>135.819659777173</v>
          </cell>
          <cell r="E172">
            <v>227396.57523579299</v>
          </cell>
          <cell r="F172">
            <v>-34.726707264645498</v>
          </cell>
          <cell r="G172">
            <v>-77.993069358728704</v>
          </cell>
        </row>
        <row r="173">
          <cell r="A173">
            <v>46.989410860521502</v>
          </cell>
          <cell r="B173">
            <v>60.858193000276003</v>
          </cell>
          <cell r="C173">
            <v>135.538866753821</v>
          </cell>
          <cell r="E173">
            <v>238168.55519761599</v>
          </cell>
          <cell r="F173">
            <v>-34.9495442194277</v>
          </cell>
          <cell r="G173">
            <v>-82.787972186427098</v>
          </cell>
        </row>
        <row r="174">
          <cell r="A174">
            <v>47.424198526024398</v>
          </cell>
          <cell r="B174">
            <v>60.821388785924398</v>
          </cell>
          <cell r="C174">
            <v>135.25769532506101</v>
          </cell>
          <cell r="E174">
            <v>249450.813523032</v>
          </cell>
          <cell r="F174">
            <v>-34.854331709317499</v>
          </cell>
          <cell r="G174">
            <v>-90.206561950203096</v>
          </cell>
        </row>
        <row r="175">
          <cell r="A175">
            <v>47.863009232263799</v>
          </cell>
          <cell r="B175">
            <v>60.784216149378899</v>
          </cell>
          <cell r="C175">
            <v>134.97616596456899</v>
          </cell>
          <cell r="E175">
            <v>261267.52255633299</v>
          </cell>
          <cell r="F175">
            <v>-38.975084679817698</v>
          </cell>
          <cell r="G175">
            <v>-88.619833574033706</v>
          </cell>
        </row>
        <row r="176">
          <cell r="A176">
            <v>48.305880203977203</v>
          </cell>
          <cell r="B176">
            <v>60.746674550264501</v>
          </cell>
          <cell r="C176">
            <v>134.69429921268599</v>
          </cell>
          <cell r="E176">
            <v>273643.99970746698</v>
          </cell>
          <cell r="F176">
            <v>-36.628703214966102</v>
          </cell>
          <cell r="G176">
            <v>-99.611500857731997</v>
          </cell>
        </row>
        <row r="177">
          <cell r="A177">
            <v>48.752849010338601</v>
          </cell>
          <cell r="B177">
            <v>60.708763508841798</v>
          </cell>
          <cell r="C177">
            <v>134.41211566575399</v>
          </cell>
          <cell r="E177">
            <v>286606.76169482502</v>
          </cell>
          <cell r="F177">
            <v>-36.079834356686703</v>
          </cell>
          <cell r="G177">
            <v>-84.434966197167398</v>
          </cell>
        </row>
        <row r="178">
          <cell r="A178">
            <v>49.203953568145003</v>
          </cell>
          <cell r="B178">
            <v>60.670482606200899</v>
          </cell>
          <cell r="C178">
            <v>134.12963596780199</v>
          </cell>
          <cell r="E178">
            <v>300183.58135755901</v>
          </cell>
          <cell r="F178">
            <v>-35.152319315332598</v>
          </cell>
          <cell r="G178">
            <v>-89.053369479415906</v>
          </cell>
        </row>
        <row r="179">
          <cell r="A179">
            <v>49.659232145033499</v>
          </cell>
          <cell r="B179">
            <v>60.631831484094398</v>
          </cell>
          <cell r="C179">
            <v>133.84688080359399</v>
          </cell>
          <cell r="E179">
            <v>314403.54715915001</v>
          </cell>
          <cell r="F179">
            <v>-35.440020886118397</v>
          </cell>
          <cell r="G179">
            <v>-81.851911721030504</v>
          </cell>
        </row>
        <row r="180">
          <cell r="A180">
            <v>50.118723362727202</v>
          </cell>
          <cell r="B180">
            <v>60.592809846041803</v>
          </cell>
          <cell r="C180">
            <v>133.56387088313801</v>
          </cell>
          <cell r="E180">
            <v>329297.125509715</v>
          </cell>
          <cell r="F180">
            <v>-33.661653557797997</v>
          </cell>
          <cell r="G180">
            <v>-97.377265052889001</v>
          </cell>
        </row>
        <row r="181">
          <cell r="A181">
            <v>50.582466200311401</v>
          </cell>
          <cell r="B181">
            <v>60.553417456722698</v>
          </cell>
          <cell r="C181">
            <v>133.280626937378</v>
          </cell>
          <cell r="E181">
            <v>344896.226040576</v>
          </cell>
          <cell r="F181">
            <v>-35.253863759250997</v>
          </cell>
          <cell r="G181">
            <v>-104.745956123813</v>
          </cell>
        </row>
        <row r="182">
          <cell r="A182">
            <v>51.050499997540598</v>
          </cell>
          <cell r="B182">
            <v>60.513654142154103</v>
          </cell>
          <cell r="C182">
            <v>132.99716970769501</v>
          </cell>
          <cell r="E182">
            <v>361234.26997094299</v>
          </cell>
          <cell r="F182">
            <v>-35.406323988005298</v>
          </cell>
          <cell r="G182">
            <v>-108.096899969243</v>
          </cell>
        </row>
        <row r="183">
          <cell r="A183">
            <v>51.522864458175597</v>
          </cell>
          <cell r="B183">
            <v>60.473519790309702</v>
          </cell>
          <cell r="C183">
            <v>132.71351993303699</v>
          </cell>
          <cell r="E183">
            <v>378346.26171319297</v>
          </cell>
          <cell r="F183">
            <v>-35.3907623007388</v>
          </cell>
          <cell r="G183">
            <v>-106.511242540674</v>
          </cell>
        </row>
        <row r="184">
          <cell r="A184">
            <v>51.999599653351602</v>
          </cell>
          <cell r="B184">
            <v>60.433014350498603</v>
          </cell>
          <cell r="C184">
            <v>132.42969834518399</v>
          </cell>
          <cell r="E184">
            <v>396268.86387014802</v>
          </cell>
          <cell r="F184">
            <v>-36.450310248518598</v>
          </cell>
          <cell r="G184">
            <v>-118.91129560434599</v>
          </cell>
        </row>
        <row r="185">
          <cell r="A185">
            <v>52.480746024977201</v>
          </cell>
          <cell r="B185">
            <v>60.392137833620801</v>
          </cell>
          <cell r="C185">
            <v>132.145725656054</v>
          </cell>
          <cell r="E185">
            <v>415040.47578504699</v>
          </cell>
          <cell r="F185">
            <v>-37.030632857797002</v>
          </cell>
          <cell r="G185">
            <v>-119.716681433904</v>
          </cell>
        </row>
        <row r="186">
          <cell r="A186">
            <v>52.966344389165698</v>
          </cell>
          <cell r="B186">
            <v>60.350890312242001</v>
          </cell>
          <cell r="C186">
            <v>131.86162254830401</v>
          </cell>
          <cell r="E186">
            <v>434701.31581250299</v>
          </cell>
          <cell r="F186">
            <v>-37.184650334344902</v>
          </cell>
          <cell r="G186">
            <v>-121.568687711168</v>
          </cell>
        </row>
        <row r="187">
          <cell r="A187">
            <v>53.456435939697101</v>
          </cell>
          <cell r="B187">
            <v>60.309271920305498</v>
          </cell>
          <cell r="C187">
            <v>131.57740966656101</v>
          </cell>
          <cell r="E187">
            <v>455293.50748669502</v>
          </cell>
          <cell r="F187">
            <v>-36.849169282896803</v>
          </cell>
          <cell r="G187">
            <v>-121.110996274782</v>
          </cell>
        </row>
        <row r="188">
          <cell r="A188">
            <v>53.951062251512703</v>
          </cell>
          <cell r="B188">
            <v>60.267282853069702</v>
          </cell>
          <cell r="C188">
            <v>131.29310760726199</v>
          </cell>
          <cell r="E188">
            <v>476861.16977144702</v>
          </cell>
          <cell r="F188">
            <v>-37.500322525597902</v>
          </cell>
          <cell r="G188">
            <v>-119.864770174421</v>
          </cell>
        </row>
        <row r="189">
          <cell r="A189">
            <v>54.4502652842421</v>
          </cell>
          <cell r="B189">
            <v>60.2249233667863</v>
          </cell>
          <cell r="C189">
            <v>131.00873691018401</v>
          </cell>
          <cell r="E189">
            <v>499450.511585514</v>
          </cell>
          <cell r="F189">
            <v>-36.311308828188103</v>
          </cell>
          <cell r="G189">
            <v>-112.728229432902</v>
          </cell>
        </row>
        <row r="190">
          <cell r="A190">
            <v>54.954087385762399</v>
          </cell>
          <cell r="B190">
            <v>60.182193778715799</v>
          </cell>
          <cell r="C190">
            <v>130.72431804742001</v>
          </cell>
          <cell r="E190">
            <v>523109.93080562598</v>
          </cell>
          <cell r="F190">
            <v>-36.181739037137703</v>
          </cell>
          <cell r="G190">
            <v>-109.75810350299901</v>
          </cell>
        </row>
        <row r="191">
          <cell r="A191">
            <v>55.462571295791001</v>
          </cell>
          <cell r="B191">
            <v>60.139094466687702</v>
          </cell>
          <cell r="C191">
            <v>130.43987141470501</v>
          </cell>
          <cell r="E191">
            <v>547890.117959394</v>
          </cell>
          <cell r="F191">
            <v>-37.3617944847093</v>
          </cell>
          <cell r="G191">
            <v>-114.970487809944</v>
          </cell>
        </row>
        <row r="192">
          <cell r="A192">
            <v>55.975760149510997</v>
          </cell>
          <cell r="B192">
            <v>60.095625868808398</v>
          </cell>
          <cell r="C192">
            <v>130.15541732197599</v>
          </cell>
          <cell r="E192">
            <v>573844.16483023902</v>
          </cell>
          <cell r="F192">
            <v>-35.372385181474797</v>
          </cell>
          <cell r="G192">
            <v>-116.965955833732</v>
          </cell>
        </row>
        <row r="193">
          <cell r="A193">
            <v>56.4936974812302</v>
          </cell>
          <cell r="B193">
            <v>60.051788483225401</v>
          </cell>
          <cell r="C193">
            <v>129.870975984285</v>
          </cell>
          <cell r="E193">
            <v>601027.67820703902</v>
          </cell>
          <cell r="F193">
            <v>-37.143562802718201</v>
          </cell>
          <cell r="G193">
            <v>-107.99759250263</v>
          </cell>
        </row>
        <row r="194">
          <cell r="A194">
            <v>57.016427228074697</v>
          </cell>
          <cell r="B194">
            <v>60.007582867454197</v>
          </cell>
          <cell r="C194">
            <v>129.586567512653</v>
          </cell>
          <cell r="E194">
            <v>629498.89902218897</v>
          </cell>
          <cell r="F194">
            <v>-37.138616744398597</v>
          </cell>
          <cell r="G194">
            <v>-114.79784248366801</v>
          </cell>
        </row>
        <row r="195">
          <cell r="A195">
            <v>57.543993733715602</v>
          </cell>
          <cell r="B195">
            <v>59.963009638332203</v>
          </cell>
          <cell r="C195">
            <v>129.30221190399899</v>
          </cell>
          <cell r="E195">
            <v>659318.82713335403</v>
          </cell>
          <cell r="F195">
            <v>-35.880981479103603</v>
          </cell>
          <cell r="G195">
            <v>-111.790030347175</v>
          </cell>
        </row>
        <row r="196">
          <cell r="A196">
            <v>58.076441752131203</v>
          </cell>
          <cell r="B196">
            <v>59.918069471176402</v>
          </cell>
          <cell r="C196">
            <v>129.01792903338901</v>
          </cell>
          <cell r="E196">
            <v>690551.35201623302</v>
          </cell>
          <cell r="F196">
            <v>-36.731561169090298</v>
          </cell>
          <cell r="G196">
            <v>-115.976559312359</v>
          </cell>
        </row>
        <row r="197">
          <cell r="A197">
            <v>58.613816451402798</v>
          </cell>
          <cell r="B197">
            <v>59.872763099599901</v>
          </cell>
          <cell r="C197">
            <v>128.73373864377399</v>
          </cell>
          <cell r="E197">
            <v>723263.38964835298</v>
          </cell>
          <cell r="F197">
            <v>-35.858594516630397</v>
          </cell>
          <cell r="G197">
            <v>-102.710643229643</v>
          </cell>
        </row>
        <row r="198">
          <cell r="A198">
            <v>59.156163417547397</v>
          </cell>
          <cell r="B198">
            <v>59.827091314742901</v>
          </cell>
          <cell r="C198">
            <v>128.44966033837301</v>
          </cell>
          <cell r="E198">
            <v>757525.02587719203</v>
          </cell>
          <cell r="F198">
            <v>-34.836322537778599</v>
          </cell>
          <cell r="G198">
            <v>-103.871600248953</v>
          </cell>
        </row>
        <row r="199">
          <cell r="A199">
            <v>59.703528658383597</v>
          </cell>
          <cell r="B199">
            <v>59.781054964675903</v>
          </cell>
          <cell r="C199">
            <v>128.16571357197199</v>
          </cell>
          <cell r="E199">
            <v>793409.66657974897</v>
          </cell>
          <cell r="F199">
            <v>-33.805370099350597</v>
          </cell>
          <cell r="G199">
            <v>-99.901071249167401</v>
          </cell>
        </row>
        <row r="200">
          <cell r="A200">
            <v>60.255958607435701</v>
          </cell>
          <cell r="B200">
            <v>59.734654954070599</v>
          </cell>
          <cell r="C200">
            <v>127.88191763969201</v>
          </cell>
          <cell r="E200">
            <v>830994.19493533904</v>
          </cell>
          <cell r="F200">
            <v>-34.139838993848201</v>
          </cell>
          <cell r="G200">
            <v>-102.605810476626</v>
          </cell>
        </row>
        <row r="201">
          <cell r="A201">
            <v>60.813500127871698</v>
          </cell>
          <cell r="B201">
            <v>59.687892242995801</v>
          </cell>
          <cell r="C201">
            <v>127.598291674401</v>
          </cell>
          <cell r="E201">
            <v>870359.13614851702</v>
          </cell>
          <cell r="F201">
            <v>-34.055588727223103</v>
          </cell>
          <cell r="G201">
            <v>-94.013516371605903</v>
          </cell>
        </row>
        <row r="202">
          <cell r="A202">
            <v>61.3762005164794</v>
          </cell>
          <cell r="B202">
            <v>59.640767846857003</v>
          </cell>
          <cell r="C202">
            <v>127.314854631218</v>
          </cell>
          <cell r="E202">
            <v>911588.82997508405</v>
          </cell>
          <cell r="F202">
            <v>-32.242458617649099</v>
          </cell>
          <cell r="G202">
            <v>-95.073061819852995</v>
          </cell>
        </row>
        <row r="203">
          <cell r="A203">
            <v>61.944107507678098</v>
          </cell>
          <cell r="B203">
            <v>59.593282835159698</v>
          </cell>
          <cell r="C203">
            <v>127.03162528551699</v>
          </cell>
          <cell r="E203">
            <v>954771.61142080696</v>
          </cell>
          <cell r="F203">
            <v>-32.010732357533499</v>
          </cell>
          <cell r="G203">
            <v>-92.975980964464597</v>
          </cell>
        </row>
        <row r="204">
          <cell r="A204">
            <v>62.517269277568502</v>
          </cell>
          <cell r="B204">
            <v>59.545438331057198</v>
          </cell>
          <cell r="C204">
            <v>126.748622221087</v>
          </cell>
          <cell r="E204">
            <v>1000000</v>
          </cell>
          <cell r="F204">
            <v>-32.852617894616102</v>
          </cell>
          <cell r="G204">
            <v>-96.143030558322806</v>
          </cell>
        </row>
        <row r="205">
          <cell r="A205">
            <v>63.0957344480193</v>
          </cell>
          <cell r="B205">
            <v>59.497235510454402</v>
          </cell>
          <cell r="C205">
            <v>126.46586382386</v>
          </cell>
        </row>
        <row r="206">
          <cell r="A206">
            <v>63.679552090791503</v>
          </cell>
          <cell r="B206">
            <v>59.448675601100398</v>
          </cell>
          <cell r="C206">
            <v>126.18336827504299</v>
          </cell>
        </row>
        <row r="207">
          <cell r="A207">
            <v>64.268771731701904</v>
          </cell>
          <cell r="B207">
            <v>59.399759881937896</v>
          </cell>
          <cell r="C207">
            <v>125.901153541192</v>
          </cell>
        </row>
        <row r="208">
          <cell r="A208">
            <v>64.863443354823801</v>
          </cell>
          <cell r="B208">
            <v>59.350489681968398</v>
          </cell>
          <cell r="C208">
            <v>125.61923737045301</v>
          </cell>
        </row>
        <row r="209">
          <cell r="A209">
            <v>65.463617406727394</v>
          </cell>
          <cell r="B209">
            <v>59.300866379600699</v>
          </cell>
          <cell r="C209">
            <v>125.337637281857</v>
          </cell>
        </row>
        <row r="210">
          <cell r="A210">
            <v>66.069344800759495</v>
          </cell>
          <cell r="B210">
            <v>59.2508914015011</v>
          </cell>
          <cell r="C210">
            <v>125.056370561218</v>
          </cell>
        </row>
        <row r="211">
          <cell r="A211">
            <v>66.680676921362206</v>
          </cell>
          <cell r="B211">
            <v>59.200566221767197</v>
          </cell>
          <cell r="C211">
            <v>124.775454253329</v>
          </cell>
        </row>
        <row r="212">
          <cell r="A212">
            <v>67.297665628431702</v>
          </cell>
          <cell r="B212">
            <v>59.149892360749803</v>
          </cell>
          <cell r="C212">
            <v>124.494905156744</v>
          </cell>
        </row>
        <row r="213">
          <cell r="A213">
            <v>67.920363261718407</v>
          </cell>
          <cell r="B213">
            <v>59.098871384362802</v>
          </cell>
          <cell r="C213">
            <v>124.214739814791</v>
          </cell>
        </row>
        <row r="214">
          <cell r="A214">
            <v>68.5488226452661</v>
          </cell>
          <cell r="B214">
            <v>59.047504902819199</v>
          </cell>
          <cell r="C214">
            <v>123.93497451160501</v>
          </cell>
        </row>
        <row r="215">
          <cell r="A215">
            <v>69.1830970918936</v>
          </cell>
          <cell r="B215">
            <v>58.995794569615398</v>
          </cell>
          <cell r="C215">
            <v>123.655625267137</v>
          </cell>
        </row>
        <row r="216">
          <cell r="A216">
            <v>69.823240407717094</v>
          </cell>
          <cell r="B216">
            <v>58.943742080419099</v>
          </cell>
          <cell r="C216">
            <v>123.376707829577</v>
          </cell>
        </row>
        <row r="217">
          <cell r="A217">
            <v>70.469306896714599</v>
          </cell>
          <cell r="B217">
            <v>58.891349172168503</v>
          </cell>
          <cell r="C217">
            <v>123.098237670762</v>
          </cell>
        </row>
        <row r="218">
          <cell r="A218">
            <v>71.121351365332799</v>
          </cell>
          <cell r="B218">
            <v>58.8386176217195</v>
          </cell>
          <cell r="C218">
            <v>122.82022998159501</v>
          </cell>
        </row>
        <row r="219">
          <cell r="A219">
            <v>71.779429127136098</v>
          </cell>
          <cell r="B219">
            <v>58.785549244819798</v>
          </cell>
          <cell r="C219">
            <v>122.54269966704101</v>
          </cell>
        </row>
        <row r="220">
          <cell r="A220">
            <v>72.443596007498996</v>
          </cell>
          <cell r="B220">
            <v>58.732145895100103</v>
          </cell>
          <cell r="C220">
            <v>122.26566134038301</v>
          </cell>
        </row>
        <row r="221">
          <cell r="A221">
            <v>73.113908348341695</v>
          </cell>
          <cell r="B221">
            <v>58.678409462787499</v>
          </cell>
          <cell r="C221">
            <v>121.98912931951099</v>
          </cell>
        </row>
        <row r="222">
          <cell r="A222">
            <v>73.790423012909997</v>
          </cell>
          <cell r="B222">
            <v>58.624341873468303</v>
          </cell>
          <cell r="C222">
            <v>121.713117623758</v>
          </cell>
        </row>
        <row r="223">
          <cell r="A223">
            <v>74.473197390598799</v>
          </cell>
          <cell r="B223">
            <v>58.569945087115102</v>
          </cell>
          <cell r="C223">
            <v>121.43763996803099</v>
          </cell>
        </row>
        <row r="224">
          <cell r="A224">
            <v>75.162289401820502</v>
          </cell>
          <cell r="B224">
            <v>58.515221096807601</v>
          </cell>
          <cell r="C224">
            <v>121.162709760165</v>
          </cell>
        </row>
        <row r="225">
          <cell r="A225">
            <v>75.857757502918304</v>
          </cell>
          <cell r="B225">
            <v>58.460171927450297</v>
          </cell>
          <cell r="C225">
            <v>120.888340098001</v>
          </cell>
        </row>
        <row r="226">
          <cell r="A226">
            <v>76.5596606911256</v>
          </cell>
          <cell r="B226">
            <v>58.404799634830702</v>
          </cell>
          <cell r="C226">
            <v>120.61454376403</v>
          </cell>
        </row>
        <row r="227">
          <cell r="A227">
            <v>77.268058509570196</v>
          </cell>
          <cell r="B227">
            <v>58.349106304115203</v>
          </cell>
          <cell r="C227">
            <v>120.34133322451</v>
          </cell>
        </row>
        <row r="228">
          <cell r="A228">
            <v>77.983011052325807</v>
          </cell>
          <cell r="B228">
            <v>58.293094048816798</v>
          </cell>
          <cell r="C228">
            <v>120.068720626428</v>
          </cell>
        </row>
        <row r="229">
          <cell r="A229">
            <v>78.704578969509797</v>
          </cell>
          <cell r="B229">
            <v>58.236765009652899</v>
          </cell>
          <cell r="C229">
            <v>119.79671779259201</v>
          </cell>
        </row>
        <row r="230">
          <cell r="A230">
            <v>79.432823472428097</v>
          </cell>
          <cell r="B230">
            <v>58.180121353083997</v>
          </cell>
          <cell r="C230">
            <v>119.525336223219</v>
          </cell>
        </row>
        <row r="231">
          <cell r="A231">
            <v>80.167806338767903</v>
          </cell>
          <cell r="B231">
            <v>58.123165270377697</v>
          </cell>
          <cell r="C231">
            <v>119.254587089995</v>
          </cell>
        </row>
        <row r="232">
          <cell r="A232">
            <v>80.909589917838204</v>
          </cell>
          <cell r="B232">
            <v>58.065898976178197</v>
          </cell>
          <cell r="C232">
            <v>118.984481236704</v>
          </cell>
        </row>
        <row r="233">
          <cell r="A233">
            <v>81.658237135859196</v>
          </cell>
          <cell r="B233">
            <v>58.0083247075058</v>
          </cell>
          <cell r="C233">
            <v>118.715029176074</v>
          </cell>
        </row>
        <row r="234">
          <cell r="A234">
            <v>82.413811501300202</v>
          </cell>
          <cell r="B234">
            <v>57.950444722317897</v>
          </cell>
          <cell r="C234">
            <v>118.446241089748</v>
          </cell>
        </row>
        <row r="235">
          <cell r="A235">
            <v>83.176377110267097</v>
          </cell>
          <cell r="B235">
            <v>57.892261298519301</v>
          </cell>
          <cell r="C235">
            <v>118.17812682498</v>
          </cell>
        </row>
        <row r="236">
          <cell r="A236">
            <v>83.945998651939703</v>
          </cell>
          <cell r="B236">
            <v>57.833776732539199</v>
          </cell>
          <cell r="C236">
            <v>117.910695896861</v>
          </cell>
        </row>
        <row r="237">
          <cell r="A237">
            <v>84.722741414059598</v>
          </cell>
          <cell r="B237">
            <v>57.774993338379502</v>
          </cell>
          <cell r="C237">
            <v>117.643957483611</v>
          </cell>
        </row>
        <row r="238">
          <cell r="A238">
            <v>85.506671288468297</v>
          </cell>
          <cell r="B238">
            <v>57.715913446246397</v>
          </cell>
          <cell r="C238">
            <v>117.377920428989</v>
          </cell>
        </row>
        <row r="239">
          <cell r="A239">
            <v>86.297854776696994</v>
          </cell>
          <cell r="B239">
            <v>57.656539401437897</v>
          </cell>
          <cell r="C239">
            <v>117.11259324069199</v>
          </cell>
        </row>
        <row r="240">
          <cell r="A240">
            <v>87.096358995608</v>
          </cell>
          <cell r="B240">
            <v>57.596873563120198</v>
          </cell>
          <cell r="C240">
            <v>116.847984090613</v>
          </cell>
        </row>
        <row r="241">
          <cell r="A241">
            <v>87.902251683088394</v>
          </cell>
          <cell r="B241">
            <v>57.536918303275897</v>
          </cell>
          <cell r="C241">
            <v>116.584100813939</v>
          </cell>
        </row>
        <row r="242">
          <cell r="A242">
            <v>88.715601203795998</v>
          </cell>
          <cell r="B242">
            <v>57.476676005456099</v>
          </cell>
          <cell r="C242">
            <v>116.32095090988901</v>
          </cell>
        </row>
        <row r="243">
          <cell r="A243">
            <v>89.536476554959293</v>
          </cell>
          <cell r="B243">
            <v>57.416149063589202</v>
          </cell>
          <cell r="C243">
            <v>116.058541543209</v>
          </cell>
        </row>
        <row r="244">
          <cell r="A244">
            <v>90.364947372230105</v>
          </cell>
          <cell r="B244">
            <v>57.355339880988097</v>
          </cell>
          <cell r="C244">
            <v>115.796879542901</v>
          </cell>
        </row>
        <row r="245">
          <cell r="A245">
            <v>91.201083935590901</v>
          </cell>
          <cell r="B245">
            <v>57.294250869143198</v>
          </cell>
          <cell r="C245">
            <v>115.53597140381601</v>
          </cell>
        </row>
        <row r="246">
          <cell r="A246">
            <v>92.044957175317094</v>
          </cell>
          <cell r="B246">
            <v>57.232884446581899</v>
          </cell>
          <cell r="C246">
            <v>115.275823288003</v>
          </cell>
        </row>
        <row r="247">
          <cell r="A247">
            <v>92.896638677993593</v>
          </cell>
          <cell r="B247">
            <v>57.171243037875897</v>
          </cell>
          <cell r="C247">
            <v>115.016441025102</v>
          </cell>
        </row>
        <row r="248">
          <cell r="A248">
            <v>93.756200692587996</v>
          </cell>
          <cell r="B248">
            <v>57.109329072443799</v>
          </cell>
          <cell r="C248">
            <v>114.75783011408301</v>
          </cell>
        </row>
        <row r="249">
          <cell r="A249">
            <v>94.623716136579205</v>
          </cell>
          <cell r="B249">
            <v>57.047144983592602</v>
          </cell>
          <cell r="C249">
            <v>114.499995724396</v>
          </cell>
        </row>
        <row r="250">
          <cell r="A250">
            <v>95.499258602143499</v>
          </cell>
          <cell r="B250">
            <v>56.984693207446703</v>
          </cell>
          <cell r="C250">
            <v>114.242942696697</v>
          </cell>
        </row>
        <row r="251">
          <cell r="A251">
            <v>96.382902362397004</v>
          </cell>
          <cell r="B251">
            <v>56.921976181754502</v>
          </cell>
          <cell r="C251">
            <v>113.986675547557</v>
          </cell>
        </row>
        <row r="252">
          <cell r="A252">
            <v>97.274722377696506</v>
          </cell>
          <cell r="B252">
            <v>56.858996345119202</v>
          </cell>
          <cell r="C252">
            <v>113.73119846763301</v>
          </cell>
        </row>
        <row r="253">
          <cell r="A253">
            <v>98.174794301998404</v>
          </cell>
          <cell r="B253">
            <v>56.795756135844599</v>
          </cell>
          <cell r="C253">
            <v>113.47651532584899</v>
          </cell>
        </row>
        <row r="254">
          <cell r="A254">
            <v>99.083194489276707</v>
          </cell>
          <cell r="B254">
            <v>56.732257990949002</v>
          </cell>
          <cell r="C254">
            <v>113.222629671002</v>
          </cell>
        </row>
        <row r="255">
          <cell r="A255">
            <v>100</v>
          </cell>
          <cell r="B255">
            <v>56.668504345220498</v>
          </cell>
          <cell r="C255">
            <v>112.96954473466</v>
          </cell>
        </row>
        <row r="256">
          <cell r="A256">
            <v>100.92528860766799</v>
          </cell>
          <cell r="B256">
            <v>56.604497630345399</v>
          </cell>
          <cell r="C256">
            <v>112.71726343182399</v>
          </cell>
        </row>
        <row r="257">
          <cell r="A257">
            <v>101.85913880541101</v>
          </cell>
          <cell r="B257">
            <v>56.540240273815499</v>
          </cell>
          <cell r="C257">
            <v>112.465788365902</v>
          </cell>
        </row>
        <row r="258">
          <cell r="A258">
            <v>102.80162981264699</v>
          </cell>
          <cell r="B258">
            <v>56.475734698135099</v>
          </cell>
          <cell r="C258">
            <v>112.21512182936399</v>
          </cell>
        </row>
        <row r="259">
          <cell r="A259">
            <v>103.75284158180099</v>
          </cell>
          <cell r="B259">
            <v>56.410983319882497</v>
          </cell>
          <cell r="C259">
            <v>111.965265807443</v>
          </cell>
        </row>
        <row r="260">
          <cell r="A260">
            <v>104.71285480508899</v>
          </cell>
          <cell r="B260">
            <v>56.345988548817203</v>
          </cell>
          <cell r="C260">
            <v>111.716221980961</v>
          </cell>
        </row>
        <row r="261">
          <cell r="A261">
            <v>105.68175092136499</v>
          </cell>
          <cell r="B261">
            <v>56.280752787121997</v>
          </cell>
          <cell r="C261">
            <v>111.46799172807501</v>
          </cell>
        </row>
        <row r="262">
          <cell r="A262">
            <v>106.659612123025</v>
          </cell>
          <cell r="B262">
            <v>56.215278428331402</v>
          </cell>
          <cell r="C262">
            <v>111.22057613051901</v>
          </cell>
        </row>
        <row r="263">
          <cell r="A263">
            <v>107.64652136298299</v>
          </cell>
          <cell r="B263">
            <v>56.149567856814201</v>
          </cell>
          <cell r="C263">
            <v>110.97397597217601</v>
          </cell>
        </row>
        <row r="264">
          <cell r="A264">
            <v>108.642562361706</v>
          </cell>
          <cell r="B264">
            <v>56.083623446734499</v>
          </cell>
          <cell r="C264">
            <v>110.728191746343</v>
          </cell>
        </row>
        <row r="265">
          <cell r="A265">
            <v>109.647819614318</v>
          </cell>
          <cell r="B265">
            <v>56.0174475613494</v>
          </cell>
          <cell r="C265">
            <v>110.483223657053</v>
          </cell>
        </row>
        <row r="266">
          <cell r="A266">
            <v>110.66237839776601</v>
          </cell>
          <cell r="B266">
            <v>55.951042552298297</v>
          </cell>
          <cell r="C266">
            <v>110.239071622328</v>
          </cell>
        </row>
        <row r="267">
          <cell r="A267">
            <v>111.686324778056</v>
          </cell>
          <cell r="B267">
            <v>55.884410758753802</v>
          </cell>
          <cell r="C267">
            <v>109.99573527875</v>
          </cell>
        </row>
        <row r="268">
          <cell r="A268">
            <v>112.719745617551</v>
          </cell>
          <cell r="B268">
            <v>55.817554506795503</v>
          </cell>
          <cell r="C268">
            <v>109.753213984228</v>
          </cell>
        </row>
        <row r="269">
          <cell r="A269">
            <v>113.762728582343</v>
          </cell>
          <cell r="B269">
            <v>55.7504761086348</v>
          </cell>
          <cell r="C269">
            <v>109.51150682143</v>
          </cell>
        </row>
        <row r="270">
          <cell r="A270">
            <v>114.815362149688</v>
          </cell>
          <cell r="B270">
            <v>55.683177861986302</v>
          </cell>
          <cell r="C270">
            <v>109.270612602033</v>
          </cell>
        </row>
        <row r="271">
          <cell r="A271">
            <v>115.87773561551199</v>
          </cell>
          <cell r="B271">
            <v>55.615662049330602</v>
          </cell>
          <cell r="C271">
            <v>109.03052987011201</v>
          </cell>
        </row>
        <row r="272">
          <cell r="A272">
            <v>116.949939101987</v>
          </cell>
          <cell r="B272">
            <v>55.547930937321702</v>
          </cell>
          <cell r="C272">
            <v>108.791256905916</v>
          </cell>
        </row>
        <row r="273">
          <cell r="A273">
            <v>118.032063565172</v>
          </cell>
          <cell r="B273">
            <v>55.479986776173497</v>
          </cell>
          <cell r="C273">
            <v>108.552791729129</v>
          </cell>
        </row>
        <row r="274">
          <cell r="A274">
            <v>119.12420080273699</v>
          </cell>
          <cell r="B274">
            <v>55.411831798977197</v>
          </cell>
          <cell r="C274">
            <v>108.31513210396299</v>
          </cell>
        </row>
        <row r="275">
          <cell r="A275">
            <v>120.226443461741</v>
          </cell>
          <cell r="B275">
            <v>55.343468221186797</v>
          </cell>
          <cell r="C275">
            <v>108.078275541471</v>
          </cell>
        </row>
        <row r="276">
          <cell r="A276">
            <v>121.338885046497</v>
          </cell>
          <cell r="B276">
            <v>55.2748982399985</v>
          </cell>
          <cell r="C276">
            <v>107.84221930444301</v>
          </cell>
        </row>
        <row r="277">
          <cell r="A277">
            <v>122.461619926504</v>
          </cell>
          <cell r="B277">
            <v>55.206124033784597</v>
          </cell>
          <cell r="C277">
            <v>107.60696041166</v>
          </cell>
        </row>
        <row r="278">
          <cell r="A278">
            <v>123.594743344451</v>
          </cell>
          <cell r="B278">
            <v>55.137147761618898</v>
          </cell>
          <cell r="C278">
            <v>107.372495640457</v>
          </cell>
        </row>
        <row r="279">
          <cell r="A279">
            <v>124.738351424294</v>
          </cell>
          <cell r="B279">
            <v>55.067971562705999</v>
          </cell>
          <cell r="C279">
            <v>107.138821531986</v>
          </cell>
        </row>
        <row r="280">
          <cell r="A280">
            <v>125.892541179416</v>
          </cell>
          <cell r="B280">
            <v>54.998597555893099</v>
          </cell>
          <cell r="C280">
            <v>106.905934394767</v>
          </cell>
        </row>
        <row r="281">
          <cell r="A281">
            <v>127.05741052085401</v>
          </cell>
          <cell r="B281">
            <v>54.9290278392182</v>
          </cell>
          <cell r="C281">
            <v>106.67383030770699</v>
          </cell>
        </row>
        <row r="282">
          <cell r="A282">
            <v>128.23305826560201</v>
          </cell>
          <cell r="B282">
            <v>54.859264489336503</v>
          </cell>
          <cell r="C282">
            <v>106.44250512705101</v>
          </cell>
        </row>
        <row r="283">
          <cell r="A283">
            <v>129.419584144998</v>
          </cell>
          <cell r="B283">
            <v>54.7893095612339</v>
          </cell>
          <cell r="C283">
            <v>106.211954486398</v>
          </cell>
        </row>
        <row r="284">
          <cell r="A284">
            <v>130.61708881318401</v>
          </cell>
          <cell r="B284">
            <v>54.719165087677801</v>
          </cell>
          <cell r="C284">
            <v>105.98217380368099</v>
          </cell>
        </row>
        <row r="285">
          <cell r="A285">
            <v>131.82567385563999</v>
          </cell>
          <cell r="B285">
            <v>54.648833078811499</v>
          </cell>
          <cell r="C285">
            <v>105.753158284264</v>
          </cell>
        </row>
        <row r="286">
          <cell r="A286">
            <v>133.04544179780899</v>
          </cell>
          <cell r="B286">
            <v>54.578315521804498</v>
          </cell>
          <cell r="C286">
            <v>105.524902924632</v>
          </cell>
        </row>
        <row r="287">
          <cell r="A287">
            <v>134.27649611378601</v>
          </cell>
          <cell r="B287">
            <v>54.507614380425402</v>
          </cell>
          <cell r="C287">
            <v>105.297402516723</v>
          </cell>
        </row>
        <row r="288">
          <cell r="A288">
            <v>135.518941235103</v>
          </cell>
          <cell r="B288">
            <v>54.436731594676601</v>
          </cell>
          <cell r="C288">
            <v>105.070651652309</v>
          </cell>
        </row>
        <row r="289">
          <cell r="A289">
            <v>136.77288255958399</v>
          </cell>
          <cell r="B289">
            <v>54.365669080446999</v>
          </cell>
          <cell r="C289">
            <v>104.84464472667</v>
          </cell>
        </row>
        <row r="290">
          <cell r="A290">
            <v>138.03842646028801</v>
          </cell>
          <cell r="B290">
            <v>54.294428729168096</v>
          </cell>
          <cell r="C290">
            <v>104.619375942365</v>
          </cell>
        </row>
        <row r="291">
          <cell r="A291">
            <v>139.31568029453001</v>
          </cell>
          <cell r="B291">
            <v>54.223012407517103</v>
          </cell>
          <cell r="C291">
            <v>104.394839313311</v>
          </cell>
        </row>
        <row r="292">
          <cell r="A292">
            <v>140.60475241299099</v>
          </cell>
          <cell r="B292">
            <v>54.151421957050097</v>
          </cell>
          <cell r="C292">
            <v>104.171028669297</v>
          </cell>
        </row>
        <row r="293">
          <cell r="A293">
            <v>141.905752168909</v>
          </cell>
          <cell r="B293">
            <v>54.079659193957802</v>
          </cell>
          <cell r="C293">
            <v>103.94793765919999</v>
          </cell>
        </row>
        <row r="294">
          <cell r="A294">
            <v>143.21878992735401</v>
          </cell>
          <cell r="B294">
            <v>54.0077259087603</v>
          </cell>
          <cell r="C294">
            <v>103.725559755421</v>
          </cell>
        </row>
        <row r="295">
          <cell r="A295">
            <v>144.54397707459199</v>
          </cell>
          <cell r="B295">
            <v>53.935623866002302</v>
          </cell>
          <cell r="C295">
            <v>103.503888257852</v>
          </cell>
        </row>
        <row r="296">
          <cell r="A296">
            <v>145.88142602753399</v>
          </cell>
          <cell r="B296">
            <v>53.863354804070198</v>
          </cell>
          <cell r="C296">
            <v>103.282916296821</v>
          </cell>
        </row>
        <row r="297">
          <cell r="A297">
            <v>147.23125024327101</v>
          </cell>
          <cell r="B297">
            <v>53.790920434880803</v>
          </cell>
          <cell r="C297">
            <v>103.062636838565</v>
          </cell>
        </row>
        <row r="298">
          <cell r="A298">
            <v>148.59356422869999</v>
          </cell>
          <cell r="B298">
            <v>53.718322443671397</v>
          </cell>
          <cell r="C298">
            <v>102.84304268791399</v>
          </cell>
        </row>
        <row r="299">
          <cell r="A299">
            <v>149.96848355023701</v>
          </cell>
          <cell r="B299">
            <v>53.645562488787697</v>
          </cell>
          <cell r="C299">
            <v>102.624126492187</v>
          </cell>
        </row>
        <row r="300">
          <cell r="A300">
            <v>151.35612484361999</v>
          </cell>
          <cell r="B300">
            <v>53.572642201431599</v>
          </cell>
          <cell r="C300">
            <v>102.405880745788</v>
          </cell>
        </row>
        <row r="301">
          <cell r="A301">
            <v>152.75660582380701</v>
          </cell>
          <cell r="B301">
            <v>53.499563185524799</v>
          </cell>
          <cell r="C301">
            <v>102.188297793008</v>
          </cell>
        </row>
        <row r="302">
          <cell r="A302">
            <v>154.170045294955</v>
          </cell>
          <cell r="B302">
            <v>53.426327017462597</v>
          </cell>
          <cell r="C302">
            <v>101.97136983241001</v>
          </cell>
        </row>
        <row r="303">
          <cell r="A303">
            <v>155.596563160507</v>
          </cell>
          <cell r="B303">
            <v>53.352935245980099</v>
          </cell>
          <cell r="C303">
            <v>101.75508891984499</v>
          </cell>
        </row>
        <row r="304">
          <cell r="A304">
            <v>157.03628043335499</v>
          </cell>
          <cell r="B304">
            <v>53.279389391939901</v>
          </cell>
          <cell r="C304">
            <v>101.53944697312799</v>
          </cell>
        </row>
        <row r="305">
          <cell r="A305">
            <v>158.48931924611099</v>
          </cell>
          <cell r="B305">
            <v>53.205690948207902</v>
          </cell>
          <cell r="C305">
            <v>101.324435774961</v>
          </cell>
        </row>
        <row r="306">
          <cell r="A306">
            <v>159.955802861466</v>
          </cell>
          <cell r="B306">
            <v>53.131841379467701</v>
          </cell>
          <cell r="C306">
            <v>101.110046976935</v>
          </cell>
        </row>
        <row r="307">
          <cell r="A307">
            <v>161.435855682648</v>
          </cell>
          <cell r="B307">
            <v>53.057842122125599</v>
          </cell>
          <cell r="C307">
            <v>100.896272102556</v>
          </cell>
        </row>
        <row r="308">
          <cell r="A308">
            <v>162.92960326397201</v>
          </cell>
          <cell r="B308">
            <v>52.9836945841367</v>
          </cell>
          <cell r="C308">
            <v>100.683102551404</v>
          </cell>
        </row>
        <row r="309">
          <cell r="A309">
            <v>164.43717232149299</v>
          </cell>
          <cell r="B309">
            <v>52.909400144908197</v>
          </cell>
          <cell r="C309">
            <v>100.470529602124</v>
          </cell>
        </row>
        <row r="310">
          <cell r="A310">
            <v>165.95869074375599</v>
          </cell>
          <cell r="B310">
            <v>52.834960155166002</v>
          </cell>
          <cell r="C310">
            <v>100.258544416516</v>
          </cell>
        </row>
        <row r="311">
          <cell r="A311">
            <v>167.494287602643</v>
          </cell>
          <cell r="B311">
            <v>52.760375936830101</v>
          </cell>
          <cell r="C311">
            <v>100.047138042947</v>
          </cell>
        </row>
        <row r="312">
          <cell r="A312">
            <v>169.044093164326</v>
          </cell>
          <cell r="B312">
            <v>52.685648782983499</v>
          </cell>
          <cell r="C312">
            <v>99.8363014180226</v>
          </cell>
        </row>
        <row r="313">
          <cell r="A313">
            <v>170.60823890031199</v>
          </cell>
          <cell r="B313">
            <v>52.610779957663802</v>
          </cell>
          <cell r="C313">
            <v>99.626025373625595</v>
          </cell>
        </row>
        <row r="314">
          <cell r="A314">
            <v>172.18685749860001</v>
          </cell>
          <cell r="B314">
            <v>52.535770695904503</v>
          </cell>
          <cell r="C314">
            <v>99.416300635789995</v>
          </cell>
        </row>
        <row r="315">
          <cell r="A315">
            <v>173.78008287493699</v>
          </cell>
          <cell r="B315">
            <v>52.460622203536403</v>
          </cell>
          <cell r="C315">
            <v>99.207117831886706</v>
          </cell>
        </row>
        <row r="316">
          <cell r="A316">
            <v>175.388050184176</v>
          </cell>
          <cell r="B316">
            <v>52.3853356571951</v>
          </cell>
          <cell r="C316">
            <v>98.998467491404796</v>
          </cell>
        </row>
        <row r="317">
          <cell r="A317">
            <v>177.010895831742</v>
          </cell>
          <cell r="B317">
            <v>52.309912204224801</v>
          </cell>
          <cell r="C317">
            <v>98.790340049968606</v>
          </cell>
        </row>
        <row r="318">
          <cell r="A318">
            <v>178.64875748520501</v>
          </cell>
          <cell r="B318">
            <v>52.234352962576097</v>
          </cell>
          <cell r="C318">
            <v>98.582725853439499</v>
          </cell>
        </row>
        <row r="319">
          <cell r="A319">
            <v>180.301774085956</v>
          </cell>
          <cell r="B319">
            <v>52.158659020818298</v>
          </cell>
          <cell r="C319">
            <v>98.375615159422395</v>
          </cell>
        </row>
        <row r="320">
          <cell r="A320">
            <v>181.97008586099801</v>
          </cell>
          <cell r="B320">
            <v>52.0828314380379</v>
          </cell>
          <cell r="C320">
            <v>98.1689981413368</v>
          </cell>
        </row>
        <row r="321">
          <cell r="A321">
            <v>183.65383433483399</v>
          </cell>
          <cell r="B321">
            <v>52.006871243793597</v>
          </cell>
          <cell r="C321">
            <v>97.962864891921996</v>
          </cell>
        </row>
        <row r="322">
          <cell r="A322">
            <v>185.35316234148101</v>
          </cell>
          <cell r="B322">
            <v>51.930779438091299</v>
          </cell>
          <cell r="C322">
            <v>97.757205424996897</v>
          </cell>
        </row>
        <row r="323">
          <cell r="A323">
            <v>187.06821403658</v>
          </cell>
          <cell r="B323">
            <v>51.854556991323101</v>
          </cell>
          <cell r="C323">
            <v>97.552009679989396</v>
          </cell>
        </row>
        <row r="324">
          <cell r="A324">
            <v>188.799134909629</v>
          </cell>
          <cell r="B324">
            <v>51.778204844247597</v>
          </cell>
          <cell r="C324">
            <v>97.347267523876894</v>
          </cell>
        </row>
        <row r="325">
          <cell r="A325">
            <v>190.54607179632399</v>
          </cell>
          <cell r="B325">
            <v>51.701723907946999</v>
          </cell>
          <cell r="C325">
            <v>97.142968754528596</v>
          </cell>
        </row>
        <row r="326">
          <cell r="A326">
            <v>192.30917289101501</v>
          </cell>
          <cell r="B326">
            <v>51.6251150638046</v>
          </cell>
          <cell r="C326">
            <v>96.939103103435002</v>
          </cell>
        </row>
        <row r="327">
          <cell r="A327">
            <v>194.088587759277</v>
          </cell>
          <cell r="B327">
            <v>51.548379163464404</v>
          </cell>
          <cell r="C327">
            <v>96.735660239561</v>
          </cell>
        </row>
        <row r="328">
          <cell r="A328">
            <v>195.88446735059901</v>
          </cell>
          <cell r="B328">
            <v>51.471517028836701</v>
          </cell>
          <cell r="C328">
            <v>96.532629770392802</v>
          </cell>
        </row>
        <row r="329">
          <cell r="A329">
            <v>197.696964011186</v>
          </cell>
          <cell r="B329">
            <v>51.394529452055203</v>
          </cell>
          <cell r="C329">
            <v>96.330001246491605</v>
          </cell>
        </row>
        <row r="330">
          <cell r="A330">
            <v>199.52623149688699</v>
          </cell>
          <cell r="B330">
            <v>51.317417195461601</v>
          </cell>
          <cell r="C330">
            <v>96.127764163685796</v>
          </cell>
        </row>
        <row r="331">
          <cell r="A331">
            <v>201.372424986238</v>
          </cell>
          <cell r="B331">
            <v>51.240180991603097</v>
          </cell>
          <cell r="C331">
            <v>95.925907965896997</v>
          </cell>
        </row>
        <row r="332">
          <cell r="A332">
            <v>203.235701093622</v>
          </cell>
          <cell r="B332">
            <v>51.162821543211699</v>
          </cell>
          <cell r="C332">
            <v>95.724422047335494</v>
          </cell>
        </row>
        <row r="333">
          <cell r="A333">
            <v>205.11621788255599</v>
          </cell>
          <cell r="B333">
            <v>51.0853395231943</v>
          </cell>
          <cell r="C333">
            <v>95.523295756573702</v>
          </cell>
        </row>
        <row r="334">
          <cell r="A334">
            <v>207.01413487910401</v>
          </cell>
          <cell r="B334">
            <v>51.007735574637302</v>
          </cell>
          <cell r="C334">
            <v>95.322518397382296</v>
          </cell>
        </row>
        <row r="335">
          <cell r="A335">
            <v>208.92961308540299</v>
          </cell>
          <cell r="B335">
            <v>50.930010310769902</v>
          </cell>
          <cell r="C335">
            <v>95.122079233764396</v>
          </cell>
        </row>
        <row r="336">
          <cell r="A336">
            <v>210.86281499332799</v>
          </cell>
          <cell r="B336">
            <v>50.852164314991803</v>
          </cell>
          <cell r="C336">
            <v>94.921967490759698</v>
          </cell>
        </row>
        <row r="337">
          <cell r="A337">
            <v>212.81390459827099</v>
          </cell>
          <cell r="B337">
            <v>50.774198140857401</v>
          </cell>
          <cell r="C337">
            <v>94.722172357272996</v>
          </cell>
        </row>
        <row r="338">
          <cell r="A338">
            <v>214.783047413053</v>
          </cell>
          <cell r="B338">
            <v>50.696112312071698</v>
          </cell>
          <cell r="C338">
            <v>94.522682989741398</v>
          </cell>
        </row>
        <row r="339">
          <cell r="A339">
            <v>216.77041048196901</v>
          </cell>
          <cell r="B339">
            <v>50.617907322487703</v>
          </cell>
          <cell r="C339">
            <v>94.323488514122502</v>
          </cell>
        </row>
        <row r="340">
          <cell r="A340">
            <v>218.77616239495501</v>
          </cell>
          <cell r="B340">
            <v>50.5395836361146</v>
          </cell>
          <cell r="C340">
            <v>94.124578028263301</v>
          </cell>
        </row>
        <row r="341">
          <cell r="A341">
            <v>220.80047330189001</v>
          </cell>
          <cell r="B341">
            <v>50.461141687115699</v>
          </cell>
          <cell r="C341">
            <v>93.925940604678601</v>
          </cell>
        </row>
        <row r="342">
          <cell r="A342">
            <v>222.84351492702999</v>
          </cell>
          <cell r="B342">
            <v>50.382581879812101</v>
          </cell>
          <cell r="C342">
            <v>93.727565293081994</v>
          </cell>
        </row>
        <row r="343">
          <cell r="A343">
            <v>224.90546058357799</v>
          </cell>
          <cell r="B343">
            <v>50.3039045886784</v>
          </cell>
          <cell r="C343">
            <v>93.529441123365501</v>
          </cell>
        </row>
        <row r="344">
          <cell r="A344">
            <v>226.98648518838201</v>
          </cell>
          <cell r="B344">
            <v>50.2251101583539</v>
          </cell>
          <cell r="C344">
            <v>93.331557107405899</v>
          </cell>
        </row>
        <row r="345">
          <cell r="A345">
            <v>229.08676527677699</v>
          </cell>
          <cell r="B345">
            <v>50.146198903648703</v>
          </cell>
          <cell r="C345">
            <v>93.1339022419223</v>
          </cell>
        </row>
        <row r="346">
          <cell r="A346">
            <v>231.20647901755899</v>
          </cell>
          <cell r="B346">
            <v>50.0671711095411</v>
          </cell>
          <cell r="C346">
            <v>92.936465510872097</v>
          </cell>
        </row>
        <row r="347">
          <cell r="A347">
            <v>233.3458062281</v>
          </cell>
          <cell r="B347">
            <v>49.988027031187599</v>
          </cell>
          <cell r="C347">
            <v>92.739235888186997</v>
          </cell>
        </row>
        <row r="348">
          <cell r="A348">
            <v>235.50492838960099</v>
          </cell>
          <cell r="B348">
            <v>49.908766893923797</v>
          </cell>
          <cell r="C348">
            <v>92.542202340123893</v>
          </cell>
        </row>
        <row r="349">
          <cell r="A349">
            <v>237.68402866248701</v>
          </cell>
          <cell r="B349">
            <v>49.829390893277399</v>
          </cell>
          <cell r="C349">
            <v>92.3453538278021</v>
          </cell>
        </row>
        <row r="350">
          <cell r="A350">
            <v>239.88329190194901</v>
          </cell>
          <cell r="B350">
            <v>49.749899194966098</v>
          </cell>
          <cell r="C350">
            <v>92.148679309071795</v>
          </cell>
        </row>
        <row r="351">
          <cell r="A351">
            <v>242.10290467361699</v>
          </cell>
          <cell r="B351">
            <v>49.670291934913401</v>
          </cell>
          <cell r="C351">
            <v>91.952167742104706</v>
          </cell>
        </row>
        <row r="352">
          <cell r="A352">
            <v>244.34305526939701</v>
          </cell>
          <cell r="B352">
            <v>49.590569219241999</v>
          </cell>
          <cell r="C352">
            <v>91.755808086765498</v>
          </cell>
        </row>
        <row r="353">
          <cell r="A353">
            <v>246.60393372343299</v>
          </cell>
          <cell r="B353">
            <v>49.5107311242908</v>
          </cell>
          <cell r="C353">
            <v>91.559589307936307</v>
          </cell>
        </row>
        <row r="354">
          <cell r="A354">
            <v>248.88573182823899</v>
          </cell>
          <cell r="B354">
            <v>49.430777696621803</v>
          </cell>
          <cell r="C354">
            <v>91.363500376715294</v>
          </cell>
        </row>
        <row r="355">
          <cell r="A355">
            <v>251.18864315095701</v>
          </cell>
          <cell r="B355">
            <v>49.350708953014902</v>
          </cell>
          <cell r="C355">
            <v>91.167530274961607</v>
          </cell>
        </row>
        <row r="356">
          <cell r="A356">
            <v>253.51286304979001</v>
          </cell>
          <cell r="B356">
            <v>49.2705248804875</v>
          </cell>
          <cell r="C356">
            <v>90.971667995460905</v>
          </cell>
        </row>
        <row r="357">
          <cell r="A357">
            <v>255.85858869056401</v>
          </cell>
          <cell r="B357">
            <v>49.190225436300302</v>
          </cell>
          <cell r="C357">
            <v>90.775902545549599</v>
          </cell>
        </row>
        <row r="358">
          <cell r="A358">
            <v>258.22601906345898</v>
          </cell>
          <cell r="B358">
            <v>49.109810547953799</v>
          </cell>
          <cell r="C358">
            <v>90.580222950101899</v>
          </cell>
        </row>
        <row r="359">
          <cell r="A359">
            <v>260.61535499988901</v>
          </cell>
          <cell r="B359">
            <v>49.0292801132045</v>
          </cell>
          <cell r="C359">
            <v>90.384618252328295</v>
          </cell>
        </row>
        <row r="360">
          <cell r="A360">
            <v>263.026799189538</v>
          </cell>
          <cell r="B360">
            <v>48.9486340000715</v>
          </cell>
          <cell r="C360">
            <v>90.189077517651796</v>
          </cell>
        </row>
        <row r="361">
          <cell r="A361">
            <v>265.46055619755299</v>
          </cell>
          <cell r="B361">
            <v>48.867872046840802</v>
          </cell>
          <cell r="C361">
            <v>89.993589836072402</v>
          </cell>
        </row>
        <row r="362">
          <cell r="A362">
            <v>267.91683248190299</v>
          </cell>
          <cell r="B362">
            <v>48.786994062073802</v>
          </cell>
          <cell r="C362">
            <v>89.798144323805701</v>
          </cell>
        </row>
        <row r="363">
          <cell r="A363">
            <v>270.39583641088399</v>
          </cell>
          <cell r="B363">
            <v>48.705999824617898</v>
          </cell>
          <cell r="C363">
            <v>89.602730126268597</v>
          </cell>
        </row>
        <row r="364">
          <cell r="A364">
            <v>272.897778280804</v>
          </cell>
          <cell r="B364">
            <v>48.624889083610498</v>
          </cell>
          <cell r="C364">
            <v>89.407336420765503</v>
          </cell>
        </row>
        <row r="365">
          <cell r="A365">
            <v>275.42287033381598</v>
          </cell>
          <cell r="B365">
            <v>48.543661558491202</v>
          </cell>
          <cell r="C365">
            <v>89.211952418702396</v>
          </cell>
        </row>
        <row r="366">
          <cell r="A366">
            <v>277.97132677592799</v>
          </cell>
          <cell r="B366">
            <v>48.462316939009</v>
          </cell>
          <cell r="C366">
            <v>89.016567368533799</v>
          </cell>
        </row>
        <row r="367">
          <cell r="A367">
            <v>280.54336379517099</v>
          </cell>
          <cell r="B367">
            <v>48.380854885230299</v>
          </cell>
          <cell r="C367">
            <v>88.821170557144498</v>
          </cell>
        </row>
        <row r="368">
          <cell r="A368">
            <v>283.13919957993699</v>
          </cell>
          <cell r="B368">
            <v>48.299275027556</v>
          </cell>
          <cell r="C368">
            <v>88.625751314087495</v>
          </cell>
        </row>
        <row r="369">
          <cell r="A369">
            <v>285.75905433749398</v>
          </cell>
          <cell r="B369">
            <v>48.217576966726</v>
          </cell>
          <cell r="C369">
            <v>88.430299012856807</v>
          </cell>
        </row>
        <row r="370">
          <cell r="A370">
            <v>288.40315031265999</v>
          </cell>
          <cell r="B370">
            <v>48.135760273828403</v>
          </cell>
          <cell r="C370">
            <v>88.234803073714502</v>
          </cell>
        </row>
        <row r="371">
          <cell r="A371">
            <v>291.07171180666001</v>
          </cell>
          <cell r="B371">
            <v>48.053824490323201</v>
          </cell>
          <cell r="C371">
            <v>88.039252966781106</v>
          </cell>
        </row>
        <row r="372">
          <cell r="A372">
            <v>293.76496519615301</v>
          </cell>
          <cell r="B372">
            <v>47.971769128046901</v>
          </cell>
          <cell r="C372">
            <v>87.843638214311198</v>
          </cell>
        </row>
        <row r="373">
          <cell r="A373">
            <v>296.48313895243399</v>
          </cell>
          <cell r="B373">
            <v>47.889593669230301</v>
          </cell>
          <cell r="C373">
            <v>87.6479483930745</v>
          </cell>
        </row>
        <row r="374">
          <cell r="A374">
            <v>299.22646366081801</v>
          </cell>
          <cell r="B374">
            <v>47.807297566514301</v>
          </cell>
          <cell r="C374">
            <v>87.452173137462907</v>
          </cell>
        </row>
        <row r="375">
          <cell r="A375">
            <v>301.995172040201</v>
          </cell>
          <cell r="B375">
            <v>47.724880242971103</v>
          </cell>
          <cell r="C375">
            <v>87.256302142061401</v>
          </cell>
        </row>
        <row r="376">
          <cell r="A376">
            <v>304.78949896279801</v>
          </cell>
          <cell r="B376">
            <v>47.642341092118599</v>
          </cell>
          <cell r="C376">
            <v>87.060325164109898</v>
          </cell>
        </row>
        <row r="377">
          <cell r="A377">
            <v>307.60968147406999</v>
          </cell>
          <cell r="B377">
            <v>47.559679477943398</v>
          </cell>
          <cell r="C377">
            <v>86.864232026550596</v>
          </cell>
        </row>
        <row r="378">
          <cell r="A378">
            <v>310.45595881283498</v>
          </cell>
          <cell r="B378">
            <v>47.476894734924997</v>
          </cell>
          <cell r="C378">
            <v>86.668012620538505</v>
          </cell>
        </row>
        <row r="379">
          <cell r="A379">
            <v>313.32857243155797</v>
          </cell>
          <cell r="B379">
            <v>47.393986168059698</v>
          </cell>
          <cell r="C379">
            <v>86.471656908298399</v>
          </cell>
        </row>
        <row r="380">
          <cell r="A380">
            <v>316.22776601683699</v>
          </cell>
          <cell r="B380">
            <v>47.310953052891101</v>
          </cell>
          <cell r="C380">
            <v>86.275154926283804</v>
          </cell>
        </row>
        <row r="381">
          <cell r="A381">
            <v>319.15378551007598</v>
          </cell>
          <cell r="B381">
            <v>47.2277946355334</v>
          </cell>
          <cell r="C381">
            <v>86.078496787128699</v>
          </cell>
        </row>
        <row r="382">
          <cell r="A382">
            <v>322.106879128343</v>
          </cell>
          <cell r="B382">
            <v>47.1445101327092</v>
          </cell>
          <cell r="C382">
            <v>85.881672683470597</v>
          </cell>
        </row>
        <row r="383">
          <cell r="A383">
            <v>325.087297385434</v>
          </cell>
          <cell r="B383">
            <v>47.061098731785997</v>
          </cell>
          <cell r="C383">
            <v>85.684672890384306</v>
          </cell>
        </row>
        <row r="384">
          <cell r="A384">
            <v>328.095293113119</v>
          </cell>
          <cell r="B384">
            <v>46.977559590807701</v>
          </cell>
          <cell r="C384">
            <v>85.487487768215701</v>
          </cell>
        </row>
        <row r="385">
          <cell r="A385">
            <v>331.13112148259103</v>
          </cell>
          <cell r="B385">
            <v>46.893891838546203</v>
          </cell>
          <cell r="C385">
            <v>85.290107765932902</v>
          </cell>
        </row>
        <row r="386">
          <cell r="A386">
            <v>334.19504002611399</v>
          </cell>
          <cell r="B386">
            <v>46.810094574540202</v>
          </cell>
          <cell r="C386">
            <v>85.092523423821802</v>
          </cell>
        </row>
        <row r="387">
          <cell r="A387">
            <v>337.28730865886803</v>
          </cell>
          <cell r="B387">
            <v>46.726166869137899</v>
          </cell>
          <cell r="C387">
            <v>84.894725376156103</v>
          </cell>
        </row>
        <row r="388">
          <cell r="A388">
            <v>340.40818970100003</v>
          </cell>
          <cell r="B388">
            <v>46.642107763566997</v>
          </cell>
          <cell r="C388">
            <v>84.696704355241394</v>
          </cell>
        </row>
        <row r="389">
          <cell r="A389">
            <v>343.55794789987402</v>
          </cell>
          <cell r="B389">
            <v>46.557916269974697</v>
          </cell>
          <cell r="C389">
            <v>84.498451193574994</v>
          </cell>
        </row>
        <row r="390">
          <cell r="A390">
            <v>346.73685045253097</v>
          </cell>
          <cell r="B390">
            <v>46.473591371500298</v>
          </cell>
          <cell r="C390">
            <v>84.2999568273937</v>
          </cell>
        </row>
        <row r="391">
          <cell r="A391">
            <v>349.94516702835699</v>
          </cell>
          <cell r="B391">
            <v>46.389132022335197</v>
          </cell>
          <cell r="C391">
            <v>84.101212299711406</v>
          </cell>
        </row>
        <row r="392">
          <cell r="A392">
            <v>353.183169791956</v>
          </cell>
          <cell r="B392">
            <v>46.304537147798399</v>
          </cell>
          <cell r="C392">
            <v>83.902208763677706</v>
          </cell>
        </row>
        <row r="393">
          <cell r="A393">
            <v>356.45113342624398</v>
          </cell>
          <cell r="B393">
            <v>46.219805644408801</v>
          </cell>
          <cell r="C393">
            <v>83.702937485501494</v>
          </cell>
        </row>
        <row r="394">
          <cell r="A394">
            <v>359.74933515574202</v>
          </cell>
          <cell r="B394">
            <v>46.134936379966597</v>
          </cell>
          <cell r="C394">
            <v>83.503389847826895</v>
          </cell>
        </row>
        <row r="395">
          <cell r="A395">
            <v>363.07805477010101</v>
          </cell>
          <cell r="B395">
            <v>46.0499281936494</v>
          </cell>
          <cell r="C395">
            <v>83.303557353511096</v>
          </cell>
        </row>
        <row r="396">
          <cell r="A396">
            <v>366.437574647833</v>
          </cell>
          <cell r="B396">
            <v>45.964779896094797</v>
          </cell>
          <cell r="C396">
            <v>83.103431628020701</v>
          </cell>
        </row>
        <row r="397">
          <cell r="A397">
            <v>369.828179780266</v>
          </cell>
          <cell r="B397">
            <v>45.879490269507102</v>
          </cell>
          <cell r="C397">
            <v>82.903004423570906</v>
          </cell>
        </row>
        <row r="398">
          <cell r="A398">
            <v>373.25015779571999</v>
          </cell>
          <cell r="B398">
            <v>45.794058067762798</v>
          </cell>
          <cell r="C398">
            <v>82.702267622334404</v>
          </cell>
        </row>
        <row r="399">
          <cell r="A399">
            <v>376.70379898390797</v>
          </cell>
          <cell r="B399">
            <v>45.708482016525203</v>
          </cell>
          <cell r="C399">
            <v>82.501213239814504</v>
          </cell>
        </row>
        <row r="400">
          <cell r="A400">
            <v>380.189396320561</v>
          </cell>
          <cell r="B400">
            <v>45.6227608133646</v>
          </cell>
          <cell r="C400">
            <v>82.299833428298697</v>
          </cell>
        </row>
        <row r="401">
          <cell r="A401">
            <v>383.70724549227799</v>
          </cell>
          <cell r="B401">
            <v>45.536893127885499</v>
          </cell>
          <cell r="C401">
            <v>82.098120480493805</v>
          </cell>
        </row>
        <row r="402">
          <cell r="A402">
            <v>387.25764492161699</v>
          </cell>
          <cell r="B402">
            <v>45.450877601858402</v>
          </cell>
          <cell r="C402">
            <v>81.896066832694899</v>
          </cell>
        </row>
        <row r="403">
          <cell r="A403">
            <v>390.84089579240202</v>
          </cell>
          <cell r="B403">
            <v>45.364712849386599</v>
          </cell>
          <cell r="C403">
            <v>81.693665069316793</v>
          </cell>
        </row>
        <row r="404">
          <cell r="A404">
            <v>394.45730207527799</v>
          </cell>
          <cell r="B404">
            <v>45.278397457028397</v>
          </cell>
          <cell r="C404">
            <v>81.490907925291694</v>
          </cell>
        </row>
        <row r="405">
          <cell r="A405">
            <v>398.10717055349699</v>
          </cell>
          <cell r="B405">
            <v>45.191929983984501</v>
          </cell>
          <cell r="C405">
            <v>81.287788290727704</v>
          </cell>
        </row>
        <row r="406">
          <cell r="A406">
            <v>401.79081084894</v>
          </cell>
          <cell r="B406">
            <v>45.105308962249403</v>
          </cell>
          <cell r="C406">
            <v>81.0842992138451</v>
          </cell>
        </row>
        <row r="407">
          <cell r="A407">
            <v>405.50853544838299</v>
          </cell>
          <cell r="B407">
            <v>45.018532896819899</v>
          </cell>
          <cell r="C407">
            <v>80.880433905546894</v>
          </cell>
        </row>
        <row r="408">
          <cell r="A408">
            <v>409.26065973000999</v>
          </cell>
          <cell r="B408">
            <v>44.931600265850101</v>
          </cell>
          <cell r="C408">
            <v>80.676185742165799</v>
          </cell>
        </row>
        <row r="409">
          <cell r="A409">
            <v>413.04750199016098</v>
          </cell>
          <cell r="B409">
            <v>44.8445095208887</v>
          </cell>
          <cell r="C409">
            <v>80.471548270204593</v>
          </cell>
        </row>
        <row r="410">
          <cell r="A410">
            <v>416.86938347033498</v>
          </cell>
          <cell r="B410">
            <v>44.757259087061598</v>
          </cell>
          <cell r="C410">
            <v>80.266515209388103</v>
          </cell>
        </row>
        <row r="411">
          <cell r="A411">
            <v>420.72662838444398</v>
          </cell>
          <cell r="B411">
            <v>44.669847363320102</v>
          </cell>
          <cell r="C411">
            <v>80.061080457285101</v>
          </cell>
        </row>
        <row r="412">
          <cell r="A412">
            <v>424.61956394631198</v>
          </cell>
          <cell r="B412">
            <v>44.582272722652</v>
          </cell>
          <cell r="C412">
            <v>79.8552380923594</v>
          </cell>
        </row>
        <row r="413">
          <cell r="A413">
            <v>428.54852039743901</v>
          </cell>
          <cell r="B413">
            <v>44.494533512341398</v>
          </cell>
          <cell r="C413">
            <v>79.648982378441005</v>
          </cell>
        </row>
        <row r="414">
          <cell r="A414">
            <v>432.51383103500802</v>
          </cell>
          <cell r="B414">
            <v>44.4066280542269</v>
          </cell>
          <cell r="C414">
            <v>79.442307768536295</v>
          </cell>
        </row>
        <row r="415">
          <cell r="A415">
            <v>436.51583224016503</v>
          </cell>
          <cell r="B415">
            <v>44.318554644969602</v>
          </cell>
          <cell r="C415">
            <v>79.235208908871996</v>
          </cell>
        </row>
        <row r="416">
          <cell r="A416">
            <v>440.55486350655298</v>
          </cell>
          <cell r="B416">
            <v>44.230311556332403</v>
          </cell>
          <cell r="C416">
            <v>79.027680642604807</v>
          </cell>
        </row>
        <row r="417">
          <cell r="A417">
            <v>444.63126746910802</v>
          </cell>
          <cell r="B417">
            <v>44.1418970354827</v>
          </cell>
          <cell r="C417">
            <v>78.819718014144399</v>
          </cell>
        </row>
        <row r="418">
          <cell r="A418">
            <v>448.745389933132</v>
          </cell>
          <cell r="B418">
            <v>44.053309305295798</v>
          </cell>
          <cell r="C418">
            <v>78.611316272898904</v>
          </cell>
        </row>
        <row r="419">
          <cell r="A419">
            <v>452.89757990362</v>
          </cell>
          <cell r="B419">
            <v>43.964546564686103</v>
          </cell>
          <cell r="C419">
            <v>78.402470877608096</v>
          </cell>
        </row>
        <row r="420">
          <cell r="A420">
            <v>457.08818961487401</v>
          </cell>
          <cell r="B420">
            <v>43.875606988938102</v>
          </cell>
          <cell r="C420">
            <v>78.193177500226398</v>
          </cell>
        </row>
        <row r="421">
          <cell r="A421">
            <v>461.317574560379</v>
          </cell>
          <cell r="B421">
            <v>43.786488730064697</v>
          </cell>
          <cell r="C421">
            <v>77.983432030100602</v>
          </cell>
        </row>
        <row r="422">
          <cell r="A422">
            <v>465.58609352295798</v>
          </cell>
          <cell r="B422">
            <v>43.697189917167499</v>
          </cell>
          <cell r="C422">
            <v>77.773230577918</v>
          </cell>
        </row>
        <row r="423">
          <cell r="A423">
            <v>469.89410860521502</v>
          </cell>
          <cell r="B423">
            <v>43.607708656818502</v>
          </cell>
          <cell r="C423">
            <v>77.562569479815807</v>
          </cell>
        </row>
        <row r="424">
          <cell r="A424">
            <v>474.24198526024401</v>
          </cell>
          <cell r="B424">
            <v>43.518043033474001</v>
          </cell>
          <cell r="C424">
            <v>77.351445301939094</v>
          </cell>
        </row>
        <row r="425">
          <cell r="A425">
            <v>478.63009232263801</v>
          </cell>
          <cell r="B425">
            <v>43.428191109867498</v>
          </cell>
          <cell r="C425">
            <v>77.139854843971193</v>
          </cell>
        </row>
        <row r="426">
          <cell r="A426">
            <v>483.05880203977199</v>
          </cell>
          <cell r="B426">
            <v>43.338150927449099</v>
          </cell>
          <cell r="C426">
            <v>76.927795143471897</v>
          </cell>
        </row>
        <row r="427">
          <cell r="A427">
            <v>487.52849010338599</v>
          </cell>
          <cell r="B427">
            <v>43.247920506828798</v>
          </cell>
          <cell r="C427">
            <v>76.715263480026493</v>
          </cell>
        </row>
        <row r="428">
          <cell r="A428">
            <v>492.03953568144999</v>
          </cell>
          <cell r="B428">
            <v>43.157497848245299</v>
          </cell>
          <cell r="C428">
            <v>76.502257379457305</v>
          </cell>
        </row>
        <row r="429">
          <cell r="A429">
            <v>496.59232145033599</v>
          </cell>
          <cell r="B429">
            <v>43.066880932042899</v>
          </cell>
          <cell r="C429">
            <v>76.288774617850805</v>
          </cell>
        </row>
        <row r="430">
          <cell r="A430">
            <v>501.18723362727201</v>
          </cell>
          <cell r="B430">
            <v>42.976067719165599</v>
          </cell>
          <cell r="C430">
            <v>76.074813225652605</v>
          </cell>
        </row>
        <row r="431">
          <cell r="A431">
            <v>505.82466200311302</v>
          </cell>
          <cell r="B431">
            <v>42.885056151671598</v>
          </cell>
          <cell r="C431">
            <v>75.860371491616903</v>
          </cell>
        </row>
        <row r="432">
          <cell r="A432">
            <v>510.50499997540601</v>
          </cell>
          <cell r="B432">
            <v>42.793844153277398</v>
          </cell>
          <cell r="C432">
            <v>75.645447967361207</v>
          </cell>
        </row>
        <row r="433">
          <cell r="A433">
            <v>515.22864458175604</v>
          </cell>
          <cell r="B433">
            <v>42.702429629892002</v>
          </cell>
          <cell r="C433">
            <v>75.430041470827902</v>
          </cell>
        </row>
        <row r="434">
          <cell r="A434">
            <v>519.99599653351504</v>
          </cell>
          <cell r="B434">
            <v>42.610810470202601</v>
          </cell>
          <cell r="C434">
            <v>75.214151090848205</v>
          </cell>
        </row>
        <row r="435">
          <cell r="A435">
            <v>524.80746024977202</v>
          </cell>
          <cell r="B435">
            <v>42.5189845462439</v>
          </cell>
          <cell r="C435">
            <v>74.997776190643506</v>
          </cell>
        </row>
        <row r="436">
          <cell r="A436">
            <v>529.66344389165704</v>
          </cell>
          <cell r="B436">
            <v>42.426949714034798</v>
          </cell>
          <cell r="C436">
            <v>74.780916412645496</v>
          </cell>
        </row>
        <row r="437">
          <cell r="A437">
            <v>534.56435939697099</v>
          </cell>
          <cell r="B437">
            <v>42.334703814164399</v>
          </cell>
          <cell r="C437">
            <v>74.563571681324106</v>
          </cell>
        </row>
        <row r="438">
          <cell r="A438">
            <v>539.51062251512701</v>
          </cell>
          <cell r="B438">
            <v>42.242244672468203</v>
          </cell>
          <cell r="C438">
            <v>74.345742208009995</v>
          </cell>
        </row>
        <row r="439">
          <cell r="A439">
            <v>544.50265284242096</v>
          </cell>
          <cell r="B439">
            <v>42.149570100679902</v>
          </cell>
          <cell r="C439">
            <v>74.127428494464496</v>
          </cell>
        </row>
        <row r="440">
          <cell r="A440">
            <v>549.54087385762398</v>
          </cell>
          <cell r="B440">
            <v>42.0566778971179</v>
          </cell>
          <cell r="C440">
            <v>73.908631336660406</v>
          </cell>
        </row>
        <row r="441">
          <cell r="A441">
            <v>554.62571295790997</v>
          </cell>
          <cell r="B441">
            <v>41.9635658473928</v>
          </cell>
          <cell r="C441">
            <v>73.689351828826005</v>
          </cell>
        </row>
        <row r="442">
          <cell r="A442">
            <v>559.75760149510995</v>
          </cell>
          <cell r="B442">
            <v>41.870231725118401</v>
          </cell>
          <cell r="C442">
            <v>73.469591366772605</v>
          </cell>
        </row>
        <row r="443">
          <cell r="A443">
            <v>564.93697481230197</v>
          </cell>
          <cell r="B443">
            <v>41.776673292656803</v>
          </cell>
          <cell r="C443">
            <v>73.249351651741406</v>
          </cell>
        </row>
        <row r="444">
          <cell r="A444">
            <v>570.16427228074701</v>
          </cell>
          <cell r="B444">
            <v>41.682888301902601</v>
          </cell>
          <cell r="C444">
            <v>73.028634694423701</v>
          </cell>
        </row>
        <row r="445">
          <cell r="A445">
            <v>575.43993733715604</v>
          </cell>
          <cell r="B445">
            <v>41.588874495033103</v>
          </cell>
          <cell r="C445">
            <v>72.807442817817105</v>
          </cell>
        </row>
        <row r="446">
          <cell r="A446">
            <v>580.764417521312</v>
          </cell>
          <cell r="B446">
            <v>41.494629605332598</v>
          </cell>
          <cell r="C446">
            <v>72.585778661215201</v>
          </cell>
        </row>
        <row r="447">
          <cell r="A447">
            <v>586.13816451402795</v>
          </cell>
          <cell r="B447">
            <v>41.400151358012003</v>
          </cell>
          <cell r="C447">
            <v>72.363645183482305</v>
          </cell>
        </row>
        <row r="448">
          <cell r="A448">
            <v>591.56163417547305</v>
          </cell>
          <cell r="B448">
            <v>41.305437471037699</v>
          </cell>
          <cell r="C448">
            <v>72.141045666179096</v>
          </cell>
        </row>
        <row r="449">
          <cell r="A449">
            <v>597.03528658383595</v>
          </cell>
          <cell r="B449">
            <v>41.210485656010903</v>
          </cell>
          <cell r="C449">
            <v>71.917983717104093</v>
          </cell>
        </row>
        <row r="450">
          <cell r="A450">
            <v>602.55958607435696</v>
          </cell>
          <cell r="B450">
            <v>41.1152936190446</v>
          </cell>
          <cell r="C450">
            <v>71.694463273360697</v>
          </cell>
        </row>
        <row r="451">
          <cell r="A451">
            <v>608.13500127871703</v>
          </cell>
          <cell r="B451">
            <v>41.019859061649399</v>
          </cell>
          <cell r="C451">
            <v>71.470488604123503</v>
          </cell>
        </row>
        <row r="452">
          <cell r="A452">
            <v>613.762005164794</v>
          </cell>
          <cell r="B452">
            <v>40.924179681677501</v>
          </cell>
          <cell r="C452">
            <v>71.246064314007398</v>
          </cell>
        </row>
        <row r="453">
          <cell r="A453">
            <v>619.44107507678098</v>
          </cell>
          <cell r="B453">
            <v>40.828253174246399</v>
          </cell>
          <cell r="C453">
            <v>71.021195345637096</v>
          </cell>
        </row>
        <row r="454">
          <cell r="A454">
            <v>625.17269277568505</v>
          </cell>
          <cell r="B454">
            <v>40.732077232702302</v>
          </cell>
          <cell r="C454">
            <v>70.795886982472098</v>
          </cell>
        </row>
        <row r="455">
          <cell r="A455">
            <v>630.957344480193</v>
          </cell>
          <cell r="B455">
            <v>40.6356495495979</v>
          </cell>
          <cell r="C455">
            <v>70.570144851360098</v>
          </cell>
        </row>
        <row r="456">
          <cell r="A456">
            <v>636.79552090791503</v>
          </cell>
          <cell r="B456">
            <v>40.538967817693099</v>
          </cell>
          <cell r="C456">
            <v>70.343974925241298</v>
          </cell>
        </row>
        <row r="457">
          <cell r="A457">
            <v>642.68771731701895</v>
          </cell>
          <cell r="B457">
            <v>40.442029730960499</v>
          </cell>
          <cell r="C457">
            <v>70.117383525213299</v>
          </cell>
        </row>
        <row r="458">
          <cell r="A458">
            <v>648.63443354823801</v>
          </cell>
          <cell r="B458">
            <v>40.3448329856217</v>
          </cell>
          <cell r="C458">
            <v>69.890377322950101</v>
          </cell>
        </row>
        <row r="459">
          <cell r="A459">
            <v>654.63617406727496</v>
          </cell>
          <cell r="B459">
            <v>40.247375281199403</v>
          </cell>
          <cell r="C459">
            <v>69.662963342813498</v>
          </cell>
        </row>
        <row r="460">
          <cell r="A460">
            <v>660.69344800759598</v>
          </cell>
          <cell r="B460">
            <v>40.149654321581998</v>
          </cell>
          <cell r="C460">
            <v>69.435148963744396</v>
          </cell>
        </row>
        <row r="461">
          <cell r="A461">
            <v>666.80676921362203</v>
          </cell>
          <cell r="B461">
            <v>40.051667816111603</v>
          </cell>
          <cell r="C461">
            <v>69.206941921179407</v>
          </cell>
        </row>
        <row r="462">
          <cell r="A462">
            <v>672.97665628431696</v>
          </cell>
          <cell r="B462">
            <v>39.953413480665802</v>
          </cell>
          <cell r="C462">
            <v>68.978350308410199</v>
          </cell>
        </row>
        <row r="463">
          <cell r="A463">
            <v>679.20363261718398</v>
          </cell>
          <cell r="B463">
            <v>39.854889038811699</v>
          </cell>
          <cell r="C463">
            <v>68.749382578712002</v>
          </cell>
        </row>
        <row r="464">
          <cell r="A464">
            <v>685.48822645266102</v>
          </cell>
          <cell r="B464">
            <v>39.756092222882998</v>
          </cell>
          <cell r="C464">
            <v>68.520047545823004</v>
          </cell>
        </row>
        <row r="465">
          <cell r="A465">
            <v>691.83097091893603</v>
          </cell>
          <cell r="B465">
            <v>39.657020775181103</v>
          </cell>
          <cell r="C465">
            <v>68.290354385979398</v>
          </cell>
        </row>
        <row r="466">
          <cell r="A466">
            <v>698.23240407717105</v>
          </cell>
          <cell r="B466">
            <v>39.557672449090802</v>
          </cell>
          <cell r="C466">
            <v>68.060312638292501</v>
          </cell>
        </row>
        <row r="467">
          <cell r="A467">
            <v>704.69306896714602</v>
          </cell>
          <cell r="B467">
            <v>39.458045010271199</v>
          </cell>
          <cell r="C467">
            <v>67.829932205799594</v>
          </cell>
        </row>
        <row r="468">
          <cell r="A468">
            <v>711.21351365332896</v>
          </cell>
          <cell r="B468">
            <v>39.358136237846999</v>
          </cell>
          <cell r="C468">
            <v>67.5992233562514</v>
          </cell>
        </row>
        <row r="469">
          <cell r="A469">
            <v>717.79429127136098</v>
          </cell>
          <cell r="B469">
            <v>39.257943925600799</v>
          </cell>
          <cell r="C469">
            <v>67.368196722429502</v>
          </cell>
        </row>
        <row r="470">
          <cell r="A470">
            <v>724.43596007499002</v>
          </cell>
          <cell r="B470">
            <v>39.157465883159901</v>
          </cell>
          <cell r="C470">
            <v>67.136863302155703</v>
          </cell>
        </row>
        <row r="471">
          <cell r="A471">
            <v>731.13908348341704</v>
          </cell>
          <cell r="B471">
            <v>39.0566999372598</v>
          </cell>
          <cell r="C471">
            <v>66.905234459008</v>
          </cell>
        </row>
        <row r="472">
          <cell r="A472">
            <v>737.90423012910105</v>
          </cell>
          <cell r="B472">
            <v>38.955643932927799</v>
          </cell>
          <cell r="C472">
            <v>66.673321921496097</v>
          </cell>
        </row>
        <row r="473">
          <cell r="A473">
            <v>744.73197390598898</v>
          </cell>
          <cell r="B473">
            <v>38.854295734753897</v>
          </cell>
          <cell r="C473">
            <v>66.441137783279103</v>
          </cell>
        </row>
        <row r="474">
          <cell r="A474">
            <v>751.62289401820499</v>
          </cell>
          <cell r="B474">
            <v>38.752653228108102</v>
          </cell>
          <cell r="C474">
            <v>66.2086945022034</v>
          </cell>
        </row>
        <row r="475">
          <cell r="A475">
            <v>758.57757502918298</v>
          </cell>
          <cell r="B475">
            <v>38.650714320421201</v>
          </cell>
          <cell r="C475">
            <v>65.976004899969297</v>
          </cell>
        </row>
        <row r="476">
          <cell r="A476">
            <v>765.596606911256</v>
          </cell>
          <cell r="B476">
            <v>38.548476942419398</v>
          </cell>
          <cell r="C476">
            <v>65.743082160832401</v>
          </cell>
        </row>
        <row r="477">
          <cell r="A477">
            <v>772.68058509570199</v>
          </cell>
          <cell r="B477">
            <v>38.445939049401503</v>
          </cell>
          <cell r="C477">
            <v>65.509939830631296</v>
          </cell>
        </row>
        <row r="478">
          <cell r="A478">
            <v>779.83011052325799</v>
          </cell>
          <cell r="B478">
            <v>38.343098622493102</v>
          </cell>
          <cell r="C478">
            <v>65.2765918152257</v>
          </cell>
        </row>
        <row r="479">
          <cell r="A479">
            <v>787.04578969509805</v>
          </cell>
          <cell r="B479">
            <v>38.2399536699332</v>
          </cell>
          <cell r="C479">
            <v>65.043052379071398</v>
          </cell>
        </row>
        <row r="480">
          <cell r="A480">
            <v>794.32823472428095</v>
          </cell>
          <cell r="B480">
            <v>38.136502228340703</v>
          </cell>
          <cell r="C480">
            <v>64.809336143330995</v>
          </cell>
        </row>
        <row r="481">
          <cell r="A481">
            <v>801.67806338767798</v>
          </cell>
          <cell r="B481">
            <v>38.032742363972602</v>
          </cell>
          <cell r="C481">
            <v>64.575458083567099</v>
          </cell>
        </row>
        <row r="482">
          <cell r="A482">
            <v>809.09589917838196</v>
          </cell>
          <cell r="B482">
            <v>37.928672174023802</v>
          </cell>
          <cell r="C482">
            <v>64.341433527836102</v>
          </cell>
        </row>
        <row r="483">
          <cell r="A483">
            <v>816.58237135859201</v>
          </cell>
          <cell r="B483">
            <v>37.824289787879799</v>
          </cell>
          <cell r="C483">
            <v>64.107278153879506</v>
          </cell>
        </row>
        <row r="484">
          <cell r="A484">
            <v>824.13811501300199</v>
          </cell>
          <cell r="B484">
            <v>37.719593368385901</v>
          </cell>
          <cell r="C484">
            <v>63.873007986368201</v>
          </cell>
        </row>
        <row r="485">
          <cell r="A485">
            <v>831.76377110267003</v>
          </cell>
          <cell r="B485">
            <v>37.614581113129397</v>
          </cell>
          <cell r="C485">
            <v>63.638639394129697</v>
          </cell>
        </row>
        <row r="486">
          <cell r="A486">
            <v>839.45998651939703</v>
          </cell>
          <cell r="B486">
            <v>37.509251255679999</v>
          </cell>
          <cell r="C486">
            <v>63.404189086638702</v>
          </cell>
        </row>
        <row r="487">
          <cell r="A487">
            <v>847.22741414059601</v>
          </cell>
          <cell r="B487">
            <v>37.4036020668566</v>
          </cell>
          <cell r="C487">
            <v>63.169674110711703</v>
          </cell>
        </row>
        <row r="488">
          <cell r="A488">
            <v>855.06671288468306</v>
          </cell>
          <cell r="B488">
            <v>37.297631855973002</v>
          </cell>
          <cell r="C488">
            <v>62.935111846763498</v>
          </cell>
        </row>
        <row r="489">
          <cell r="A489">
            <v>862.97854776697</v>
          </cell>
          <cell r="B489">
            <v>37.19133897207</v>
          </cell>
          <cell r="C489">
            <v>62.700520004819403</v>
          </cell>
        </row>
        <row r="490">
          <cell r="A490">
            <v>870.96358995608</v>
          </cell>
          <cell r="B490">
            <v>37.0847218051575</v>
          </cell>
          <cell r="C490">
            <v>62.465916620442897</v>
          </cell>
        </row>
        <row r="491">
          <cell r="A491">
            <v>879.022516830884</v>
          </cell>
          <cell r="B491">
            <v>36.977778787423901</v>
          </cell>
          <cell r="C491">
            <v>62.2313200502578</v>
          </cell>
        </row>
        <row r="492">
          <cell r="A492">
            <v>887.15601203795995</v>
          </cell>
          <cell r="B492">
            <v>36.870508394438602</v>
          </cell>
          <cell r="C492">
            <v>61.996748967244201</v>
          </cell>
        </row>
        <row r="493">
          <cell r="A493">
            <v>895.36476554959302</v>
          </cell>
          <cell r="B493">
            <v>36.762909146355902</v>
          </cell>
          <cell r="C493">
            <v>61.762222355972597</v>
          </cell>
        </row>
        <row r="494">
          <cell r="A494">
            <v>903.64947372230097</v>
          </cell>
          <cell r="B494">
            <v>36.654979609085501</v>
          </cell>
          <cell r="C494">
            <v>61.527759507439299</v>
          </cell>
        </row>
        <row r="495">
          <cell r="A495">
            <v>912.01083935590896</v>
          </cell>
          <cell r="B495">
            <v>36.546718395456402</v>
          </cell>
          <cell r="C495">
            <v>61.293380013732303</v>
          </cell>
        </row>
        <row r="496">
          <cell r="A496">
            <v>920.44957175317097</v>
          </cell>
          <cell r="B496">
            <v>36.438124166358698</v>
          </cell>
          <cell r="C496">
            <v>61.059103762407098</v>
          </cell>
        </row>
        <row r="497">
          <cell r="A497">
            <v>928.96638677993599</v>
          </cell>
          <cell r="B497">
            <v>36.329195631871201</v>
          </cell>
          <cell r="C497">
            <v>60.824950930747001</v>
          </cell>
        </row>
        <row r="498">
          <cell r="A498">
            <v>937.56200692588004</v>
          </cell>
          <cell r="B498">
            <v>36.2199315523821</v>
          </cell>
          <cell r="C498">
            <v>60.590941979891902</v>
          </cell>
        </row>
        <row r="499">
          <cell r="A499">
            <v>946.23716136579196</v>
          </cell>
          <cell r="B499">
            <v>36.110330739642301</v>
          </cell>
          <cell r="C499">
            <v>60.357097648223601</v>
          </cell>
        </row>
        <row r="500">
          <cell r="A500">
            <v>954.99258602143505</v>
          </cell>
          <cell r="B500">
            <v>36.000392057865596</v>
          </cell>
          <cell r="C500">
            <v>60.123438945364001</v>
          </cell>
        </row>
        <row r="501">
          <cell r="A501">
            <v>963.82902362396999</v>
          </cell>
          <cell r="B501">
            <v>35.890114424744802</v>
          </cell>
          <cell r="C501">
            <v>59.889987145212402</v>
          </cell>
        </row>
        <row r="502">
          <cell r="A502">
            <v>972.74722377696503</v>
          </cell>
          <cell r="B502">
            <v>35.779496812467002</v>
          </cell>
          <cell r="C502">
            <v>59.656763779098497</v>
          </cell>
        </row>
        <row r="503">
          <cell r="A503">
            <v>981.74794301998395</v>
          </cell>
          <cell r="B503">
            <v>35.668538248729099</v>
          </cell>
          <cell r="C503">
            <v>59.4237906289829</v>
          </cell>
        </row>
        <row r="504">
          <cell r="A504">
            <v>990.83194489276696</v>
          </cell>
          <cell r="B504">
            <v>35.557237817668501</v>
          </cell>
          <cell r="C504">
            <v>59.191089719855299</v>
          </cell>
        </row>
        <row r="505">
          <cell r="A505">
            <v>1000</v>
          </cell>
          <cell r="B505">
            <v>35.4455946608199</v>
          </cell>
          <cell r="C505">
            <v>58.958683312498003</v>
          </cell>
        </row>
        <row r="506">
          <cell r="A506">
            <v>1009.2528860766801</v>
          </cell>
          <cell r="B506">
            <v>35.333607978017902</v>
          </cell>
          <cell r="C506">
            <v>58.726593895797897</v>
          </cell>
        </row>
        <row r="507">
          <cell r="A507">
            <v>1018.59138805411</v>
          </cell>
          <cell r="B507">
            <v>35.221277028263401</v>
          </cell>
          <cell r="C507">
            <v>58.494844178833503</v>
          </cell>
        </row>
        <row r="508">
          <cell r="A508">
            <v>1028.01629812647</v>
          </cell>
          <cell r="B508">
            <v>35.1086011305905</v>
          </cell>
          <cell r="C508">
            <v>58.263457083103198</v>
          </cell>
        </row>
        <row r="509">
          <cell r="A509">
            <v>1037.52841581801</v>
          </cell>
          <cell r="B509">
            <v>34.995579664849302</v>
          </cell>
          <cell r="C509">
            <v>58.0324557340494</v>
          </cell>
        </row>
        <row r="510">
          <cell r="A510">
            <v>1047.12854805089</v>
          </cell>
          <cell r="B510">
            <v>34.8822120725224</v>
          </cell>
          <cell r="C510">
            <v>57.801863453100403</v>
          </cell>
        </row>
        <row r="511">
          <cell r="A511">
            <v>1056.8175092136501</v>
          </cell>
          <cell r="B511">
            <v>34.768497857440998</v>
          </cell>
          <cell r="C511">
            <v>57.571703748896603</v>
          </cell>
        </row>
        <row r="512">
          <cell r="A512">
            <v>1066.59612123025</v>
          </cell>
          <cell r="B512">
            <v>34.654436586520497</v>
          </cell>
          <cell r="C512">
            <v>57.342000308894399</v>
          </cell>
        </row>
        <row r="513">
          <cell r="A513">
            <v>1076.46521362983</v>
          </cell>
          <cell r="B513">
            <v>34.540027890418799</v>
          </cell>
          <cell r="C513">
            <v>57.1127769904408</v>
          </cell>
        </row>
        <row r="514">
          <cell r="A514">
            <v>1086.42562361706</v>
          </cell>
          <cell r="B514">
            <v>34.425271464186402</v>
          </cell>
          <cell r="C514">
            <v>56.884057811988797</v>
          </cell>
        </row>
        <row r="515">
          <cell r="A515">
            <v>1096.47819614318</v>
          </cell>
          <cell r="B515">
            <v>34.310167067875298</v>
          </cell>
          <cell r="C515">
            <v>56.655866944112702</v>
          </cell>
        </row>
        <row r="516">
          <cell r="A516">
            <v>1106.62378397766</v>
          </cell>
          <cell r="B516">
            <v>34.194714527094</v>
          </cell>
          <cell r="C516">
            <v>56.428228700337499</v>
          </cell>
        </row>
        <row r="517">
          <cell r="A517">
            <v>1116.86324778056</v>
          </cell>
          <cell r="B517">
            <v>34.078913733542599</v>
          </cell>
          <cell r="C517">
            <v>56.201167527917598</v>
          </cell>
        </row>
        <row r="518">
          <cell r="A518">
            <v>1127.1974561755101</v>
          </cell>
          <cell r="B518">
            <v>33.962764645502801</v>
          </cell>
          <cell r="C518">
            <v>55.974707998575703</v>
          </cell>
        </row>
        <row r="519">
          <cell r="A519">
            <v>1137.6272858234299</v>
          </cell>
          <cell r="B519">
            <v>33.846267288281403</v>
          </cell>
          <cell r="C519">
            <v>55.748874799028201</v>
          </cell>
        </row>
        <row r="520">
          <cell r="A520">
            <v>1148.1536214968801</v>
          </cell>
          <cell r="B520">
            <v>33.729421754628298</v>
          </cell>
          <cell r="C520">
            <v>55.5236927215552</v>
          </cell>
        </row>
        <row r="521">
          <cell r="A521">
            <v>1158.7773561551201</v>
          </cell>
          <cell r="B521">
            <v>33.612228205102497</v>
          </cell>
          <cell r="C521">
            <v>55.299186654411599</v>
          </cell>
        </row>
        <row r="522">
          <cell r="A522">
            <v>1169.49939101987</v>
          </cell>
          <cell r="B522">
            <v>33.494686868402802</v>
          </cell>
          <cell r="C522">
            <v>55.075381572260099</v>
          </cell>
        </row>
        <row r="523">
          <cell r="A523">
            <v>1180.3206356517201</v>
          </cell>
          <cell r="B523">
            <v>33.376798041653302</v>
          </cell>
          <cell r="C523">
            <v>54.852302526427998</v>
          </cell>
        </row>
        <row r="524">
          <cell r="A524">
            <v>1191.24200802737</v>
          </cell>
          <cell r="B524">
            <v>33.258562090668903</v>
          </cell>
          <cell r="C524">
            <v>54.629974635380997</v>
          </cell>
        </row>
        <row r="525">
          <cell r="A525">
            <v>1202.26443461741</v>
          </cell>
          <cell r="B525">
            <v>33.1399794501353</v>
          </cell>
          <cell r="C525">
            <v>54.408423074749003</v>
          </cell>
        </row>
        <row r="526">
          <cell r="A526">
            <v>1213.3888504649699</v>
          </cell>
          <cell r="B526">
            <v>33.021050623797798</v>
          </cell>
          <cell r="C526">
            <v>54.187673067773403</v>
          </cell>
        </row>
        <row r="527">
          <cell r="A527">
            <v>1224.61619926504</v>
          </cell>
          <cell r="B527">
            <v>32.901776184570899</v>
          </cell>
          <cell r="C527">
            <v>53.967749875385003</v>
          </cell>
        </row>
        <row r="528">
          <cell r="A528">
            <v>1235.9474334445099</v>
          </cell>
          <cell r="B528">
            <v>32.782156774637301</v>
          </cell>
          <cell r="C528">
            <v>53.7486787865843</v>
          </cell>
        </row>
        <row r="529">
          <cell r="A529">
            <v>1247.38351424294</v>
          </cell>
          <cell r="B529">
            <v>32.662193105473399</v>
          </cell>
          <cell r="C529">
            <v>53.5304851085316</v>
          </cell>
        </row>
        <row r="530">
          <cell r="A530">
            <v>1258.92541179416</v>
          </cell>
          <cell r="B530">
            <v>32.541885957870001</v>
          </cell>
          <cell r="C530">
            <v>53.313194156931303</v>
          </cell>
        </row>
        <row r="531">
          <cell r="A531">
            <v>1270.57410520854</v>
          </cell>
          <cell r="B531">
            <v>32.421236181870398</v>
          </cell>
          <cell r="C531">
            <v>53.096831246157898</v>
          </cell>
        </row>
        <row r="532">
          <cell r="A532">
            <v>1282.3305826560199</v>
          </cell>
          <cell r="B532">
            <v>32.300244696714799</v>
          </cell>
          <cell r="C532">
            <v>52.881421679723701</v>
          </cell>
        </row>
        <row r="533">
          <cell r="A533">
            <v>1294.19584144998</v>
          </cell>
          <cell r="B533">
            <v>32.178912490705898</v>
          </cell>
          <cell r="C533">
            <v>52.666990740540399</v>
          </cell>
        </row>
        <row r="534">
          <cell r="A534">
            <v>1306.17088813184</v>
          </cell>
          <cell r="B534">
            <v>32.057240621049097</v>
          </cell>
          <cell r="C534">
            <v>52.453563681308303</v>
          </cell>
        </row>
        <row r="535">
          <cell r="A535">
            <v>1318.2567385564</v>
          </cell>
          <cell r="B535">
            <v>31.935230213669101</v>
          </cell>
          <cell r="C535">
            <v>52.241165715120196</v>
          </cell>
        </row>
        <row r="536">
          <cell r="A536">
            <v>1330.4544179780901</v>
          </cell>
          <cell r="B536">
            <v>31.812882462947002</v>
          </cell>
          <cell r="C536">
            <v>52.029822005785299</v>
          </cell>
        </row>
        <row r="537">
          <cell r="A537">
            <v>1342.7649611378599</v>
          </cell>
          <cell r="B537">
            <v>31.6901986314687</v>
          </cell>
          <cell r="C537">
            <v>51.819557658645103</v>
          </cell>
        </row>
        <row r="538">
          <cell r="A538">
            <v>1355.1894123510299</v>
          </cell>
          <cell r="B538">
            <v>31.567180049698099</v>
          </cell>
          <cell r="C538">
            <v>51.610397711190203</v>
          </cell>
        </row>
        <row r="539">
          <cell r="A539">
            <v>1367.7288255958399</v>
          </cell>
          <cell r="B539">
            <v>31.443828115633799</v>
          </cell>
          <cell r="C539">
            <v>51.402367123898202</v>
          </cell>
        </row>
        <row r="540">
          <cell r="A540">
            <v>1380.38426460288</v>
          </cell>
          <cell r="B540">
            <v>31.320144294411001</v>
          </cell>
          <cell r="C540">
            <v>51.1954907710589</v>
          </cell>
        </row>
        <row r="541">
          <cell r="A541">
            <v>1393.1568029452999</v>
          </cell>
          <cell r="B541">
            <v>31.1961301178935</v>
          </cell>
          <cell r="C541">
            <v>50.989793431919999</v>
          </cell>
        </row>
        <row r="542">
          <cell r="A542">
            <v>1406.04752412991</v>
          </cell>
          <cell r="B542">
            <v>31.0717871842077</v>
          </cell>
          <cell r="C542">
            <v>50.785299781739397</v>
          </cell>
        </row>
        <row r="543">
          <cell r="A543">
            <v>1419.05752168909</v>
          </cell>
          <cell r="B543">
            <v>30.947117157251402</v>
          </cell>
          <cell r="C543">
            <v>50.582034383058101</v>
          </cell>
        </row>
        <row r="544">
          <cell r="A544">
            <v>1432.1878992735401</v>
          </cell>
          <cell r="B544">
            <v>30.822121766175702</v>
          </cell>
          <cell r="C544">
            <v>50.380021677144597</v>
          </cell>
        </row>
        <row r="545">
          <cell r="A545">
            <v>1445.43977074592</v>
          </cell>
          <cell r="B545">
            <v>30.696802804821498</v>
          </cell>
          <cell r="C545">
            <v>50.179285975478997</v>
          </cell>
        </row>
        <row r="546">
          <cell r="A546">
            <v>1458.8142602753401</v>
          </cell>
          <cell r="B546">
            <v>30.571162131135299</v>
          </cell>
          <cell r="C546">
            <v>49.979851451481203</v>
          </cell>
        </row>
        <row r="547">
          <cell r="A547">
            <v>1472.3125024327101</v>
          </cell>
          <cell r="B547">
            <v>30.445201666554201</v>
          </cell>
          <cell r="C547">
            <v>49.781742132328802</v>
          </cell>
        </row>
        <row r="548">
          <cell r="A548">
            <v>1485.9356422870001</v>
          </cell>
          <cell r="B548">
            <v>30.318923395353899</v>
          </cell>
          <cell r="C548">
            <v>49.5849818909726</v>
          </cell>
        </row>
        <row r="549">
          <cell r="A549">
            <v>1499.6848355023701</v>
          </cell>
          <cell r="B549">
            <v>30.1923293639761</v>
          </cell>
          <cell r="C549">
            <v>49.389594438274202</v>
          </cell>
        </row>
        <row r="550">
          <cell r="A550">
            <v>1513.5612484362</v>
          </cell>
          <cell r="B550">
            <v>30.065421680331301</v>
          </cell>
          <cell r="C550">
            <v>49.195603315392802</v>
          </cell>
        </row>
        <row r="551">
          <cell r="A551">
            <v>1527.5660582380699</v>
          </cell>
          <cell r="B551">
            <v>29.938202513057401</v>
          </cell>
          <cell r="C551">
            <v>49.003031886195501</v>
          </cell>
        </row>
        <row r="552">
          <cell r="A552">
            <v>1541.70045294956</v>
          </cell>
          <cell r="B552">
            <v>29.810674090787298</v>
          </cell>
          <cell r="C552">
            <v>48.811903330080597</v>
          </cell>
        </row>
        <row r="553">
          <cell r="A553">
            <v>1555.96563160507</v>
          </cell>
          <cell r="B553">
            <v>29.682838701358101</v>
          </cell>
          <cell r="C553">
            <v>48.622240634759002</v>
          </cell>
        </row>
        <row r="554">
          <cell r="A554">
            <v>1570.36280433355</v>
          </cell>
          <cell r="B554">
            <v>29.554698691013702</v>
          </cell>
          <cell r="C554">
            <v>48.434066589290602</v>
          </cell>
        </row>
        <row r="555">
          <cell r="A555">
            <v>1584.8931924611099</v>
          </cell>
          <cell r="B555">
            <v>29.426256463592701</v>
          </cell>
          <cell r="C555">
            <v>48.247403777428403</v>
          </cell>
        </row>
        <row r="556">
          <cell r="A556">
            <v>1599.5580286146601</v>
          </cell>
          <cell r="B556">
            <v>29.297514479684899</v>
          </cell>
          <cell r="C556">
            <v>48.062274570990397</v>
          </cell>
        </row>
        <row r="557">
          <cell r="A557">
            <v>1614.35855682648</v>
          </cell>
          <cell r="B557">
            <v>29.1684752557683</v>
          </cell>
          <cell r="C557">
            <v>47.878701123504399</v>
          </cell>
        </row>
        <row r="558">
          <cell r="A558">
            <v>1629.2960326397199</v>
          </cell>
          <cell r="B558">
            <v>29.039141363343099</v>
          </cell>
          <cell r="C558">
            <v>47.696705364089603</v>
          </cell>
        </row>
        <row r="559">
          <cell r="A559">
            <v>1644.3717232149299</v>
          </cell>
          <cell r="B559">
            <v>28.909515428026801</v>
          </cell>
          <cell r="C559">
            <v>47.516308991428197</v>
          </cell>
        </row>
        <row r="560">
          <cell r="A560">
            <v>1659.5869074375601</v>
          </cell>
          <cell r="B560">
            <v>28.7796001286614</v>
          </cell>
          <cell r="C560">
            <v>47.337533468090903</v>
          </cell>
        </row>
        <row r="561">
          <cell r="A561">
            <v>1674.94287602643</v>
          </cell>
          <cell r="B561">
            <v>28.649398196386201</v>
          </cell>
          <cell r="C561">
            <v>47.160400014956103</v>
          </cell>
        </row>
        <row r="562">
          <cell r="A562">
            <v>1690.44093164326</v>
          </cell>
          <cell r="B562">
            <v>28.518912413696199</v>
          </cell>
          <cell r="C562">
            <v>46.984929605795102</v>
          </cell>
        </row>
        <row r="563">
          <cell r="A563">
            <v>1706.0823890031199</v>
          </cell>
          <cell r="B563">
            <v>28.388145613510499</v>
          </cell>
          <cell r="C563">
            <v>46.811142962236801</v>
          </cell>
        </row>
        <row r="564">
          <cell r="A564">
            <v>1721.8685749860001</v>
          </cell>
          <cell r="B564">
            <v>28.257100678208001</v>
          </cell>
          <cell r="C564">
            <v>46.639060548762501</v>
          </cell>
        </row>
        <row r="565">
          <cell r="A565">
            <v>1737.8008287493701</v>
          </cell>
          <cell r="B565">
            <v>28.1257805386659</v>
          </cell>
          <cell r="C565">
            <v>46.468702567993198</v>
          </cell>
        </row>
        <row r="566">
          <cell r="A566">
            <v>1753.88050184176</v>
          </cell>
          <cell r="B566">
            <v>27.9941881732924</v>
          </cell>
          <cell r="C566">
            <v>46.300088956192198</v>
          </cell>
        </row>
        <row r="567">
          <cell r="A567">
            <v>1770.10895831742</v>
          </cell>
          <cell r="B567">
            <v>27.862326607041901</v>
          </cell>
          <cell r="C567">
            <v>46.133239378918901</v>
          </cell>
        </row>
        <row r="568">
          <cell r="A568">
            <v>1786.4875748520401</v>
          </cell>
          <cell r="B568">
            <v>27.730198910433302</v>
          </cell>
          <cell r="C568">
            <v>45.968173226911503</v>
          </cell>
        </row>
        <row r="569">
          <cell r="A569">
            <v>1803.01774085956</v>
          </cell>
          <cell r="B569">
            <v>27.597808198564401</v>
          </cell>
          <cell r="C569">
            <v>45.804909612191501</v>
          </cell>
        </row>
        <row r="570">
          <cell r="A570">
            <v>1819.7008586099801</v>
          </cell>
          <cell r="B570">
            <v>27.465157630117901</v>
          </cell>
          <cell r="C570">
            <v>45.643467364346499</v>
          </cell>
        </row>
        <row r="571">
          <cell r="A571">
            <v>1836.53834334834</v>
          </cell>
          <cell r="B571">
            <v>27.332250406373401</v>
          </cell>
          <cell r="C571">
            <v>45.4838650270435</v>
          </cell>
        </row>
        <row r="572">
          <cell r="A572">
            <v>1853.5316234148099</v>
          </cell>
          <cell r="B572">
            <v>27.199089770207699</v>
          </cell>
          <cell r="C572">
            <v>45.326120854664502</v>
          </cell>
        </row>
        <row r="573">
          <cell r="A573">
            <v>1870.68214036579</v>
          </cell>
          <cell r="B573">
            <v>27.065679005102702</v>
          </cell>
          <cell r="C573">
            <v>45.170252809214603</v>
          </cell>
        </row>
        <row r="574">
          <cell r="A574">
            <v>1887.9913490962899</v>
          </cell>
          <cell r="B574">
            <v>26.932021434158798</v>
          </cell>
          <cell r="C574">
            <v>45.0162785574136</v>
          </cell>
        </row>
        <row r="575">
          <cell r="A575">
            <v>1905.4607179632401</v>
          </cell>
          <cell r="B575">
            <v>26.798120419097899</v>
          </cell>
          <cell r="C575">
            <v>44.864215467925</v>
          </cell>
        </row>
        <row r="576">
          <cell r="A576">
            <v>1923.0917289101501</v>
          </cell>
          <cell r="B576">
            <v>26.663979359280098</v>
          </cell>
          <cell r="C576">
            <v>44.714080608818399</v>
          </cell>
        </row>
        <row r="577">
          <cell r="A577">
            <v>1940.8858775927699</v>
          </cell>
          <cell r="B577">
            <v>26.529601690720298</v>
          </cell>
          <cell r="C577">
            <v>44.565890745188099</v>
          </cell>
        </row>
        <row r="578">
          <cell r="A578">
            <v>1958.8446735059799</v>
          </cell>
          <cell r="B578">
            <v>26.394990885109099</v>
          </cell>
          <cell r="C578">
            <v>44.419662336953301</v>
          </cell>
        </row>
        <row r="579">
          <cell r="A579">
            <v>1976.9696401118499</v>
          </cell>
          <cell r="B579">
            <v>26.260150448847099</v>
          </cell>
          <cell r="C579">
            <v>44.2754115368787</v>
          </cell>
        </row>
        <row r="580">
          <cell r="A580">
            <v>1995.26231496887</v>
          </cell>
          <cell r="B580">
            <v>26.125083922074399</v>
          </cell>
          <cell r="C580">
            <v>44.133154188673601</v>
          </cell>
        </row>
        <row r="581">
          <cell r="A581">
            <v>2013.72424986238</v>
          </cell>
          <cell r="B581">
            <v>25.9897948777135</v>
          </cell>
          <cell r="C581">
            <v>43.992905825323298</v>
          </cell>
        </row>
        <row r="582">
          <cell r="A582">
            <v>2032.3570109362199</v>
          </cell>
          <cell r="B582">
            <v>25.854286920524402</v>
          </cell>
          <cell r="C582">
            <v>43.854681667586597</v>
          </cell>
        </row>
        <row r="583">
          <cell r="A583">
            <v>2051.1621788255602</v>
          </cell>
          <cell r="B583">
            <v>25.718563686165201</v>
          </cell>
          <cell r="C583">
            <v>43.718496622617501</v>
          </cell>
        </row>
        <row r="584">
          <cell r="A584">
            <v>2070.1413487910399</v>
          </cell>
          <cell r="B584">
            <v>25.582628840258099</v>
          </cell>
          <cell r="C584">
            <v>43.584365282734304</v>
          </cell>
        </row>
        <row r="585">
          <cell r="A585">
            <v>2089.2961308540298</v>
          </cell>
          <cell r="B585">
            <v>25.446486077475502</v>
          </cell>
          <cell r="C585">
            <v>43.452301924378403</v>
          </cell>
        </row>
        <row r="586">
          <cell r="A586">
            <v>2108.6281499332799</v>
          </cell>
          <cell r="B586">
            <v>25.3101391206282</v>
          </cell>
          <cell r="C586">
            <v>43.322320507173302</v>
          </cell>
        </row>
        <row r="587">
          <cell r="A587">
            <v>2128.1390459827098</v>
          </cell>
          <cell r="B587">
            <v>25.173591719773899</v>
          </cell>
          <cell r="C587">
            <v>43.194434673149097</v>
          </cell>
        </row>
        <row r="588">
          <cell r="A588">
            <v>2147.8304741305301</v>
          </cell>
          <cell r="B588">
            <v>25.036847651328699</v>
          </cell>
          <cell r="C588">
            <v>43.068657746067203</v>
          </cell>
        </row>
        <row r="589">
          <cell r="A589">
            <v>2167.7041048196902</v>
          </cell>
          <cell r="B589">
            <v>24.899910717198299</v>
          </cell>
          <cell r="C589">
            <v>42.945002730896597</v>
          </cell>
        </row>
        <row r="590">
          <cell r="A590">
            <v>2187.7616239495501</v>
          </cell>
          <cell r="B590">
            <v>24.762784743923302</v>
          </cell>
          <cell r="C590">
            <v>42.823482313419198</v>
          </cell>
        </row>
        <row r="591">
          <cell r="A591">
            <v>2208.00473301889</v>
          </cell>
          <cell r="B591">
            <v>24.625473581828501</v>
          </cell>
          <cell r="C591">
            <v>42.704108859901197</v>
          </cell>
        </row>
        <row r="592">
          <cell r="A592">
            <v>2228.4351492702999</v>
          </cell>
          <cell r="B592">
            <v>24.4879811042019</v>
          </cell>
          <cell r="C592">
            <v>42.586894416945498</v>
          </cell>
        </row>
        <row r="593">
          <cell r="A593">
            <v>2249.05460583578</v>
          </cell>
          <cell r="B593">
            <v>24.350311206470298</v>
          </cell>
          <cell r="C593">
            <v>42.471850711368397</v>
          </cell>
        </row>
        <row r="594">
          <cell r="A594">
            <v>2269.8648518838199</v>
          </cell>
          <cell r="B594">
            <v>24.212467805406099</v>
          </cell>
          <cell r="C594">
            <v>42.358989150249798</v>
          </cell>
        </row>
        <row r="595">
          <cell r="A595">
            <v>2290.8676527677699</v>
          </cell>
          <cell r="B595">
            <v>24.074454838337399</v>
          </cell>
          <cell r="C595">
            <v>42.248320821020798</v>
          </cell>
        </row>
        <row r="596">
          <cell r="A596">
            <v>2312.0647901755901</v>
          </cell>
          <cell r="B596">
            <v>23.936276262381501</v>
          </cell>
          <cell r="C596">
            <v>42.139856491672703</v>
          </cell>
        </row>
        <row r="597">
          <cell r="A597">
            <v>2333.4580622809999</v>
          </cell>
          <cell r="B597">
            <v>23.797936053685</v>
          </cell>
          <cell r="C597">
            <v>42.033606611017902</v>
          </cell>
        </row>
        <row r="598">
          <cell r="A598">
            <v>2355.0492838959999</v>
          </cell>
          <cell r="B598">
            <v>23.659438206688701</v>
          </cell>
          <cell r="C598">
            <v>41.929581309047897</v>
          </cell>
        </row>
        <row r="599">
          <cell r="A599">
            <v>2376.8402866248698</v>
          </cell>
          <cell r="B599">
            <v>23.520786733404499</v>
          </cell>
          <cell r="C599">
            <v>41.827790397367004</v>
          </cell>
        </row>
        <row r="600">
          <cell r="A600">
            <v>2398.83291901949</v>
          </cell>
          <cell r="B600">
            <v>23.3819856627033</v>
          </cell>
          <cell r="C600">
            <v>41.728243369646002</v>
          </cell>
        </row>
        <row r="601">
          <cell r="A601">
            <v>2421.0290467361701</v>
          </cell>
          <cell r="B601">
            <v>23.243039039631899</v>
          </cell>
          <cell r="C601">
            <v>41.630949402223202</v>
          </cell>
        </row>
        <row r="602">
          <cell r="A602">
            <v>2443.4305526939702</v>
          </cell>
          <cell r="B602">
            <v>23.103950924723801</v>
          </cell>
          <cell r="C602">
            <v>41.535917354617098</v>
          </cell>
        </row>
        <row r="603">
          <cell r="A603">
            <v>2466.0393372343301</v>
          </cell>
          <cell r="B603">
            <v>22.964725393354701</v>
          </cell>
          <cell r="C603">
            <v>41.443155770267197</v>
          </cell>
        </row>
        <row r="604">
          <cell r="A604">
            <v>2488.8573182823902</v>
          </cell>
          <cell r="B604">
            <v>22.8253665350855</v>
          </cell>
          <cell r="C604">
            <v>41.352672877141103</v>
          </cell>
        </row>
        <row r="605">
          <cell r="A605">
            <v>2511.8864315095698</v>
          </cell>
          <cell r="B605">
            <v>22.685878453041099</v>
          </cell>
          <cell r="C605">
            <v>41.264476588513197</v>
          </cell>
        </row>
        <row r="606">
          <cell r="A606">
            <v>2535.1286304978998</v>
          </cell>
          <cell r="B606">
            <v>22.5462652632947</v>
          </cell>
          <cell r="C606">
            <v>41.178574503683599</v>
          </cell>
        </row>
        <row r="607">
          <cell r="A607">
            <v>2558.5858869056401</v>
          </cell>
          <cell r="B607">
            <v>22.406531094269599</v>
          </cell>
          <cell r="C607">
            <v>41.0949739087823</v>
          </cell>
        </row>
        <row r="608">
          <cell r="A608">
            <v>2582.2601906345899</v>
          </cell>
          <cell r="B608">
            <v>22.266680086159599</v>
          </cell>
          <cell r="C608">
            <v>41.013681777571598</v>
          </cell>
        </row>
        <row r="609">
          <cell r="A609">
            <v>2606.15354999889</v>
          </cell>
          <cell r="B609">
            <v>22.126716390358499</v>
          </cell>
          <cell r="C609">
            <v>40.934704772257703</v>
          </cell>
        </row>
        <row r="610">
          <cell r="A610">
            <v>2630.26799189538</v>
          </cell>
          <cell r="B610">
            <v>21.9866441689075</v>
          </cell>
          <cell r="C610">
            <v>40.858049244318401</v>
          </cell>
        </row>
        <row r="611">
          <cell r="A611">
            <v>2654.6055619755298</v>
          </cell>
          <cell r="B611">
            <v>21.846467593960501</v>
          </cell>
          <cell r="C611">
            <v>40.783721235365299</v>
          </cell>
        </row>
        <row r="612">
          <cell r="A612">
            <v>2679.1683248190302</v>
          </cell>
          <cell r="B612">
            <v>21.7061908472553</v>
          </cell>
          <cell r="C612">
            <v>40.711726477967197</v>
          </cell>
        </row>
        <row r="613">
          <cell r="A613">
            <v>2703.9583641088402</v>
          </cell>
          <cell r="B613">
            <v>21.565818119605598</v>
          </cell>
          <cell r="C613">
            <v>40.642070396484399</v>
          </cell>
        </row>
        <row r="614">
          <cell r="A614">
            <v>2728.97778280804</v>
          </cell>
          <cell r="B614">
            <v>21.425353610403199</v>
          </cell>
          <cell r="C614">
            <v>40.574758107915798</v>
          </cell>
        </row>
        <row r="615">
          <cell r="A615">
            <v>2754.2287033381599</v>
          </cell>
          <cell r="B615">
            <v>21.284801527135301</v>
          </cell>
          <cell r="C615">
            <v>40.509794422720702</v>
          </cell>
        </row>
        <row r="616">
          <cell r="A616">
            <v>2779.7132677592799</v>
          </cell>
          <cell r="B616">
            <v>21.1441660849116</v>
          </cell>
          <cell r="C616">
            <v>40.447183845621502</v>
          </cell>
        </row>
        <row r="617">
          <cell r="A617">
            <v>2805.4336379517099</v>
          </cell>
          <cell r="B617">
            <v>21.003451506005799</v>
          </cell>
          <cell r="C617">
            <v>40.386930576388103</v>
          </cell>
        </row>
        <row r="618">
          <cell r="A618">
            <v>2831.3919957993699</v>
          </cell>
          <cell r="B618">
            <v>20.862662019406699</v>
          </cell>
          <cell r="C618">
            <v>40.3290385106136</v>
          </cell>
        </row>
        <row r="619">
          <cell r="A619">
            <v>2857.5905433749399</v>
          </cell>
          <cell r="B619">
            <v>20.721801860386201</v>
          </cell>
          <cell r="C619">
            <v>40.2735112404633</v>
          </cell>
        </row>
        <row r="620">
          <cell r="A620">
            <v>2884.0315031266</v>
          </cell>
          <cell r="B620">
            <v>20.580875270068699</v>
          </cell>
          <cell r="C620">
            <v>40.220352055375699</v>
          </cell>
        </row>
        <row r="621">
          <cell r="A621">
            <v>2910.7171180666001</v>
          </cell>
          <cell r="B621">
            <v>20.439886495018499</v>
          </cell>
          <cell r="C621">
            <v>40.169563942736403</v>
          </cell>
        </row>
        <row r="622">
          <cell r="A622">
            <v>2937.6496519615298</v>
          </cell>
          <cell r="B622">
            <v>20.298839786833302</v>
          </cell>
          <cell r="C622">
            <v>40.121149588539502</v>
          </cell>
        </row>
        <row r="623">
          <cell r="A623">
            <v>2964.83138952434</v>
          </cell>
          <cell r="B623">
            <v>20.1577394017493</v>
          </cell>
          <cell r="C623">
            <v>40.075111377989103</v>
          </cell>
        </row>
        <row r="624">
          <cell r="A624">
            <v>2992.2646366081799</v>
          </cell>
          <cell r="B624">
            <v>20.016589600252701</v>
          </cell>
          <cell r="C624">
            <v>40.031451396069002</v>
          </cell>
        </row>
        <row r="625">
          <cell r="A625">
            <v>3019.9517204020099</v>
          </cell>
          <cell r="B625">
            <v>19.875394646696702</v>
          </cell>
          <cell r="C625">
            <v>39.990171428043702</v>
          </cell>
        </row>
        <row r="626">
          <cell r="A626">
            <v>3047.8949896279801</v>
          </cell>
          <cell r="B626">
            <v>19.734158808936101</v>
          </cell>
          <cell r="C626">
            <v>39.951272959974901</v>
          </cell>
        </row>
        <row r="627">
          <cell r="A627">
            <v>3076.0968147407002</v>
          </cell>
          <cell r="B627">
            <v>19.5928863579527</v>
          </cell>
          <cell r="C627">
            <v>39.914757179101798</v>
          </cell>
        </row>
        <row r="628">
          <cell r="A628">
            <v>3104.5595881283498</v>
          </cell>
          <cell r="B628">
            <v>19.451581567503801</v>
          </cell>
          <cell r="C628">
            <v>39.880624974267597</v>
          </cell>
        </row>
        <row r="629">
          <cell r="A629">
            <v>3133.28572431558</v>
          </cell>
          <cell r="B629">
            <v>19.310248713763698</v>
          </cell>
          <cell r="C629">
            <v>39.848876936209102</v>
          </cell>
        </row>
        <row r="630">
          <cell r="A630">
            <v>3162.2776601683699</v>
          </cell>
          <cell r="B630">
            <v>19.168892074975901</v>
          </cell>
          <cell r="C630">
            <v>39.819513357855598</v>
          </cell>
        </row>
        <row r="631">
          <cell r="A631">
            <v>3191.5378551007602</v>
          </cell>
          <cell r="B631">
            <v>19.0275159311085</v>
          </cell>
          <cell r="C631">
            <v>39.7925342345372</v>
          </cell>
        </row>
        <row r="632">
          <cell r="A632">
            <v>3221.0687912834301</v>
          </cell>
          <cell r="B632">
            <v>18.8861245635131</v>
          </cell>
          <cell r="C632">
            <v>39.767939264151501</v>
          </cell>
        </row>
        <row r="633">
          <cell r="A633">
            <v>3250.8729738543402</v>
          </cell>
          <cell r="B633">
            <v>18.744722254586001</v>
          </cell>
          <cell r="C633">
            <v>39.745727847267602</v>
          </cell>
        </row>
        <row r="634">
          <cell r="A634">
            <v>3280.9529311311899</v>
          </cell>
          <cell r="B634">
            <v>18.603313287431501</v>
          </cell>
          <cell r="C634">
            <v>39.725899087171499</v>
          </cell>
        </row>
        <row r="635">
          <cell r="A635">
            <v>3311.3112148259102</v>
          </cell>
          <cell r="B635">
            <v>18.461901945530801</v>
          </cell>
          <cell r="C635">
            <v>39.708451789880399</v>
          </cell>
        </row>
        <row r="636">
          <cell r="A636">
            <v>3341.9504002611402</v>
          </cell>
          <cell r="B636">
            <v>18.320492512404901</v>
          </cell>
          <cell r="C636">
            <v>39.693384464037997</v>
          </cell>
        </row>
        <row r="637">
          <cell r="A637">
            <v>3372.8730865886801</v>
          </cell>
          <cell r="B637">
            <v>18.179089271284699</v>
          </cell>
          <cell r="C637">
            <v>39.680695320827603</v>
          </cell>
        </row>
        <row r="638">
          <cell r="A638">
            <v>3404.0818970099999</v>
          </cell>
          <cell r="B638">
            <v>18.0376965047741</v>
          </cell>
          <cell r="C638">
            <v>39.670382273753702</v>
          </cell>
        </row>
        <row r="639">
          <cell r="A639">
            <v>3435.5794789987399</v>
          </cell>
          <cell r="B639">
            <v>17.8963184945185</v>
          </cell>
          <cell r="C639">
            <v>39.662442938420199</v>
          </cell>
        </row>
        <row r="640">
          <cell r="A640">
            <v>3467.3685045253101</v>
          </cell>
          <cell r="B640">
            <v>17.754959520867398</v>
          </cell>
          <cell r="C640">
            <v>39.656874632221601</v>
          </cell>
        </row>
        <row r="641">
          <cell r="A641">
            <v>3499.4516702835699</v>
          </cell>
          <cell r="B641">
            <v>17.613623862535398</v>
          </cell>
          <cell r="C641">
            <v>39.653674373981197</v>
          </cell>
        </row>
        <row r="642">
          <cell r="A642">
            <v>3531.8316979195602</v>
          </cell>
          <cell r="B642">
            <v>17.472315796261</v>
          </cell>
          <cell r="C642">
            <v>39.652838883538799</v>
          </cell>
        </row>
        <row r="643">
          <cell r="A643">
            <v>3564.51133426244</v>
          </cell>
          <cell r="B643">
            <v>17.331039596460499</v>
          </cell>
          <cell r="C643">
            <v>39.654364581278401</v>
          </cell>
        </row>
        <row r="644">
          <cell r="A644">
            <v>3597.4933515574198</v>
          </cell>
          <cell r="B644">
            <v>17.189799534879</v>
          </cell>
          <cell r="C644">
            <v>39.658247587598296</v>
          </cell>
        </row>
        <row r="645">
          <cell r="A645">
            <v>3630.7805477010102</v>
          </cell>
          <cell r="B645">
            <v>17.048599880235301</v>
          </cell>
          <cell r="C645">
            <v>39.664483722336499</v>
          </cell>
        </row>
        <row r="646">
          <cell r="A646">
            <v>3664.3757464783298</v>
          </cell>
          <cell r="B646">
            <v>16.907444897860799</v>
          </cell>
          <cell r="C646">
            <v>39.673068504133497</v>
          </cell>
        </row>
        <row r="647">
          <cell r="A647">
            <v>3698.2817978026601</v>
          </cell>
          <cell r="B647">
            <v>16.7663388493336</v>
          </cell>
          <cell r="C647">
            <v>39.683997149757097</v>
          </cell>
        </row>
        <row r="648">
          <cell r="A648">
            <v>3732.5015779572</v>
          </cell>
          <cell r="B648">
            <v>16.625285992103901</v>
          </cell>
          <cell r="C648">
            <v>39.697264573364102</v>
          </cell>
        </row>
        <row r="649">
          <cell r="A649">
            <v>3767.0379898390802</v>
          </cell>
          <cell r="B649">
            <v>16.4842905791138</v>
          </cell>
          <cell r="C649">
            <v>39.712865385734702</v>
          </cell>
        </row>
        <row r="650">
          <cell r="A650">
            <v>3801.8939632056099</v>
          </cell>
          <cell r="B650">
            <v>16.343356858406601</v>
          </cell>
          <cell r="C650">
            <v>39.7307938934443</v>
          </cell>
        </row>
        <row r="651">
          <cell r="A651">
            <v>3837.0724549227798</v>
          </cell>
          <cell r="B651">
            <v>16.202489072730899</v>
          </cell>
          <cell r="C651">
            <v>39.751044098010503</v>
          </cell>
        </row>
        <row r="652">
          <cell r="A652">
            <v>3872.5764492161702</v>
          </cell>
          <cell r="B652">
            <v>16.061691459131001</v>
          </cell>
          <cell r="C652">
            <v>39.7736096949941</v>
          </cell>
        </row>
        <row r="653">
          <cell r="A653">
            <v>3908.4089579240199</v>
          </cell>
          <cell r="B653">
            <v>15.920968248531301</v>
          </cell>
          <cell r="C653">
            <v>39.798484073057999</v>
          </cell>
        </row>
        <row r="654">
          <cell r="A654">
            <v>3944.5730207527799</v>
          </cell>
          <cell r="B654">
            <v>15.780323665309</v>
          </cell>
          <cell r="C654">
            <v>39.825660313010196</v>
          </cell>
        </row>
        <row r="655">
          <cell r="A655">
            <v>3981.0717055349701</v>
          </cell>
          <cell r="B655">
            <v>15.639761926854799</v>
          </cell>
          <cell r="C655">
            <v>39.855131186802197</v>
          </cell>
        </row>
        <row r="656">
          <cell r="A656">
            <v>4017.9081084894001</v>
          </cell>
          <cell r="B656">
            <v>15.4992872431244</v>
          </cell>
          <cell r="C656">
            <v>39.886889156509099</v>
          </cell>
        </row>
        <row r="657">
          <cell r="A657">
            <v>4055.0853544838301</v>
          </cell>
          <cell r="B657">
            <v>15.3589038161765</v>
          </cell>
          <cell r="C657">
            <v>39.920926373289703</v>
          </cell>
        </row>
        <row r="658">
          <cell r="A658">
            <v>4092.6065973001</v>
          </cell>
          <cell r="B658">
            <v>15.218615839698799</v>
          </cell>
          <cell r="C658">
            <v>39.957234676309</v>
          </cell>
        </row>
        <row r="659">
          <cell r="A659">
            <v>4130.4750199016098</v>
          </cell>
          <cell r="B659">
            <v>15.0784274985228</v>
          </cell>
          <cell r="C659">
            <v>39.995805591686903</v>
          </cell>
        </row>
        <row r="660">
          <cell r="A660">
            <v>4168.6938347033501</v>
          </cell>
          <cell r="B660">
            <v>14.9383429681228</v>
          </cell>
          <cell r="C660">
            <v>40.036630331386903</v>
          </cell>
        </row>
        <row r="661">
          <cell r="A661">
            <v>4207.2662838444403</v>
          </cell>
          <cell r="B661">
            <v>14.798366414103601</v>
          </cell>
          <cell r="C661">
            <v>40.079699792131997</v>
          </cell>
        </row>
        <row r="662">
          <cell r="A662">
            <v>4246.1956394631197</v>
          </cell>
          <cell r="B662">
            <v>14.658501991673599</v>
          </cell>
          <cell r="C662">
            <v>40.1250045543079</v>
          </cell>
        </row>
        <row r="663">
          <cell r="A663">
            <v>4285.4852039743901</v>
          </cell>
          <cell r="B663">
            <v>14.5187538451028</v>
          </cell>
          <cell r="C663">
            <v>40.172534880861598</v>
          </cell>
        </row>
        <row r="664">
          <cell r="A664">
            <v>4325.1383103500802</v>
          </cell>
          <cell r="B664">
            <v>14.3791261071683</v>
          </cell>
          <cell r="C664">
            <v>40.2222807162251</v>
          </cell>
        </row>
        <row r="665">
          <cell r="A665">
            <v>4365.1583224016604</v>
          </cell>
          <cell r="B665">
            <v>14.239622898582899</v>
          </cell>
          <cell r="C665">
            <v>40.274231685230099</v>
          </cell>
        </row>
        <row r="666">
          <cell r="A666">
            <v>4405.5486350655301</v>
          </cell>
          <cell r="B666">
            <v>14.100248327409799</v>
          </cell>
          <cell r="C666">
            <v>40.328377092048299</v>
          </cell>
        </row>
        <row r="667">
          <cell r="A667">
            <v>4446.3126746910802</v>
          </cell>
          <cell r="B667">
            <v>13.961006488461599</v>
          </cell>
          <cell r="C667">
            <v>40.384705919157</v>
          </cell>
        </row>
        <row r="668">
          <cell r="A668">
            <v>4487.4538993313199</v>
          </cell>
          <cell r="B668">
            <v>13.8219014626836</v>
          </cell>
          <cell r="C668">
            <v>40.4432068263202</v>
          </cell>
        </row>
        <row r="669">
          <cell r="A669">
            <v>4528.9757990362004</v>
          </cell>
          <cell r="B669">
            <v>13.682937316522599</v>
          </cell>
          <cell r="C669">
            <v>40.503868149613801</v>
          </cell>
        </row>
        <row r="670">
          <cell r="A670">
            <v>4570.8818961487495</v>
          </cell>
          <cell r="B670">
            <v>13.5441181012784</v>
          </cell>
          <cell r="C670">
            <v>40.566677900475</v>
          </cell>
        </row>
        <row r="671">
          <cell r="A671">
            <v>4613.1757456037903</v>
          </cell>
          <cell r="B671">
            <v>13.4054478524406</v>
          </cell>
          <cell r="C671">
            <v>40.631623764802903</v>
          </cell>
        </row>
        <row r="672">
          <cell r="A672">
            <v>4655.8609352295898</v>
          </cell>
          <cell r="B672">
            <v>13.2669305890081</v>
          </cell>
          <cell r="C672">
            <v>40.698693102100997</v>
          </cell>
        </row>
        <row r="673">
          <cell r="A673">
            <v>4698.9410860521502</v>
          </cell>
          <cell r="B673">
            <v>13.1285703127941</v>
          </cell>
          <cell r="C673">
            <v>40.767872944671502</v>
          </cell>
        </row>
        <row r="674">
          <cell r="A674">
            <v>4742.4198526024402</v>
          </cell>
          <cell r="B674">
            <v>12.990371007715501</v>
          </cell>
          <cell r="C674">
            <v>40.839149996880302</v>
          </cell>
        </row>
        <row r="675">
          <cell r="A675">
            <v>4786.3009232263803</v>
          </cell>
          <cell r="B675">
            <v>12.8523366390638</v>
          </cell>
          <cell r="C675">
            <v>40.912510634463899</v>
          </cell>
        </row>
        <row r="676">
          <cell r="A676">
            <v>4830.5880203977204</v>
          </cell>
          <cell r="B676">
            <v>12.7144711527626</v>
          </cell>
          <cell r="C676">
            <v>40.987940903922997</v>
          </cell>
        </row>
        <row r="677">
          <cell r="A677">
            <v>4875.2849010338596</v>
          </cell>
          <cell r="B677">
            <v>12.576778474608901</v>
          </cell>
          <cell r="C677">
            <v>41.0654265219897</v>
          </cell>
        </row>
        <row r="678">
          <cell r="A678">
            <v>4920.3953568145098</v>
          </cell>
          <cell r="B678">
            <v>12.4392625094978</v>
          </cell>
          <cell r="C678">
            <v>41.144952875163703</v>
          </cell>
        </row>
        <row r="679">
          <cell r="A679">
            <v>4965.9232145033602</v>
          </cell>
          <cell r="B679">
            <v>12.3019271406332</v>
          </cell>
          <cell r="C679">
            <v>41.2265050193487</v>
          </cell>
        </row>
        <row r="680">
          <cell r="A680">
            <v>5011.8723362727196</v>
          </cell>
          <cell r="B680">
            <v>12.1647762287225</v>
          </cell>
          <cell r="C680">
            <v>41.310067679569002</v>
          </cell>
        </row>
        <row r="681">
          <cell r="A681">
            <v>5058.2466200311401</v>
          </cell>
          <cell r="B681">
            <v>12.0278136111568</v>
          </cell>
          <cell r="C681">
            <v>41.395625249797597</v>
          </cell>
        </row>
        <row r="682">
          <cell r="A682">
            <v>5105.0499997540601</v>
          </cell>
          <cell r="B682">
            <v>11.8910431011769</v>
          </cell>
          <cell r="C682">
            <v>41.483161792873403</v>
          </cell>
        </row>
        <row r="683">
          <cell r="A683">
            <v>5152.28644581756</v>
          </cell>
          <cell r="B683">
            <v>11.754468487023001</v>
          </cell>
          <cell r="C683">
            <v>41.572661040531798</v>
          </cell>
        </row>
        <row r="684">
          <cell r="A684">
            <v>5199.9599653351597</v>
          </cell>
          <cell r="B684">
            <v>11.6180935310751</v>
          </cell>
          <cell r="C684">
            <v>41.664106393558001</v>
          </cell>
        </row>
        <row r="685">
          <cell r="A685">
            <v>5248.0746024977198</v>
          </cell>
          <cell r="B685">
            <v>11.4819219689739</v>
          </cell>
          <cell r="C685">
            <v>41.757480922042802</v>
          </cell>
        </row>
        <row r="686">
          <cell r="A686">
            <v>5296.6344389165797</v>
          </cell>
          <cell r="B686">
            <v>11.3459575087348</v>
          </cell>
          <cell r="C686">
            <v>41.852767365788502</v>
          </cell>
        </row>
        <row r="687">
          <cell r="A687">
            <v>5345.6435939697103</v>
          </cell>
          <cell r="B687">
            <v>11.2102038298452</v>
          </cell>
          <cell r="C687">
            <v>41.949948134816204</v>
          </cell>
        </row>
        <row r="688">
          <cell r="A688">
            <v>5395.1062251512703</v>
          </cell>
          <cell r="B688">
            <v>11.074664582352099</v>
          </cell>
          <cell r="C688">
            <v>42.049005310035099</v>
          </cell>
        </row>
        <row r="689">
          <cell r="A689">
            <v>5445.0265284242096</v>
          </cell>
          <cell r="B689">
            <v>10.939343385937899</v>
          </cell>
          <cell r="C689">
            <v>42.1499206440363</v>
          </cell>
        </row>
        <row r="690">
          <cell r="A690">
            <v>5495.4087385762396</v>
          </cell>
          <cell r="B690">
            <v>10.804243828985401</v>
          </cell>
          <cell r="C690">
            <v>42.252675562041702</v>
          </cell>
        </row>
        <row r="691">
          <cell r="A691">
            <v>5546.2571295791004</v>
          </cell>
          <cell r="B691">
            <v>10.669369467633</v>
          </cell>
          <cell r="C691">
            <v>42.357251162995503</v>
          </cell>
        </row>
        <row r="692">
          <cell r="A692">
            <v>5597.5760149510998</v>
          </cell>
          <cell r="B692">
            <v>10.5347238248205</v>
          </cell>
          <cell r="C692">
            <v>42.463628220824702</v>
          </cell>
        </row>
        <row r="693">
          <cell r="A693">
            <v>5649.3697481230201</v>
          </cell>
          <cell r="B693">
            <v>10.400310389326799</v>
          </cell>
          <cell r="C693">
            <v>42.571787185842503</v>
          </cell>
        </row>
        <row r="694">
          <cell r="A694">
            <v>5701.6427228074699</v>
          </cell>
          <cell r="B694">
            <v>10.266132614799499</v>
          </cell>
          <cell r="C694">
            <v>42.681708186334397</v>
          </cell>
        </row>
        <row r="695">
          <cell r="A695">
            <v>5754.3993733715597</v>
          </cell>
          <cell r="B695">
            <v>10.132193918777499</v>
          </cell>
          <cell r="C695">
            <v>42.793371030298601</v>
          </cell>
        </row>
        <row r="696">
          <cell r="A696">
            <v>5807.6441752131104</v>
          </cell>
          <cell r="B696">
            <v>9.9984976817076099</v>
          </cell>
          <cell r="C696">
            <v>42.9067552073736</v>
          </cell>
        </row>
        <row r="697">
          <cell r="A697">
            <v>5861.3816451402799</v>
          </cell>
          <cell r="B697">
            <v>9.8650472459562799</v>
          </cell>
          <cell r="C697">
            <v>43.0218398909294</v>
          </cell>
        </row>
        <row r="698">
          <cell r="A698">
            <v>5915.6163417547295</v>
          </cell>
          <cell r="B698">
            <v>9.7318459148165903</v>
          </cell>
          <cell r="C698">
            <v>43.1386039403476</v>
          </cell>
        </row>
        <row r="699">
          <cell r="A699">
            <v>5970.3528658383602</v>
          </cell>
          <cell r="B699">
            <v>9.5988969515125593</v>
          </cell>
          <cell r="C699">
            <v>43.257025903488</v>
          </cell>
        </row>
        <row r="700">
          <cell r="A700">
            <v>6025.5958607435696</v>
          </cell>
          <cell r="B700">
            <v>9.46620357820008</v>
          </cell>
          <cell r="C700">
            <v>43.377084019335399</v>
          </cell>
        </row>
        <row r="701">
          <cell r="A701">
            <v>6081.3500127871703</v>
          </cell>
          <cell r="B701">
            <v>9.3337689749676507</v>
          </cell>
          <cell r="C701">
            <v>43.4987562208388</v>
          </cell>
        </row>
        <row r="702">
          <cell r="A702">
            <v>6137.6200516479303</v>
          </cell>
          <cell r="B702">
            <v>9.2015962788360799</v>
          </cell>
          <cell r="C702">
            <v>43.622020137952198</v>
          </cell>
        </row>
        <row r="703">
          <cell r="A703">
            <v>6194.41075076781</v>
          </cell>
          <cell r="B703">
            <v>9.0696885827591807</v>
          </cell>
          <cell r="C703">
            <v>43.7468531008602</v>
          </cell>
        </row>
        <row r="704">
          <cell r="A704">
            <v>6251.7269277568503</v>
          </cell>
          <cell r="B704">
            <v>8.9380489346265701</v>
          </cell>
          <cell r="C704">
            <v>43.873232143405701</v>
          </cell>
        </row>
        <row r="705">
          <cell r="A705">
            <v>6309.5734448019302</v>
          </cell>
          <cell r="B705">
            <v>8.8066803362689203</v>
          </cell>
          <cell r="C705">
            <v>44.001134006721401</v>
          </cell>
        </row>
        <row r="706">
          <cell r="A706">
            <v>6367.9552090791503</v>
          </cell>
          <cell r="B706">
            <v>8.6755857424679004</v>
          </cell>
          <cell r="C706">
            <v>44.130535143054701</v>
          </cell>
        </row>
        <row r="707">
          <cell r="A707">
            <v>6426.87717317019</v>
          </cell>
          <cell r="B707">
            <v>8.5447680599710996</v>
          </cell>
          <cell r="C707">
            <v>44.261411719805203</v>
          </cell>
        </row>
        <row r="708">
          <cell r="A708">
            <v>6486.3443354823803</v>
          </cell>
          <cell r="B708">
            <v>8.41423014651307</v>
          </cell>
          <cell r="C708">
            <v>44.393739623756403</v>
          </cell>
        </row>
        <row r="709">
          <cell r="A709">
            <v>6546.3617406727399</v>
          </cell>
          <cell r="B709">
            <v>8.2839748098447501</v>
          </cell>
          <cell r="C709">
            <v>44.527494465517698</v>
          </cell>
        </row>
        <row r="710">
          <cell r="A710">
            <v>6606.93448007595</v>
          </cell>
          <cell r="B710">
            <v>8.1540048067710291</v>
          </cell>
          <cell r="C710">
            <v>44.662651584169502</v>
          </cell>
        </row>
        <row r="711">
          <cell r="A711">
            <v>6668.0676921362101</v>
          </cell>
          <cell r="B711">
            <v>8.0243228421989699</v>
          </cell>
          <cell r="C711">
            <v>44.799186052112397</v>
          </cell>
        </row>
        <row r="712">
          <cell r="A712">
            <v>6729.7665628431696</v>
          </cell>
          <cell r="B712">
            <v>7.8949315681962604</v>
          </cell>
          <cell r="C712">
            <v>44.937072680123201</v>
          </cell>
        </row>
        <row r="713">
          <cell r="A713">
            <v>6792.0363261718403</v>
          </cell>
          <cell r="B713">
            <v>7.7658335830636904</v>
          </cell>
          <cell r="C713">
            <v>45.076286022608599</v>
          </cell>
        </row>
        <row r="714">
          <cell r="A714">
            <v>6854.88226452661</v>
          </cell>
          <cell r="B714">
            <v>7.6370314304198397</v>
          </cell>
          <cell r="C714">
            <v>45.216800383074698</v>
          </cell>
        </row>
        <row r="715">
          <cell r="A715">
            <v>6918.3097091893596</v>
          </cell>
          <cell r="B715">
            <v>7.5085275983016597</v>
          </cell>
          <cell r="C715">
            <v>45.358589819776803</v>
          </cell>
        </row>
        <row r="716">
          <cell r="A716">
            <v>6982.3240407717103</v>
          </cell>
          <cell r="B716">
            <v>7.3803245182811397</v>
          </cell>
          <cell r="C716">
            <v>45.5016281515922</v>
          </cell>
        </row>
        <row r="717">
          <cell r="A717">
            <v>7046.9306896714597</v>
          </cell>
          <cell r="B717">
            <v>7.2524245645986598</v>
          </cell>
          <cell r="C717">
            <v>45.645888964072299</v>
          </cell>
        </row>
        <row r="718">
          <cell r="A718">
            <v>7112.1351365332803</v>
          </cell>
          <cell r="B718">
            <v>7.1248300533162503</v>
          </cell>
          <cell r="C718">
            <v>45.791345615699797</v>
          </cell>
        </row>
        <row r="719">
          <cell r="A719">
            <v>7177.94291271361</v>
          </cell>
          <cell r="B719">
            <v>6.9975432414894998</v>
          </cell>
          <cell r="C719">
            <v>45.937971244333902</v>
          </cell>
        </row>
        <row r="720">
          <cell r="A720">
            <v>7244.35960074989</v>
          </cell>
          <cell r="B720">
            <v>6.8705663263611498</v>
          </cell>
          <cell r="C720">
            <v>46.085738773846501</v>
          </cell>
        </row>
        <row r="721">
          <cell r="A721">
            <v>7311.3908348341702</v>
          </cell>
          <cell r="B721">
            <v>6.7439014445769701</v>
          </cell>
          <cell r="C721">
            <v>46.234620920942703</v>
          </cell>
        </row>
        <row r="722">
          <cell r="A722">
            <v>7379.0423012909996</v>
          </cell>
          <cell r="B722">
            <v>6.6175506714247998</v>
          </cell>
          <cell r="C722">
            <v>46.384590202164503</v>
          </cell>
        </row>
        <row r="723">
          <cell r="A723">
            <v>7447.3197390598798</v>
          </cell>
          <cell r="B723">
            <v>6.4915160200984703</v>
          </cell>
          <cell r="C723">
            <v>46.535618941069004</v>
          </cell>
        </row>
        <row r="724">
          <cell r="A724">
            <v>7516.2289401820499</v>
          </cell>
          <cell r="B724">
            <v>6.3657994409871996</v>
          </cell>
          <cell r="C724">
            <v>46.687679275583903</v>
          </cell>
        </row>
        <row r="725">
          <cell r="A725">
            <v>7585.7757502918303</v>
          </cell>
          <cell r="B725">
            <v>6.2404028209917497</v>
          </cell>
          <cell r="C725">
            <v>46.840743165524799</v>
          </cell>
        </row>
        <row r="726">
          <cell r="A726">
            <v>7655.96606911256</v>
          </cell>
          <cell r="B726">
            <v>6.1153279828690597</v>
          </cell>
          <cell r="C726">
            <v>46.994782400283597</v>
          </cell>
        </row>
        <row r="727">
          <cell r="A727">
            <v>7726.8058509570201</v>
          </cell>
          <cell r="B727">
            <v>5.99057668460543</v>
          </cell>
          <cell r="C727">
            <v>47.149768606667102</v>
          </cell>
        </row>
        <row r="728">
          <cell r="A728">
            <v>7798.3011052325801</v>
          </cell>
          <cell r="B728">
            <v>5.8661506188193098</v>
          </cell>
          <cell r="C728">
            <v>47.305673256887196</v>
          </cell>
        </row>
        <row r="729">
          <cell r="A729">
            <v>7870.4578969509803</v>
          </cell>
          <cell r="B729">
            <v>5.7420514121963802</v>
          </cell>
          <cell r="C729">
            <v>47.462467676703099</v>
          </cell>
        </row>
        <row r="730">
          <cell r="A730">
            <v>7943.2823472428099</v>
          </cell>
          <cell r="B730">
            <v>5.6182806249550703</v>
          </cell>
          <cell r="C730">
            <v>47.620123053690499</v>
          </cell>
        </row>
        <row r="731">
          <cell r="A731">
            <v>8016.7806338767796</v>
          </cell>
          <cell r="B731">
            <v>5.4948397503461299</v>
          </cell>
          <cell r="C731">
            <v>47.7786104456546</v>
          </cell>
        </row>
        <row r="732">
          <cell r="A732">
            <v>8090.9589917838202</v>
          </cell>
          <cell r="B732">
            <v>5.3717302141852699</v>
          </cell>
          <cell r="C732">
            <v>47.937900789160601</v>
          </cell>
        </row>
        <row r="733">
          <cell r="A733">
            <v>8165.8237135859199</v>
          </cell>
          <cell r="B733">
            <v>5.2489533744207</v>
          </cell>
          <cell r="C733">
            <v>48.097964908181801</v>
          </cell>
        </row>
        <row r="734">
          <cell r="A734">
            <v>8241.3811501300206</v>
          </cell>
          <cell r="B734">
            <v>5.1265105207360202</v>
          </cell>
          <cell r="C734">
            <v>48.258773522860899</v>
          </cell>
        </row>
        <row r="735">
          <cell r="A735">
            <v>8317.6377110267003</v>
          </cell>
          <cell r="B735">
            <v>5.0044028741892399</v>
          </cell>
          <cell r="C735">
            <v>48.420297258367903</v>
          </cell>
        </row>
        <row r="736">
          <cell r="A736">
            <v>8394.5998651939699</v>
          </cell>
          <cell r="B736">
            <v>4.8826315868884604</v>
          </cell>
          <cell r="C736">
            <v>48.582506653858303</v>
          </cell>
        </row>
        <row r="737">
          <cell r="A737">
            <v>8472.2741414059601</v>
          </cell>
          <cell r="B737">
            <v>4.7611977417054101</v>
          </cell>
          <cell r="C737">
            <v>48.745372171513203</v>
          </cell>
        </row>
        <row r="738">
          <cell r="A738">
            <v>8550.6671288468297</v>
          </cell>
          <cell r="B738">
            <v>4.6401023520262301</v>
          </cell>
          <cell r="C738">
            <v>48.9088642056537</v>
          </cell>
        </row>
        <row r="739">
          <cell r="A739">
            <v>8629.7854776697004</v>
          </cell>
          <cell r="B739">
            <v>4.5193463615424196</v>
          </cell>
          <cell r="C739">
            <v>49.072953091927999</v>
          </cell>
        </row>
        <row r="740">
          <cell r="A740">
            <v>8709.6358995608007</v>
          </cell>
          <cell r="B740">
            <v>4.3989306440786597</v>
          </cell>
          <cell r="C740">
            <v>49.237609116558801</v>
          </cell>
        </row>
        <row r="741">
          <cell r="A741">
            <v>8790.2251683088398</v>
          </cell>
          <cell r="B741">
            <v>4.2788560034626002</v>
          </cell>
          <cell r="C741">
            <v>49.402802525636098</v>
          </cell>
        </row>
        <row r="742">
          <cell r="A742">
            <v>8871.5601203795995</v>
          </cell>
          <cell r="B742">
            <v>4.1591231734324401</v>
          </cell>
          <cell r="C742">
            <v>49.568503534456099</v>
          </cell>
        </row>
        <row r="743">
          <cell r="A743">
            <v>8953.6476554959299</v>
          </cell>
          <cell r="B743">
            <v>4.0397328175861196</v>
          </cell>
          <cell r="C743">
            <v>49.734682336886301</v>
          </cell>
        </row>
        <row r="744">
          <cell r="A744">
            <v>9036.4947372230108</v>
          </cell>
          <cell r="B744">
            <v>3.92068552937006</v>
          </cell>
          <cell r="C744">
            <v>49.901309114766804</v>
          </cell>
        </row>
        <row r="745">
          <cell r="A745">
            <v>9120.1083935590905</v>
          </cell>
          <cell r="B745">
            <v>3.8019818321095</v>
          </cell>
          <cell r="C745">
            <v>50.068354047305803</v>
          </cell>
        </row>
        <row r="746">
          <cell r="A746">
            <v>9204.4957175317104</v>
          </cell>
          <cell r="B746">
            <v>3.68362217907872</v>
          </cell>
          <cell r="C746">
            <v>50.235787320494303</v>
          </cell>
        </row>
        <row r="747">
          <cell r="A747">
            <v>9289.6638677993597</v>
          </cell>
          <cell r="B747">
            <v>3.5656069536127002</v>
          </cell>
          <cell r="C747">
            <v>50.403579136510203</v>
          </cell>
        </row>
        <row r="748">
          <cell r="A748">
            <v>9375.6200692588009</v>
          </cell>
          <cell r="B748">
            <v>3.44793646925952</v>
          </cell>
          <cell r="C748">
            <v>50.571699723106498</v>
          </cell>
        </row>
        <row r="749">
          <cell r="A749">
            <v>9462.3716136579205</v>
          </cell>
          <cell r="B749">
            <v>3.3306109699737001</v>
          </cell>
          <cell r="C749">
            <v>50.740119342975397</v>
          </cell>
        </row>
        <row r="750">
          <cell r="A750">
            <v>9549.92586021436</v>
          </cell>
          <cell r="B750">
            <v>3.2136306303501398</v>
          </cell>
          <cell r="C750">
            <v>50.908808303079802</v>
          </cell>
        </row>
        <row r="751">
          <cell r="A751">
            <v>9638.2902362396999</v>
          </cell>
          <cell r="B751">
            <v>3.0969955558986402</v>
          </cell>
          <cell r="C751">
            <v>51.0777369639396</v>
          </cell>
        </row>
        <row r="752">
          <cell r="A752">
            <v>9727.4722377696507</v>
          </cell>
          <cell r="B752">
            <v>2.9807057833591499</v>
          </cell>
          <cell r="C752">
            <v>51.246875748866898</v>
          </cell>
        </row>
        <row r="753">
          <cell r="A753">
            <v>9817.4794301998409</v>
          </cell>
          <cell r="B753">
            <v>2.8647612810565302</v>
          </cell>
          <cell r="C753">
            <v>51.416195153136698</v>
          </cell>
        </row>
        <row r="754">
          <cell r="A754">
            <v>9908.3194489276702</v>
          </cell>
          <cell r="B754">
            <v>2.7491619492956101</v>
          </cell>
          <cell r="C754">
            <v>51.5856657530883</v>
          </cell>
        </row>
        <row r="755">
          <cell r="A755">
            <v>10000</v>
          </cell>
          <cell r="B755">
            <v>2.6339076207951502</v>
          </cell>
          <cell r="C755">
            <v>51.755258215145098</v>
          </cell>
        </row>
        <row r="756">
          <cell r="A756">
            <v>10092.528860766801</v>
          </cell>
          <cell r="B756">
            <v>2.5189980611610099</v>
          </cell>
          <cell r="C756">
            <v>51.924943304743898</v>
          </cell>
        </row>
        <row r="757">
          <cell r="A757">
            <v>10185.9138805411</v>
          </cell>
          <cell r="B757">
            <v>2.4044329693973898</v>
          </cell>
          <cell r="C757">
            <v>52.094691895167799</v>
          </cell>
        </row>
        <row r="758">
          <cell r="A758">
            <v>10280.162981264701</v>
          </cell>
          <cell r="B758">
            <v>2.2902119784562198</v>
          </cell>
          <cell r="C758">
            <v>52.264474976271501</v>
          </cell>
        </row>
        <row r="759">
          <cell r="A759">
            <v>10375.2841581801</v>
          </cell>
          <cell r="B759">
            <v>2.1763346558235099</v>
          </cell>
          <cell r="C759">
            <v>52.434263663088998</v>
          </cell>
        </row>
        <row r="760">
          <cell r="A760">
            <v>10471.285480508899</v>
          </cell>
          <cell r="B760">
            <v>2.0628005041420798</v>
          </cell>
          <cell r="C760">
            <v>52.604029204318202</v>
          </cell>
        </row>
        <row r="761">
          <cell r="A761">
            <v>10568.1750921365</v>
          </cell>
          <cell r="B761">
            <v>1.9496089618707799</v>
          </cell>
          <cell r="C761">
            <v>52.773742990676901</v>
          </cell>
        </row>
        <row r="762">
          <cell r="A762">
            <v>10665.9612123025</v>
          </cell>
          <cell r="B762">
            <v>1.83675940397769</v>
          </cell>
          <cell r="C762">
            <v>52.9433765631128</v>
          </cell>
        </row>
        <row r="763">
          <cell r="A763">
            <v>10764.6521362983</v>
          </cell>
          <cell r="B763">
            <v>1.72425114266833</v>
          </cell>
          <cell r="C763">
            <v>53.112901620869998</v>
          </cell>
        </row>
        <row r="764">
          <cell r="A764">
            <v>10864.2562361706</v>
          </cell>
          <cell r="B764">
            <v>1.6120834281470899</v>
          </cell>
          <cell r="C764">
            <v>53.282290029400301</v>
          </cell>
        </row>
        <row r="765">
          <cell r="A765">
            <v>10964.7819614318</v>
          </cell>
          <cell r="B765">
            <v>1.50025544941086</v>
          </cell>
          <cell r="C765">
            <v>53.451513828110301</v>
          </cell>
        </row>
        <row r="766">
          <cell r="A766">
            <v>11066.237839776601</v>
          </cell>
          <cell r="B766">
            <v>1.3887663350744199</v>
          </cell>
          <cell r="C766">
            <v>53.620545237940597</v>
          </cell>
        </row>
        <row r="767">
          <cell r="A767">
            <v>11168.632477805601</v>
          </cell>
          <cell r="B767">
            <v>1.27761515422613</v>
          </cell>
          <cell r="C767">
            <v>53.789356668770402</v>
          </cell>
        </row>
        <row r="768">
          <cell r="A768">
            <v>11271.9745617551</v>
          </cell>
          <cell r="B768">
            <v>1.16680091731359</v>
          </cell>
          <cell r="C768">
            <v>53.957920726639699</v>
          </cell>
        </row>
        <row r="769">
          <cell r="A769">
            <v>11376.272858234301</v>
          </cell>
          <cell r="B769">
            <v>1.0563225770570499</v>
          </cell>
          <cell r="C769">
            <v>54.126210220780997</v>
          </cell>
        </row>
        <row r="770">
          <cell r="A770">
            <v>11481.536214968801</v>
          </cell>
          <cell r="B770">
            <v>0.94617902939091703</v>
          </cell>
          <cell r="C770">
            <v>54.294198170462202</v>
          </cell>
        </row>
        <row r="771">
          <cell r="A771">
            <v>11587.773561551199</v>
          </cell>
          <cell r="B771">
            <v>0.83636911443114204</v>
          </cell>
          <cell r="C771">
            <v>54.461857811627397</v>
          </cell>
        </row>
        <row r="772">
          <cell r="A772">
            <v>11694.9939101987</v>
          </cell>
          <cell r="B772">
            <v>0.72689161746780895</v>
          </cell>
          <cell r="C772">
            <v>54.629162603334301</v>
          </cell>
        </row>
        <row r="773">
          <cell r="A773">
            <v>11803.206356517199</v>
          </cell>
          <cell r="B773">
            <v>0.61774526998185997</v>
          </cell>
          <cell r="C773">
            <v>54.796086233984298</v>
          </cell>
        </row>
        <row r="774">
          <cell r="A774">
            <v>11912.4200802737</v>
          </cell>
          <cell r="B774">
            <v>0.50892875068430199</v>
          </cell>
          <cell r="C774">
            <v>54.962602627337802</v>
          </cell>
        </row>
        <row r="775">
          <cell r="A775">
            <v>12022.6443461741</v>
          </cell>
          <cell r="B775">
            <v>0.40044068657749798</v>
          </cell>
          <cell r="C775">
            <v>55.1286859483154</v>
          </cell>
        </row>
        <row r="776">
          <cell r="A776">
            <v>12133.8885046497</v>
          </cell>
          <cell r="B776">
            <v>0.29227965403628597</v>
          </cell>
          <cell r="C776">
            <v>55.294310608574499</v>
          </cell>
        </row>
        <row r="777">
          <cell r="A777">
            <v>12246.161992650401</v>
          </cell>
          <cell r="B777">
            <v>0.18444417990873699</v>
          </cell>
          <cell r="C777">
            <v>55.459451271867003</v>
          </cell>
        </row>
        <row r="778">
          <cell r="A778">
            <v>12359.4743344451</v>
          </cell>
          <cell r="B778">
            <v>7.6932742634579498E-2</v>
          </cell>
          <cell r="C778">
            <v>55.624082859165398</v>
          </cell>
        </row>
        <row r="779">
          <cell r="A779">
            <v>12473.8351424294</v>
          </cell>
          <cell r="B779">
            <v>-3.0256226619805801E-2</v>
          </cell>
          <cell r="C779">
            <v>55.788180553562597</v>
          </cell>
        </row>
        <row r="780">
          <cell r="A780">
            <v>12589.2541179416</v>
          </cell>
          <cell r="B780">
            <v>-0.13712434281055899</v>
          </cell>
          <cell r="C780">
            <v>55.951719804939501</v>
          </cell>
        </row>
        <row r="781">
          <cell r="A781">
            <v>12705.741052085399</v>
          </cell>
          <cell r="B781">
            <v>-0.24367326585188701</v>
          </cell>
          <cell r="C781">
            <v>56.114676334396997</v>
          </cell>
        </row>
        <row r="782">
          <cell r="A782">
            <v>12823.305826560199</v>
          </cell>
          <cell r="B782">
            <v>-0.34990469943846803</v>
          </cell>
          <cell r="C782">
            <v>56.277026138455597</v>
          </cell>
        </row>
        <row r="783">
          <cell r="A783">
            <v>12941.958414499801</v>
          </cell>
          <cell r="B783">
            <v>-0.45582038985610601</v>
          </cell>
          <cell r="C783">
            <v>56.438745493016803</v>
          </cell>
        </row>
        <row r="784">
          <cell r="A784">
            <v>13061.7088813184</v>
          </cell>
          <cell r="B784">
            <v>-0.56142212478219899</v>
          </cell>
          <cell r="C784">
            <v>56.599810957085801</v>
          </cell>
        </row>
        <row r="785">
          <cell r="A785">
            <v>13182.567385564</v>
          </cell>
          <cell r="B785">
            <v>-0.66671173207712597</v>
          </cell>
          <cell r="C785">
            <v>56.7601993762608</v>
          </cell>
        </row>
        <row r="786">
          <cell r="A786">
            <v>13304.5441797809</v>
          </cell>
          <cell r="B786">
            <v>-0.77169107856762098</v>
          </cell>
          <cell r="C786">
            <v>56.919887885978397</v>
          </cell>
        </row>
        <row r="787">
          <cell r="A787">
            <v>13427.6496113786</v>
          </cell>
          <cell r="B787">
            <v>-0.87636206882358303</v>
          </cell>
          <cell r="C787">
            <v>57.0788539145248</v>
          </cell>
        </row>
        <row r="788">
          <cell r="A788">
            <v>13551.894123510299</v>
          </cell>
          <cell r="B788">
            <v>-0.98072664392935704</v>
          </cell>
          <cell r="C788">
            <v>57.237075185808997</v>
          </cell>
        </row>
        <row r="789">
          <cell r="A789">
            <v>13677.2882559584</v>
          </cell>
          <cell r="B789">
            <v>-1.08478678025111</v>
          </cell>
          <cell r="C789">
            <v>57.394529721895097</v>
          </cell>
        </row>
        <row r="790">
          <cell r="A790">
            <v>13803.842646028799</v>
          </cell>
          <cell r="B790">
            <v>-1.1885444882007901</v>
          </cell>
          <cell r="C790">
            <v>57.5511958453041</v>
          </cell>
        </row>
        <row r="791">
          <cell r="A791">
            <v>13931.568029452999</v>
          </cell>
          <cell r="B791">
            <v>-1.2920018109986799</v>
          </cell>
          <cell r="C791">
            <v>57.707052181077103</v>
          </cell>
        </row>
        <row r="792">
          <cell r="A792">
            <v>14060.4752412991</v>
          </cell>
          <cell r="B792">
            <v>-1.3951608234347399</v>
          </cell>
          <cell r="C792">
            <v>57.862077658605997</v>
          </cell>
        </row>
        <row r="793">
          <cell r="A793">
            <v>14190.5752168909</v>
          </cell>
          <cell r="B793">
            <v>-1.4980236306310299</v>
          </cell>
          <cell r="C793">
            <v>58.016251513234501</v>
          </cell>
        </row>
        <row r="794">
          <cell r="A794">
            <v>14321.878992735399</v>
          </cell>
          <cell r="B794">
            <v>-1.60059236680523</v>
          </cell>
          <cell r="C794">
            <v>58.169553287626897</v>
          </cell>
        </row>
        <row r="795">
          <cell r="A795">
            <v>14454.3977074592</v>
          </cell>
          <cell r="B795">
            <v>-1.70286919403677</v>
          </cell>
          <cell r="C795">
            <v>58.321962832912803</v>
          </cell>
        </row>
        <row r="796">
          <cell r="A796">
            <v>14588.1426027534</v>
          </cell>
          <cell r="B796">
            <v>-1.80485630103735</v>
          </cell>
          <cell r="C796">
            <v>58.473460309605997</v>
          </cell>
        </row>
        <row r="797">
          <cell r="A797">
            <v>14723.125024327101</v>
          </cell>
          <cell r="B797">
            <v>-1.90655590192535</v>
          </cell>
          <cell r="C797">
            <v>58.624026188302203</v>
          </cell>
        </row>
        <row r="798">
          <cell r="A798">
            <v>14859.35642287</v>
          </cell>
          <cell r="B798">
            <v>-2.00797023500661</v>
          </cell>
          <cell r="C798">
            <v>58.773641250160203</v>
          </cell>
        </row>
        <row r="799">
          <cell r="A799">
            <v>14996.8483550237</v>
          </cell>
          <cell r="B799">
            <v>-2.10910156156161</v>
          </cell>
          <cell r="C799">
            <v>58.922286587163299</v>
          </cell>
        </row>
        <row r="800">
          <cell r="A800">
            <v>15135.612484362</v>
          </cell>
          <cell r="B800">
            <v>-2.2099521646407099</v>
          </cell>
          <cell r="C800">
            <v>59.069943602175101</v>
          </cell>
        </row>
        <row r="801">
          <cell r="A801">
            <v>15275.6605823807</v>
          </cell>
          <cell r="B801">
            <v>-2.3105243478676898</v>
          </cell>
          <cell r="C801">
            <v>59.216594008783503</v>
          </cell>
        </row>
        <row r="802">
          <cell r="A802">
            <v>15417.0045294956</v>
          </cell>
          <cell r="B802">
            <v>-2.4108204342527602</v>
          </cell>
          <cell r="C802">
            <v>59.362219830941399</v>
          </cell>
        </row>
        <row r="803">
          <cell r="A803">
            <v>15559.656316050699</v>
          </cell>
          <cell r="B803">
            <v>-2.5108427650164198</v>
          </cell>
          <cell r="C803">
            <v>59.506803402408501</v>
          </cell>
        </row>
        <row r="804">
          <cell r="A804">
            <v>15703.6280433355</v>
          </cell>
          <cell r="B804">
            <v>-2.6105936984238598</v>
          </cell>
          <cell r="C804">
            <v>59.650327365996098</v>
          </cell>
        </row>
        <row r="805">
          <cell r="A805">
            <v>15848.931924611101</v>
          </cell>
          <cell r="B805">
            <v>-2.7100756086318101</v>
          </cell>
          <cell r="C805">
            <v>59.792774672620901</v>
          </cell>
        </row>
        <row r="806">
          <cell r="A806">
            <v>15995.5802861466</v>
          </cell>
          <cell r="B806">
            <v>-2.8092908845480098</v>
          </cell>
          <cell r="C806">
            <v>59.934128580173002</v>
          </cell>
        </row>
        <row r="807">
          <cell r="A807">
            <v>16143.5855682648</v>
          </cell>
          <cell r="B807">
            <v>-2.9082419287038901</v>
          </cell>
          <cell r="C807">
            <v>60.074372652198598</v>
          </cell>
        </row>
        <row r="808">
          <cell r="A808">
            <v>16292.9603263972</v>
          </cell>
          <cell r="B808">
            <v>-3.0069311561418002</v>
          </cell>
          <cell r="C808">
            <v>60.213490756409001</v>
          </cell>
        </row>
        <row r="809">
          <cell r="A809">
            <v>16443.717232149302</v>
          </cell>
          <cell r="B809">
            <v>-3.1053609933168</v>
          </cell>
          <cell r="C809">
            <v>60.351467063013502</v>
          </cell>
        </row>
        <row r="810">
          <cell r="A810">
            <v>16595.869074375601</v>
          </cell>
          <cell r="B810">
            <v>-3.2035338770136601</v>
          </cell>
          <cell r="C810">
            <v>60.488286042884297</v>
          </cell>
        </row>
        <row r="811">
          <cell r="A811">
            <v>16749.428760264302</v>
          </cell>
          <cell r="B811">
            <v>-3.3014522532803099</v>
          </cell>
          <cell r="C811">
            <v>60.623932465562</v>
          </cell>
        </row>
        <row r="812">
          <cell r="A812">
            <v>16904.4093164326</v>
          </cell>
          <cell r="B812">
            <v>-3.3991185763776302</v>
          </cell>
          <cell r="C812">
            <v>60.758391397099402</v>
          </cell>
        </row>
        <row r="813">
          <cell r="A813">
            <v>17060.823890031199</v>
          </cell>
          <cell r="B813">
            <v>-3.4965353077461101</v>
          </cell>
          <cell r="C813">
            <v>60.891648197753902</v>
          </cell>
        </row>
        <row r="814">
          <cell r="A814">
            <v>17218.68574986</v>
          </cell>
          <cell r="B814">
            <v>-3.59370491499025</v>
          </cell>
          <cell r="C814">
            <v>61.023688519533302</v>
          </cell>
        </row>
        <row r="815">
          <cell r="A815">
            <v>17378.0082874937</v>
          </cell>
          <cell r="B815">
            <v>-3.6906298708809602</v>
          </cell>
          <cell r="C815">
            <v>61.154498303596398</v>
          </cell>
        </row>
        <row r="816">
          <cell r="A816">
            <v>17538.805018417599</v>
          </cell>
          <cell r="B816">
            <v>-3.7873126523762002</v>
          </cell>
          <cell r="C816">
            <v>61.284063777520302</v>
          </cell>
        </row>
        <row r="817">
          <cell r="A817">
            <v>17701.089583174198</v>
          </cell>
          <cell r="B817">
            <v>-3.88375573966059</v>
          </cell>
          <cell r="C817">
            <v>61.412371452431998</v>
          </cell>
        </row>
        <row r="818">
          <cell r="A818">
            <v>17864.875748520401</v>
          </cell>
          <cell r="B818">
            <v>-3.9799616152038499</v>
          </cell>
          <cell r="C818">
            <v>61.539408120014897</v>
          </cell>
        </row>
        <row r="819">
          <cell r="A819">
            <v>18030.177408595599</v>
          </cell>
          <cell r="B819">
            <v>-4.0759327628389102</v>
          </cell>
          <cell r="C819">
            <v>61.665160849394297</v>
          </cell>
        </row>
        <row r="820">
          <cell r="A820">
            <v>18197.008586099801</v>
          </cell>
          <cell r="B820">
            <v>-4.1716716668597398</v>
          </cell>
          <cell r="C820">
            <v>61.789616983906399</v>
          </cell>
        </row>
        <row r="821">
          <cell r="A821">
            <v>18365.383433483399</v>
          </cell>
          <cell r="B821">
            <v>-4.2671808111388998</v>
          </cell>
          <cell r="C821">
            <v>61.912764137756298</v>
          </cell>
        </row>
        <row r="822">
          <cell r="A822">
            <v>18535.3162341481</v>
          </cell>
          <cell r="B822">
            <v>-4.3624626782653699</v>
          </cell>
          <cell r="C822">
            <v>62.034590192568402</v>
          </cell>
        </row>
        <row r="823">
          <cell r="A823">
            <v>18706.821403657901</v>
          </cell>
          <cell r="B823">
            <v>-4.4575197487029596</v>
          </cell>
          <cell r="C823">
            <v>62.155083293840804</v>
          </cell>
        </row>
        <row r="824">
          <cell r="A824">
            <v>18879.913490962899</v>
          </cell>
          <cell r="B824">
            <v>-4.5523544999688097</v>
          </cell>
          <cell r="C824">
            <v>62.274231847297997</v>
          </cell>
        </row>
        <row r="825">
          <cell r="A825">
            <v>19054.607179632399</v>
          </cell>
          <cell r="B825">
            <v>-4.6469694058329303</v>
          </cell>
          <cell r="C825">
            <v>62.392024515160699</v>
          </cell>
        </row>
        <row r="826">
          <cell r="A826">
            <v>19230.917289101501</v>
          </cell>
          <cell r="B826">
            <v>-4.7413669355381902</v>
          </cell>
          <cell r="C826">
            <v>62.508450212322799</v>
          </cell>
        </row>
        <row r="827">
          <cell r="A827">
            <v>19408.8587759277</v>
          </cell>
          <cell r="B827">
            <v>-4.8355495530415</v>
          </cell>
          <cell r="C827">
            <v>62.623498102453802</v>
          </cell>
        </row>
        <row r="828">
          <cell r="A828">
            <v>19588.446735059799</v>
          </cell>
          <cell r="B828">
            <v>-4.9295197162753999</v>
          </cell>
          <cell r="C828">
            <v>62.737157594023799</v>
          </cell>
        </row>
        <row r="829">
          <cell r="A829">
            <v>19769.696401118501</v>
          </cell>
          <cell r="B829">
            <v>-5.0232798764309203</v>
          </cell>
          <cell r="C829">
            <v>62.849418336257401</v>
          </cell>
        </row>
        <row r="830">
          <cell r="A830">
            <v>19952.623149688701</v>
          </cell>
          <cell r="B830">
            <v>-5.1168324772611102</v>
          </cell>
          <cell r="C830">
            <v>62.960270215022298</v>
          </cell>
        </row>
        <row r="831">
          <cell r="A831">
            <v>20137.2424986238</v>
          </cell>
          <cell r="B831">
            <v>-5.2101799544055396</v>
          </cell>
          <cell r="C831">
            <v>63.069703348658599</v>
          </cell>
        </row>
        <row r="832">
          <cell r="A832">
            <v>20323.570109362201</v>
          </cell>
          <cell r="B832">
            <v>-5.3033247347357104</v>
          </cell>
          <cell r="C832">
            <v>63.177708083749799</v>
          </cell>
        </row>
        <row r="833">
          <cell r="A833">
            <v>20511.621788255601</v>
          </cell>
          <cell r="B833">
            <v>-5.3962692357211601</v>
          </cell>
          <cell r="C833">
            <v>63.284274990843301</v>
          </cell>
        </row>
        <row r="834">
          <cell r="A834">
            <v>20701.413487910399</v>
          </cell>
          <cell r="B834">
            <v>-5.4890158648156699</v>
          </cell>
          <cell r="C834">
            <v>63.389394860121499</v>
          </cell>
        </row>
        <row r="835">
          <cell r="A835">
            <v>20892.9613085403</v>
          </cell>
          <cell r="B835">
            <v>-5.5815670188654201</v>
          </cell>
          <cell r="C835">
            <v>63.493058697034002</v>
          </cell>
        </row>
        <row r="836">
          <cell r="A836">
            <v>21086.281499332799</v>
          </cell>
          <cell r="B836">
            <v>-5.6739250835358002</v>
          </cell>
          <cell r="C836">
            <v>63.595257717887002</v>
          </cell>
        </row>
        <row r="837">
          <cell r="A837">
            <v>21281.3904598271</v>
          </cell>
          <cell r="B837">
            <v>-5.76609243276011</v>
          </cell>
          <cell r="C837">
            <v>63.695983345400599</v>
          </cell>
        </row>
        <row r="838">
          <cell r="A838">
            <v>21478.304741305299</v>
          </cell>
          <cell r="B838">
            <v>-5.85807142820713</v>
          </cell>
          <cell r="C838">
            <v>63.795227204235502</v>
          </cell>
        </row>
        <row r="839">
          <cell r="A839">
            <v>21677.041048196901</v>
          </cell>
          <cell r="B839">
            <v>-5.9498644187695202</v>
          </cell>
          <cell r="C839">
            <v>63.892981116493203</v>
          </cell>
        </row>
        <row r="840">
          <cell r="A840">
            <v>21877.616239495499</v>
          </cell>
          <cell r="B840">
            <v>-6.0414737400710399</v>
          </cell>
          <cell r="C840">
            <v>63.989237097191698</v>
          </cell>
        </row>
        <row r="841">
          <cell r="A841">
            <v>22080.0473301889</v>
          </cell>
          <cell r="B841">
            <v>-6.1329017139943804</v>
          </cell>
          <cell r="C841">
            <v>64.083987349725504</v>
          </cell>
        </row>
        <row r="842">
          <cell r="A842">
            <v>22284.351492703001</v>
          </cell>
          <cell r="B842">
            <v>-6.2241506482274502</v>
          </cell>
          <cell r="C842">
            <v>64.177224261310201</v>
          </cell>
        </row>
        <row r="843">
          <cell r="A843">
            <v>22490.546058357799</v>
          </cell>
          <cell r="B843">
            <v>-6.31522283582893</v>
          </cell>
          <cell r="C843">
            <v>64.2689403984118</v>
          </cell>
        </row>
        <row r="844">
          <cell r="A844">
            <v>22698.648518838199</v>
          </cell>
          <cell r="B844">
            <v>-6.4061205548126496</v>
          </cell>
          <cell r="C844">
            <v>64.359128502172595</v>
          </cell>
        </row>
        <row r="845">
          <cell r="A845">
            <v>22908.676527677701</v>
          </cell>
          <cell r="B845">
            <v>-6.4968460677506297</v>
          </cell>
          <cell r="C845">
            <v>64.447781483829104</v>
          </cell>
        </row>
        <row r="846">
          <cell r="A846">
            <v>23120.6479017559</v>
          </cell>
          <cell r="B846">
            <v>-6.5874016213944699</v>
          </cell>
          <cell r="C846">
            <v>64.534892420131001</v>
          </cell>
        </row>
        <row r="847">
          <cell r="A847">
            <v>23334.580622810001</v>
          </cell>
          <cell r="B847">
            <v>-6.6777894463140104</v>
          </cell>
          <cell r="C847">
            <v>64.620454548757607</v>
          </cell>
        </row>
        <row r="848">
          <cell r="A848">
            <v>23550.492838959999</v>
          </cell>
          <cell r="B848">
            <v>-6.7680117565546496</v>
          </cell>
          <cell r="C848">
            <v>64.704461263743497</v>
          </cell>
        </row>
        <row r="849">
          <cell r="A849">
            <v>23768.4028662487</v>
          </cell>
          <cell r="B849">
            <v>-6.8580707493115698</v>
          </cell>
          <cell r="C849">
            <v>64.786906110908902</v>
          </cell>
        </row>
        <row r="850">
          <cell r="A850">
            <v>23988.3291901948</v>
          </cell>
          <cell r="B850">
            <v>-6.9479686046209697</v>
          </cell>
          <cell r="C850">
            <v>64.8677827833002</v>
          </cell>
        </row>
        <row r="851">
          <cell r="A851">
            <v>24210.290467361701</v>
          </cell>
          <cell r="B851">
            <v>-7.0377074850680899</v>
          </cell>
          <cell r="C851">
            <v>64.947085116643805</v>
          </cell>
        </row>
        <row r="852">
          <cell r="A852">
            <v>24434.305526939701</v>
          </cell>
          <cell r="B852">
            <v>-7.1272895355120802</v>
          </cell>
          <cell r="C852">
            <v>65.024807084816402</v>
          </cell>
        </row>
        <row r="853">
          <cell r="A853">
            <v>24660.3933723433</v>
          </cell>
          <cell r="B853">
            <v>-7.21671688282653</v>
          </cell>
          <cell r="C853">
            <v>65.100942795332102</v>
          </cell>
        </row>
        <row r="854">
          <cell r="A854">
            <v>24888.5731828239</v>
          </cell>
          <cell r="B854">
            <v>-7.3059916356559604</v>
          </cell>
          <cell r="C854">
            <v>65.175486484848605</v>
          </cell>
        </row>
        <row r="855">
          <cell r="A855">
            <v>25118.8643150957</v>
          </cell>
          <cell r="B855">
            <v>-7.3951158841876703</v>
          </cell>
          <cell r="C855">
            <v>65.248432514698194</v>
          </cell>
        </row>
        <row r="856">
          <cell r="A856">
            <v>25351.286304978999</v>
          </cell>
          <cell r="B856">
            <v>-7.4840916999391904</v>
          </cell>
          <cell r="C856">
            <v>65.319775366442897</v>
          </cell>
        </row>
        <row r="857">
          <cell r="A857">
            <v>25585.858869056399</v>
          </cell>
          <cell r="B857">
            <v>-7.5729211355596204</v>
          </cell>
          <cell r="C857">
            <v>65.389509637453898</v>
          </cell>
        </row>
        <row r="858">
          <cell r="A858">
            <v>25822.601906345899</v>
          </cell>
          <cell r="B858">
            <v>-7.6616062246464596</v>
          </cell>
          <cell r="C858">
            <v>65.457630036523199</v>
          </cell>
        </row>
        <row r="859">
          <cell r="A859">
            <v>26061.535499988899</v>
          </cell>
          <cell r="B859">
            <v>-7.7501489815755003</v>
          </cell>
          <cell r="C859">
            <v>65.524131379502506</v>
          </cell>
        </row>
        <row r="860">
          <cell r="A860">
            <v>26302.6799189538</v>
          </cell>
          <cell r="B860">
            <v>-7.83855140134549</v>
          </cell>
          <cell r="C860">
            <v>65.589008584976995</v>
          </cell>
        </row>
        <row r="861">
          <cell r="A861">
            <v>26546.055619755301</v>
          </cell>
          <cell r="B861">
            <v>-7.9268154594352804</v>
          </cell>
          <cell r="C861">
            <v>65.652256669970697</v>
          </cell>
        </row>
        <row r="862">
          <cell r="A862">
            <v>26791.6832481903</v>
          </cell>
          <cell r="B862">
            <v>-8.0149431116745795</v>
          </cell>
          <cell r="C862">
            <v>65.713870745688496</v>
          </cell>
        </row>
        <row r="863">
          <cell r="A863">
            <v>27039.5836410884</v>
          </cell>
          <cell r="B863">
            <v>-8.1029362941274297</v>
          </cell>
          <cell r="C863">
            <v>65.773846013295298</v>
          </cell>
        </row>
        <row r="864">
          <cell r="A864">
            <v>27289.777828080401</v>
          </cell>
          <cell r="B864">
            <v>-8.1907969229875608</v>
          </cell>
          <cell r="C864">
            <v>65.832177759732204</v>
          </cell>
        </row>
        <row r="865">
          <cell r="A865">
            <v>27542.287033381599</v>
          </cell>
          <cell r="B865">
            <v>-8.2785268944864505</v>
          </cell>
          <cell r="C865">
            <v>65.888861353573802</v>
          </cell>
        </row>
        <row r="866">
          <cell r="A866">
            <v>27797.132677592799</v>
          </cell>
          <cell r="B866">
            <v>-8.3661280848125692</v>
          </cell>
          <cell r="C866">
            <v>65.943892240924797</v>
          </cell>
        </row>
        <row r="867">
          <cell r="A867">
            <v>28054.336379517099</v>
          </cell>
          <cell r="B867">
            <v>-8.4536023500420896</v>
          </cell>
          <cell r="C867">
            <v>65.997265941360396</v>
          </cell>
        </row>
        <row r="868">
          <cell r="A868">
            <v>28313.919957993701</v>
          </cell>
          <cell r="B868">
            <v>-8.5409515260806792</v>
          </cell>
          <cell r="C868">
            <v>66.048978043906899</v>
          </cell>
        </row>
        <row r="869">
          <cell r="A869">
            <v>28575.905433749402</v>
          </cell>
          <cell r="B869">
            <v>-8.6281774286158708</v>
          </cell>
          <cell r="C869">
            <v>66.099024203069902</v>
          </cell>
        </row>
        <row r="870">
          <cell r="A870">
            <v>28840.315031266</v>
          </cell>
          <cell r="B870">
            <v>-8.7152818530797305</v>
          </cell>
          <cell r="C870">
            <v>66.147400134903407</v>
          </cell>
        </row>
        <row r="871">
          <cell r="A871">
            <v>29107.171180665999</v>
          </cell>
          <cell r="B871">
            <v>-8.8022665746217701</v>
          </cell>
          <cell r="C871">
            <v>66.194101613128396</v>
          </cell>
        </row>
        <row r="872">
          <cell r="A872">
            <v>29376.496519615299</v>
          </cell>
          <cell r="B872">
            <v>-8.8891333480911197</v>
          </cell>
          <cell r="C872">
            <v>66.239124465295504</v>
          </cell>
        </row>
        <row r="873">
          <cell r="A873">
            <v>29648.313895243398</v>
          </cell>
          <cell r="B873">
            <v>-8.9758839080285107</v>
          </cell>
          <cell r="C873">
            <v>66.282464568994399</v>
          </cell>
        </row>
        <row r="874">
          <cell r="A874">
            <v>29922.646366081801</v>
          </cell>
          <cell r="B874">
            <v>-9.0625199686668196</v>
          </cell>
          <cell r="C874">
            <v>66.324117848114298</v>
          </cell>
        </row>
        <row r="875">
          <cell r="A875">
            <v>30199.5172040201</v>
          </cell>
          <cell r="B875">
            <v>-9.1490432239406996</v>
          </cell>
          <cell r="C875">
            <v>66.364080269148403</v>
          </cell>
        </row>
        <row r="876">
          <cell r="A876">
            <v>30478.949896279799</v>
          </cell>
          <cell r="B876">
            <v>-9.2354553475044092</v>
          </cell>
          <cell r="C876">
            <v>66.402347837550806</v>
          </cell>
        </row>
        <row r="877">
          <cell r="A877">
            <v>30760.968147406998</v>
          </cell>
          <cell r="B877">
            <v>-9.32175799275789</v>
          </cell>
          <cell r="C877">
            <v>66.438916594140395</v>
          </cell>
        </row>
        <row r="878">
          <cell r="A878">
            <v>31045.595881283502</v>
          </cell>
          <cell r="B878">
            <v>-9.4079527928805593</v>
          </cell>
          <cell r="C878">
            <v>66.473782611556402</v>
          </cell>
        </row>
        <row r="879">
          <cell r="A879">
            <v>31332.857243155799</v>
          </cell>
          <cell r="B879">
            <v>-9.4940413608724494</v>
          </cell>
          <cell r="C879">
            <v>66.506941990762201</v>
          </cell>
        </row>
        <row r="880">
          <cell r="A880">
            <v>31622.776601683701</v>
          </cell>
          <cell r="B880">
            <v>-9.5800252896027303</v>
          </cell>
          <cell r="C880">
            <v>66.538390857600305</v>
          </cell>
        </row>
        <row r="881">
          <cell r="A881">
            <v>31915.378551007601</v>
          </cell>
          <cell r="B881">
            <v>-9.6659061518653395</v>
          </cell>
          <cell r="C881">
            <v>66.568125359398493</v>
          </cell>
        </row>
        <row r="882">
          <cell r="A882">
            <v>32210.687912834299</v>
          </cell>
          <cell r="B882">
            <v>-9.7516855004406704</v>
          </cell>
          <cell r="C882">
            <v>66.596141661625595</v>
          </cell>
        </row>
        <row r="883">
          <cell r="A883">
            <v>32508.729738543399</v>
          </cell>
          <cell r="B883">
            <v>-9.83736486816432</v>
          </cell>
          <cell r="C883">
            <v>66.622435944598706</v>
          </cell>
        </row>
        <row r="884">
          <cell r="A884">
            <v>32809.529311311897</v>
          </cell>
          <cell r="B884">
            <v>-9.9229457680013198</v>
          </cell>
          <cell r="C884">
            <v>66.647004400242096</v>
          </cell>
        </row>
        <row r="885">
          <cell r="A885">
            <v>33113.112148259097</v>
          </cell>
          <cell r="B885">
            <v>-10.0084296931264</v>
          </cell>
          <cell r="C885">
            <v>66.6698432288958</v>
          </cell>
        </row>
        <row r="886">
          <cell r="A886">
            <v>33419.5040026114</v>
          </cell>
          <cell r="B886">
            <v>-10.093818117010301</v>
          </cell>
          <cell r="C886">
            <v>66.690948636176799</v>
          </cell>
        </row>
        <row r="887">
          <cell r="A887">
            <v>33728.730865886799</v>
          </cell>
          <cell r="B887">
            <v>-10.1791124935105</v>
          </cell>
          <cell r="C887">
            <v>66.710316829890701</v>
          </cell>
        </row>
        <row r="888">
          <cell r="A888">
            <v>34040.818970100001</v>
          </cell>
          <cell r="B888">
            <v>-10.2643142569675</v>
          </cell>
          <cell r="C888">
            <v>66.727944016993803</v>
          </cell>
        </row>
        <row r="889">
          <cell r="A889">
            <v>34355.794789987398</v>
          </cell>
          <cell r="B889">
            <v>-10.349424822305901</v>
          </cell>
          <cell r="C889">
            <v>66.743826400607105</v>
          </cell>
        </row>
        <row r="890">
          <cell r="A890">
            <v>34673.6850452531</v>
          </cell>
          <cell r="B890">
            <v>-10.434445585140301</v>
          </cell>
          <cell r="C890">
            <v>66.757960177081998</v>
          </cell>
        </row>
        <row r="891">
          <cell r="A891">
            <v>34994.516702835703</v>
          </cell>
          <cell r="B891">
            <v>-10.519377921884701</v>
          </cell>
          <cell r="C891">
            <v>66.770341533113907</v>
          </cell>
        </row>
        <row r="892">
          <cell r="A892">
            <v>35318.316979195697</v>
          </cell>
          <cell r="B892">
            <v>-10.604223189867101</v>
          </cell>
          <cell r="C892">
            <v>66.780966642909902</v>
          </cell>
        </row>
        <row r="893">
          <cell r="A893">
            <v>35645.113342624398</v>
          </cell>
          <cell r="B893">
            <v>-10.688982727447399</v>
          </cell>
          <cell r="C893">
            <v>66.789831665404506</v>
          </cell>
        </row>
        <row r="894">
          <cell r="A894">
            <v>35974.933515574201</v>
          </cell>
          <cell r="B894">
            <v>-10.7736578541385</v>
          </cell>
          <cell r="C894">
            <v>66.796932741526305</v>
          </cell>
        </row>
        <row r="895">
          <cell r="A895">
            <v>36307.805477010101</v>
          </cell>
          <cell r="B895">
            <v>-10.8582498707322</v>
          </cell>
          <cell r="C895">
            <v>66.802265991515</v>
          </cell>
        </row>
        <row r="896">
          <cell r="A896">
            <v>36643.757464783303</v>
          </cell>
          <cell r="B896">
            <v>-10.942760059426799</v>
          </cell>
          <cell r="C896">
            <v>66.805827512287905</v>
          </cell>
        </row>
        <row r="897">
          <cell r="A897">
            <v>36982.8179780266</v>
          </cell>
          <cell r="B897">
            <v>-11.0271896839592</v>
          </cell>
          <cell r="C897">
            <v>66.807613374855194</v>
          </cell>
        </row>
        <row r="898">
          <cell r="A898">
            <v>37325.015779572001</v>
          </cell>
          <cell r="B898">
            <v>-11.111539989738899</v>
          </cell>
          <cell r="C898">
            <v>66.807619621786301</v>
          </cell>
        </row>
        <row r="899">
          <cell r="A899">
            <v>37670.379898390798</v>
          </cell>
          <cell r="B899">
            <v>-11.195812203984699</v>
          </cell>
          <cell r="C899">
            <v>66.805842264722799</v>
          </cell>
        </row>
        <row r="900">
          <cell r="A900">
            <v>38018.939632056099</v>
          </cell>
          <cell r="B900">
            <v>-11.280007535864801</v>
          </cell>
          <cell r="C900">
            <v>66.802277281941699</v>
          </cell>
        </row>
        <row r="901">
          <cell r="A901">
            <v>38370.724549227802</v>
          </cell>
          <cell r="B901">
            <v>-11.3641271766383</v>
          </cell>
          <cell r="C901">
            <v>66.7969206159664</v>
          </cell>
        </row>
        <row r="902">
          <cell r="A902">
            <v>38725.764492161703</v>
          </cell>
          <cell r="B902">
            <v>-11.4481722997988</v>
          </cell>
          <cell r="C902">
            <v>66.789768171225404</v>
          </cell>
        </row>
        <row r="903">
          <cell r="A903">
            <v>39084.089579240201</v>
          </cell>
          <cell r="B903">
            <v>-11.5321440612211</v>
          </cell>
          <cell r="C903">
            <v>66.780815811758998</v>
          </cell>
        </row>
        <row r="904">
          <cell r="A904">
            <v>39445.730207527798</v>
          </cell>
          <cell r="B904">
            <v>-11.6160435993083</v>
          </cell>
          <cell r="C904">
            <v>66.770059358972006</v>
          </cell>
        </row>
        <row r="905">
          <cell r="A905">
            <v>39810.717055349698</v>
          </cell>
          <cell r="B905">
            <v>-11.699872035141601</v>
          </cell>
          <cell r="C905">
            <v>66.757494589436703</v>
          </cell>
        </row>
        <row r="906">
          <cell r="A906">
            <v>40179.081084894002</v>
          </cell>
          <cell r="B906">
            <v>-11.7836304726309</v>
          </cell>
          <cell r="C906">
            <v>66.743117232737603</v>
          </cell>
        </row>
        <row r="907">
          <cell r="A907">
            <v>40550.853544838297</v>
          </cell>
          <cell r="B907">
            <v>-11.867319998667799</v>
          </cell>
          <cell r="C907">
            <v>66.7269229693662</v>
          </cell>
        </row>
        <row r="908">
          <cell r="A908">
            <v>40926.065973001001</v>
          </cell>
          <cell r="B908">
            <v>-11.950941683278099</v>
          </cell>
          <cell r="C908">
            <v>66.708907428659899</v>
          </cell>
        </row>
        <row r="909">
          <cell r="A909">
            <v>41304.750199016104</v>
          </cell>
          <cell r="B909">
            <v>-12.0344965797775</v>
          </cell>
          <cell r="C909">
            <v>66.689066186786604</v>
          </cell>
        </row>
        <row r="910">
          <cell r="A910">
            <v>41686.938347033501</v>
          </cell>
          <cell r="B910">
            <v>-12.1179857249262</v>
          </cell>
          <cell r="C910">
            <v>66.667394764774002</v>
          </cell>
        </row>
        <row r="911">
          <cell r="A911">
            <v>42072.662838444397</v>
          </cell>
          <cell r="B911">
            <v>-12.201410139085899</v>
          </cell>
          <cell r="C911">
            <v>66.6438886265843</v>
          </cell>
        </row>
        <row r="912">
          <cell r="A912">
            <v>42461.956394631197</v>
          </cell>
          <cell r="B912">
            <v>-12.284770826377301</v>
          </cell>
          <cell r="C912">
            <v>66.618543177233605</v>
          </cell>
        </row>
        <row r="913">
          <cell r="A913">
            <v>42854.852039743899</v>
          </cell>
          <cell r="B913">
            <v>-12.3680687748365</v>
          </cell>
          <cell r="C913">
            <v>66.591353760953396</v>
          </cell>
        </row>
        <row r="914">
          <cell r="A914">
            <v>43251.383103500797</v>
          </cell>
          <cell r="B914">
            <v>-12.451304956574599</v>
          </cell>
          <cell r="C914">
            <v>66.562315659397797</v>
          </cell>
        </row>
        <row r="915">
          <cell r="A915">
            <v>43651.583224016598</v>
          </cell>
          <cell r="B915">
            <v>-12.5344803279354</v>
          </cell>
          <cell r="C915">
            <v>66.531424089892198</v>
          </cell>
        </row>
        <row r="916">
          <cell r="A916">
            <v>44055.486350655301</v>
          </cell>
          <cell r="B916">
            <v>-12.6175958296543</v>
          </cell>
          <cell r="C916">
            <v>66.498674203726594</v>
          </cell>
        </row>
        <row r="917">
          <cell r="A917">
            <v>44463.126746910799</v>
          </cell>
          <cell r="B917">
            <v>-12.700652387017801</v>
          </cell>
          <cell r="C917">
            <v>66.464061084490595</v>
          </cell>
        </row>
        <row r="918">
          <cell r="A918">
            <v>44874.538993313203</v>
          </cell>
          <cell r="B918">
            <v>-12.7836509100217</v>
          </cell>
          <cell r="C918">
            <v>66.427579746449297</v>
          </cell>
        </row>
        <row r="919">
          <cell r="A919">
            <v>45289.757990361999</v>
          </cell>
          <cell r="B919">
            <v>-12.8665922935309</v>
          </cell>
          <cell r="C919">
            <v>66.3892251329641</v>
          </cell>
        </row>
        <row r="920">
          <cell r="A920">
            <v>45708.818961487501</v>
          </cell>
          <cell r="B920">
            <v>-12.9494774174377</v>
          </cell>
          <cell r="C920">
            <v>66.348992114951997</v>
          </cell>
        </row>
        <row r="921">
          <cell r="A921">
            <v>46131.7574560379</v>
          </cell>
          <cell r="B921">
            <v>-13.032307146820701</v>
          </cell>
          <cell r="C921">
            <v>66.306875489388304</v>
          </cell>
        </row>
        <row r="922">
          <cell r="A922">
            <v>46558.609352295898</v>
          </cell>
          <cell r="B922">
            <v>-13.115082332103301</v>
          </cell>
          <cell r="C922">
            <v>66.262869977848595</v>
          </cell>
        </row>
        <row r="923">
          <cell r="A923">
            <v>46989.410860521501</v>
          </cell>
          <cell r="B923">
            <v>-13.1978038092115</v>
          </cell>
          <cell r="C923">
            <v>66.216970225092794</v>
          </cell>
        </row>
        <row r="924">
          <cell r="A924">
            <v>47424.198526024396</v>
          </cell>
          <cell r="B924">
            <v>-13.2804723997316</v>
          </cell>
          <cell r="C924">
            <v>66.169170797688693</v>
          </cell>
        </row>
        <row r="925">
          <cell r="A925">
            <v>47863.009232263801</v>
          </cell>
          <cell r="B925">
            <v>-13.3630889110672</v>
          </cell>
          <cell r="C925">
            <v>66.119466182676007</v>
          </cell>
        </row>
        <row r="926">
          <cell r="A926">
            <v>48305.880203977198</v>
          </cell>
          <cell r="B926">
            <v>-13.4456541365959</v>
          </cell>
          <cell r="C926">
            <v>66.067850786268906</v>
          </cell>
        </row>
        <row r="927">
          <cell r="A927">
            <v>48752.849010338599</v>
          </cell>
          <cell r="B927">
            <v>-13.5281688558249</v>
          </cell>
          <cell r="C927">
            <v>66.014318932600901</v>
          </cell>
        </row>
        <row r="928">
          <cell r="A928">
            <v>49203.953568145102</v>
          </cell>
          <cell r="B928">
            <v>-13.610633834546199</v>
          </cell>
          <cell r="C928">
            <v>65.958864862506303</v>
          </cell>
        </row>
        <row r="929">
          <cell r="A929">
            <v>49659.232145033602</v>
          </cell>
          <cell r="B929">
            <v>-13.6930498249911</v>
          </cell>
          <cell r="C929">
            <v>65.901482732341705</v>
          </cell>
        </row>
        <row r="930">
          <cell r="A930">
            <v>50118.7233627272</v>
          </cell>
          <cell r="B930">
            <v>-13.775417565983799</v>
          </cell>
          <cell r="C930">
            <v>65.842166612847507</v>
          </cell>
        </row>
        <row r="931">
          <cell r="A931">
            <v>50582.466200311399</v>
          </cell>
          <cell r="B931">
            <v>-13.8577377830937</v>
          </cell>
          <cell r="C931">
            <v>65.780910488045905</v>
          </cell>
        </row>
        <row r="932">
          <cell r="A932">
            <v>51050.499997540603</v>
          </cell>
          <cell r="B932">
            <v>-13.940011188788</v>
          </cell>
          <cell r="C932">
            <v>65.717708254179598</v>
          </cell>
        </row>
        <row r="933">
          <cell r="A933">
            <v>51522.864458175602</v>
          </cell>
          <cell r="B933">
            <v>-14.022238482581599</v>
          </cell>
          <cell r="C933">
            <v>65.652553718687798</v>
          </cell>
        </row>
        <row r="934">
          <cell r="A934">
            <v>51999.599653351601</v>
          </cell>
          <cell r="B934">
            <v>-14.1044203511875</v>
          </cell>
          <cell r="C934">
            <v>65.585440599220206</v>
          </cell>
        </row>
        <row r="935">
          <cell r="A935">
            <v>52480.746024977198</v>
          </cell>
          <cell r="B935">
            <v>-14.186557468665599</v>
          </cell>
          <cell r="C935">
            <v>65.516362522689604</v>
          </cell>
        </row>
        <row r="936">
          <cell r="A936">
            <v>52966.344389165803</v>
          </cell>
          <cell r="B936">
            <v>-14.2686504965698</v>
          </cell>
          <cell r="C936">
            <v>65.445313024362704</v>
          </cell>
        </row>
        <row r="937">
          <cell r="A937">
            <v>53456.435939697098</v>
          </cell>
          <cell r="B937">
            <v>-14.3507000840956</v>
          </cell>
          <cell r="C937">
            <v>65.372285546988095</v>
          </cell>
        </row>
        <row r="938">
          <cell r="A938">
            <v>53951.062251512703</v>
          </cell>
          <cell r="B938">
            <v>-14.432706868224299</v>
          </cell>
          <cell r="C938">
            <v>65.297273439962595</v>
          </cell>
        </row>
        <row r="939">
          <cell r="A939">
            <v>54450.265284242101</v>
          </cell>
          <cell r="B939">
            <v>-14.514671473868299</v>
          </cell>
          <cell r="C939">
            <v>65.2202699585349</v>
          </cell>
        </row>
        <row r="940">
          <cell r="A940">
            <v>54954.087385762403</v>
          </cell>
          <cell r="B940">
            <v>-14.5965945140135</v>
          </cell>
          <cell r="C940">
            <v>65.141268263047706</v>
          </cell>
        </row>
        <row r="941">
          <cell r="A941">
            <v>55462.571295791102</v>
          </cell>
          <cell r="B941">
            <v>-14.6784765898612</v>
          </cell>
          <cell r="C941">
            <v>65.060261418216697</v>
          </cell>
        </row>
        <row r="942">
          <cell r="A942">
            <v>55975.760149510999</v>
          </cell>
          <cell r="B942">
            <v>-14.760318290969</v>
          </cell>
          <cell r="C942">
            <v>64.977242392447806</v>
          </cell>
        </row>
        <row r="943">
          <cell r="A943">
            <v>56493.6974812302</v>
          </cell>
          <cell r="B943">
            <v>-14.8421201953895</v>
          </cell>
          <cell r="C943">
            <v>64.892204057191194</v>
          </cell>
        </row>
        <row r="944">
          <cell r="A944">
            <v>57016.427228074703</v>
          </cell>
          <cell r="B944">
            <v>-14.923882869808599</v>
          </cell>
          <cell r="C944">
            <v>64.805139186335197</v>
          </cell>
        </row>
        <row r="945">
          <cell r="A945">
            <v>57543.993733715601</v>
          </cell>
          <cell r="B945">
            <v>-15.005606869682</v>
          </cell>
          <cell r="C945">
            <v>64.716040455635195</v>
          </cell>
        </row>
        <row r="946">
          <cell r="A946">
            <v>58076.441752131097</v>
          </cell>
          <cell r="B946">
            <v>-15.087292739370801</v>
          </cell>
          <cell r="C946">
            <v>64.624900442182394</v>
          </cell>
        </row>
        <row r="947">
          <cell r="A947">
            <v>58613.816451402803</v>
          </cell>
          <cell r="B947">
            <v>-15.1689410122748</v>
          </cell>
          <cell r="C947">
            <v>64.5317116239098</v>
          </cell>
        </row>
        <row r="948">
          <cell r="A948">
            <v>59156.163417547301</v>
          </cell>
          <cell r="B948">
            <v>-15.250552210965999</v>
          </cell>
          <cell r="C948">
            <v>64.436466379136704</v>
          </cell>
        </row>
        <row r="949">
          <cell r="A949">
            <v>59703.528658383599</v>
          </cell>
          <cell r="B949">
            <v>-15.3321268473189</v>
          </cell>
          <cell r="C949">
            <v>64.339156986150698</v>
          </cell>
        </row>
        <row r="950">
          <cell r="A950">
            <v>60255.958607435699</v>
          </cell>
          <cell r="B950">
            <v>-15.4136654226412</v>
          </cell>
          <cell r="C950">
            <v>64.239775622828702</v>
          </cell>
        </row>
        <row r="951">
          <cell r="A951">
            <v>60813.500127871703</v>
          </cell>
          <cell r="B951">
            <v>-15.495168427801801</v>
          </cell>
          <cell r="C951">
            <v>64.1383143662961</v>
          </cell>
        </row>
        <row r="952">
          <cell r="A952">
            <v>61376.200516479301</v>
          </cell>
          <cell r="B952">
            <v>-15.576636343357899</v>
          </cell>
          <cell r="C952">
            <v>64.034765192625002</v>
          </cell>
        </row>
        <row r="953">
          <cell r="A953">
            <v>61944.107507678098</v>
          </cell>
          <cell r="B953">
            <v>-15.6580696396809</v>
          </cell>
          <cell r="C953">
            <v>63.929119976571499</v>
          </cell>
        </row>
        <row r="954">
          <cell r="A954">
            <v>62517.269277568499</v>
          </cell>
          <cell r="B954">
            <v>-15.739468777080701</v>
          </cell>
          <cell r="C954">
            <v>63.821370491351402</v>
          </cell>
        </row>
        <row r="955">
          <cell r="A955">
            <v>63095.734448019197</v>
          </cell>
          <cell r="B955">
            <v>-15.820834205928699</v>
          </cell>
          <cell r="C955">
            <v>63.711508408456503</v>
          </cell>
        </row>
        <row r="956">
          <cell r="A956">
            <v>63679.552090791498</v>
          </cell>
          <cell r="B956">
            <v>-15.9021663667793</v>
          </cell>
          <cell r="C956">
            <v>63.599525297509501</v>
          </cell>
        </row>
        <row r="957">
          <cell r="A957">
            <v>64268.771731701898</v>
          </cell>
          <cell r="B957">
            <v>-15.983465690489901</v>
          </cell>
          <cell r="C957">
            <v>63.485412626160397</v>
          </cell>
        </row>
        <row r="958">
          <cell r="A958">
            <v>64863.443354823801</v>
          </cell>
          <cell r="B958">
            <v>-16.0647325983402</v>
          </cell>
          <cell r="C958">
            <v>63.369161760021399</v>
          </cell>
        </row>
        <row r="959">
          <cell r="A959">
            <v>65463.617406727397</v>
          </cell>
          <cell r="B959">
            <v>-16.145967502149102</v>
          </cell>
          <cell r="C959">
            <v>63.250763962644299</v>
          </cell>
        </row>
        <row r="960">
          <cell r="A960">
            <v>66069.3448007595</v>
          </cell>
          <cell r="B960">
            <v>-16.227170804391299</v>
          </cell>
          <cell r="C960">
            <v>63.130210395537802</v>
          </cell>
        </row>
        <row r="961">
          <cell r="A961">
            <v>66680.676921362101</v>
          </cell>
          <cell r="B961">
            <v>-16.3083428983118</v>
          </cell>
          <cell r="C961">
            <v>63.007492118227297</v>
          </cell>
        </row>
        <row r="962">
          <cell r="A962">
            <v>67297.6656284317</v>
          </cell>
          <cell r="B962">
            <v>-16.3894841680391</v>
          </cell>
          <cell r="C962">
            <v>62.882600088355098</v>
          </cell>
        </row>
        <row r="963">
          <cell r="A963">
            <v>67920.363261718405</v>
          </cell>
          <cell r="B963">
            <v>-16.470594988698199</v>
          </cell>
          <cell r="C963">
            <v>62.755525161825403</v>
          </cell>
        </row>
        <row r="964">
          <cell r="A964">
            <v>68548.822645266104</v>
          </cell>
          <cell r="B964">
            <v>-16.5516757265199</v>
          </cell>
          <cell r="C964">
            <v>62.626258092988401</v>
          </cell>
        </row>
        <row r="965">
          <cell r="A965">
            <v>69183.097091893593</v>
          </cell>
          <cell r="B965">
            <v>-16.632726738951899</v>
          </cell>
          <cell r="C965">
            <v>62.494789534871899</v>
          </cell>
        </row>
        <row r="966">
          <cell r="A966">
            <v>69823.240407717094</v>
          </cell>
          <cell r="B966">
            <v>-16.713748374765999</v>
          </cell>
          <cell r="C966">
            <v>62.361110039453301</v>
          </cell>
        </row>
        <row r="967">
          <cell r="A967">
            <v>70469.306896714595</v>
          </cell>
          <cell r="B967">
            <v>-16.7947409741653</v>
          </cell>
          <cell r="C967">
            <v>62.225210057977897</v>
          </cell>
        </row>
        <row r="968">
          <cell r="A968">
            <v>71121.351365332797</v>
          </cell>
          <cell r="B968">
            <v>-16.8757048688902</v>
          </cell>
          <cell r="C968">
            <v>62.087079941320503</v>
          </cell>
        </row>
        <row r="969">
          <cell r="A969">
            <v>71779.4291271361</v>
          </cell>
          <cell r="B969">
            <v>-16.956640382322401</v>
          </cell>
          <cell r="C969">
            <v>61.946709940394101</v>
          </cell>
        </row>
        <row r="970">
          <cell r="A970">
            <v>72443.596007498898</v>
          </cell>
          <cell r="B970">
            <v>-17.037547829588998</v>
          </cell>
          <cell r="C970">
            <v>61.804090206603</v>
          </cell>
        </row>
        <row r="971">
          <cell r="A971">
            <v>73113.908348341705</v>
          </cell>
          <cell r="B971">
            <v>-17.1184275176638</v>
          </cell>
          <cell r="C971">
            <v>61.6592107923437</v>
          </cell>
        </row>
        <row r="972">
          <cell r="A972">
            <v>73790.423012910003</v>
          </cell>
          <cell r="B972">
            <v>-17.1992797454689</v>
          </cell>
          <cell r="C972">
            <v>61.512061651551498</v>
          </cell>
        </row>
        <row r="973">
          <cell r="A973">
            <v>74473.197390598798</v>
          </cell>
          <cell r="B973">
            <v>-17.2801048039744</v>
          </cell>
          <cell r="C973">
            <v>61.362632640297001</v>
          </cell>
        </row>
        <row r="974">
          <cell r="A974">
            <v>75162.289401820497</v>
          </cell>
          <cell r="B974">
            <v>-17.360902976296899</v>
          </cell>
          <cell r="C974">
            <v>61.210913517429297</v>
          </cell>
        </row>
        <row r="975">
          <cell r="A975">
            <v>75857.757502918306</v>
          </cell>
          <cell r="B975">
            <v>-17.441674537797599</v>
          </cell>
          <cell r="C975">
            <v>61.056893945269003</v>
          </cell>
        </row>
        <row r="976">
          <cell r="A976">
            <v>76559.660691125595</v>
          </cell>
          <cell r="B976">
            <v>-17.522419756178898</v>
          </cell>
          <cell r="C976">
            <v>60.900563490351999</v>
          </cell>
        </row>
        <row r="977">
          <cell r="A977">
            <v>77268.058509570197</v>
          </cell>
          <cell r="B977">
            <v>-17.603138891579999</v>
          </cell>
          <cell r="C977">
            <v>60.741911624222404</v>
          </cell>
        </row>
        <row r="978">
          <cell r="A978">
            <v>77983.011052325804</v>
          </cell>
          <cell r="B978">
            <v>-17.6838321966713</v>
          </cell>
          <cell r="C978">
            <v>60.580927724277501</v>
          </cell>
        </row>
        <row r="979">
          <cell r="A979">
            <v>78704.578969509806</v>
          </cell>
          <cell r="B979">
            <v>-17.7644999167488</v>
          </cell>
          <cell r="C979">
            <v>60.417601074665498</v>
          </cell>
        </row>
        <row r="980">
          <cell r="A980">
            <v>79432.823472428106</v>
          </cell>
          <cell r="B980">
            <v>-17.845142289826001</v>
          </cell>
          <cell r="C980">
            <v>60.2519208672351</v>
          </cell>
        </row>
        <row r="981">
          <cell r="A981">
            <v>80167.806338767798</v>
          </cell>
          <cell r="B981">
            <v>-17.925759546726699</v>
          </cell>
          <cell r="C981">
            <v>60.083876202539699</v>
          </cell>
        </row>
        <row r="982">
          <cell r="A982">
            <v>80909.589917838195</v>
          </cell>
          <cell r="B982">
            <v>-18.006351911175699</v>
          </cell>
          <cell r="C982">
            <v>59.913456090895203</v>
          </cell>
        </row>
        <row r="983">
          <cell r="A983">
            <v>81658.237135859206</v>
          </cell>
          <cell r="B983">
            <v>-18.086919599889001</v>
          </cell>
          <cell r="C983">
            <v>59.740649453494498</v>
          </cell>
        </row>
        <row r="984">
          <cell r="A984">
            <v>82413.811501300195</v>
          </cell>
          <cell r="B984">
            <v>-18.1674628226633</v>
          </cell>
          <cell r="C984">
            <v>59.565445123576801</v>
          </cell>
        </row>
        <row r="985">
          <cell r="A985">
            <v>83176.377110267</v>
          </cell>
          <cell r="B985">
            <v>-18.247981782464802</v>
          </cell>
          <cell r="C985">
            <v>59.387831847654802</v>
          </cell>
        </row>
        <row r="986">
          <cell r="A986">
            <v>83945.998651939706</v>
          </cell>
          <cell r="B986">
            <v>-18.328476675517798</v>
          </cell>
          <cell r="C986">
            <v>59.207798286800497</v>
          </cell>
        </row>
        <row r="987">
          <cell r="A987">
            <v>84722.741414059594</v>
          </cell>
          <cell r="B987">
            <v>-18.408947691390999</v>
          </cell>
          <cell r="C987">
            <v>59.025333017987798</v>
          </cell>
        </row>
        <row r="988">
          <cell r="A988">
            <v>85506.671288468293</v>
          </cell>
          <cell r="B988">
            <v>-18.489395013085201</v>
          </cell>
          <cell r="C988">
            <v>58.840424535497597</v>
          </cell>
        </row>
        <row r="989">
          <cell r="A989">
            <v>86297.854776697</v>
          </cell>
          <cell r="B989">
            <v>-18.569818817119501</v>
          </cell>
          <cell r="C989">
            <v>58.6530612523812</v>
          </cell>
        </row>
        <row r="990">
          <cell r="A990">
            <v>87096.358995607996</v>
          </cell>
          <cell r="B990">
            <v>-18.650219273616301</v>
          </cell>
          <cell r="C990">
            <v>58.4632315019876</v>
          </cell>
        </row>
        <row r="991">
          <cell r="A991">
            <v>87902.251683088398</v>
          </cell>
          <cell r="B991">
            <v>-18.7305965463874</v>
          </cell>
          <cell r="C991">
            <v>58.2709235395508</v>
          </cell>
        </row>
        <row r="992">
          <cell r="A992">
            <v>88715.601203796003</v>
          </cell>
          <cell r="B992">
            <v>-18.8109507930182</v>
          </cell>
          <cell r="C992">
            <v>58.076125543843403</v>
          </cell>
        </row>
        <row r="993">
          <cell r="A993">
            <v>89536.476554959299</v>
          </cell>
          <cell r="B993">
            <v>-18.8912821649519</v>
          </cell>
          <cell r="C993">
            <v>57.878825618893302</v>
          </cell>
        </row>
        <row r="994">
          <cell r="A994">
            <v>90364.947372230105</v>
          </cell>
          <cell r="B994">
            <v>-18.971590807574501</v>
          </cell>
          <cell r="C994">
            <v>57.679011795765298</v>
          </cell>
        </row>
        <row r="995">
          <cell r="A995">
            <v>91201.083935590897</v>
          </cell>
          <cell r="B995">
            <v>-19.051876860297501</v>
          </cell>
          <cell r="C995">
            <v>57.4766720344116</v>
          </cell>
        </row>
        <row r="996">
          <cell r="A996">
            <v>92044.957175317104</v>
          </cell>
          <cell r="B996">
            <v>-19.132140456641899</v>
          </cell>
          <cell r="C996">
            <v>57.271794225586703</v>
          </cell>
        </row>
        <row r="997">
          <cell r="A997">
            <v>92896.6386779936</v>
          </cell>
          <cell r="B997">
            <v>-19.2123817243213</v>
          </cell>
          <cell r="C997">
            <v>57.064366192834001</v>
          </cell>
        </row>
        <row r="998">
          <cell r="A998">
            <v>93756.200692587998</v>
          </cell>
          <cell r="B998">
            <v>-19.2926007853256</v>
          </cell>
          <cell r="C998">
            <v>56.854375694539101</v>
          </cell>
        </row>
        <row r="999">
          <cell r="A999">
            <v>94623.7161365793</v>
          </cell>
          <cell r="B999">
            <v>-19.372797756003099</v>
          </cell>
          <cell r="C999">
            <v>56.641810426055898</v>
          </cell>
        </row>
        <row r="1000">
          <cell r="A1000">
            <v>95499.2586021436</v>
          </cell>
          <cell r="B1000">
            <v>-19.452972747144202</v>
          </cell>
          <cell r="C1000">
            <v>56.426658021903201</v>
          </cell>
        </row>
        <row r="1001">
          <cell r="A1001">
            <v>96382.902362396999</v>
          </cell>
          <cell r="B1001">
            <v>-19.533125864064701</v>
          </cell>
          <cell r="C1001">
            <v>56.208906058034103</v>
          </cell>
        </row>
        <row r="1002">
          <cell r="A1002">
            <v>97274.722377696497</v>
          </cell>
          <cell r="B1002">
            <v>-19.613257206687798</v>
          </cell>
          <cell r="C1002">
            <v>55.988542054179</v>
          </cell>
        </row>
        <row r="1003">
          <cell r="A1003">
            <v>98174.794301998394</v>
          </cell>
          <cell r="B1003">
            <v>-19.693366869628498</v>
          </cell>
          <cell r="C1003">
            <v>55.765553476263101</v>
          </cell>
        </row>
        <row r="1004">
          <cell r="A1004">
            <v>99083.194489276706</v>
          </cell>
          <cell r="B1004">
            <v>-19.773454942276398</v>
          </cell>
          <cell r="C1004">
            <v>55.539927738900303</v>
          </cell>
        </row>
        <row r="1005">
          <cell r="A1005">
            <v>100000</v>
          </cell>
          <cell r="B1005">
            <v>-19.853521508879201</v>
          </cell>
          <cell r="C1005">
            <v>55.311652207962801</v>
          </cell>
        </row>
        <row r="1006">
          <cell r="A1006">
            <v>100925.288607668</v>
          </cell>
          <cell r="B1006">
            <v>-19.933566648627401</v>
          </cell>
          <cell r="C1006">
            <v>55.080714203229199</v>
          </cell>
        </row>
        <row r="1007">
          <cell r="A1007">
            <v>101859.138805411</v>
          </cell>
          <cell r="B1007">
            <v>-20.013590435737701</v>
          </cell>
          <cell r="C1007">
            <v>54.847101001110403</v>
          </cell>
        </row>
        <row r="1008">
          <cell r="A1008">
            <v>102801.62981264701</v>
          </cell>
          <cell r="B1008">
            <v>-20.093592939538201</v>
          </cell>
          <cell r="C1008">
            <v>54.610799837456199</v>
          </cell>
        </row>
        <row r="1009">
          <cell r="A1009">
            <v>103752.841581801</v>
          </cell>
          <cell r="B1009">
            <v>-20.1735742245537</v>
          </cell>
          <cell r="C1009">
            <v>54.371797910442197</v>
          </cell>
        </row>
        <row r="1010">
          <cell r="A1010">
            <v>104712.85480508899</v>
          </cell>
          <cell r="B1010">
            <v>-20.2535343505909</v>
          </cell>
          <cell r="C1010">
            <v>54.130082383537399</v>
          </cell>
        </row>
        <row r="1011">
          <cell r="A1011">
            <v>105681.750921365</v>
          </cell>
          <cell r="B1011">
            <v>-20.333473372825399</v>
          </cell>
          <cell r="C1011">
            <v>53.885640388556098</v>
          </cell>
        </row>
        <row r="1012">
          <cell r="A1012">
            <v>106659.612123025</v>
          </cell>
          <cell r="B1012">
            <v>-20.4133913418883</v>
          </cell>
          <cell r="C1012">
            <v>53.638459028791402</v>
          </cell>
        </row>
        <row r="1013">
          <cell r="A1013">
            <v>107646.521362983</v>
          </cell>
          <cell r="B1013">
            <v>-20.493288303953701</v>
          </cell>
          <cell r="C1013">
            <v>53.388525382234597</v>
          </cell>
        </row>
        <row r="1014">
          <cell r="A1014">
            <v>108642.562361706</v>
          </cell>
          <cell r="B1014">
            <v>-20.573164300828001</v>
          </cell>
          <cell r="C1014">
            <v>53.135826504879702</v>
          </cell>
        </row>
        <row r="1015">
          <cell r="A1015">
            <v>109647.819614318</v>
          </cell>
          <cell r="B1015">
            <v>-20.6530193700385</v>
          </cell>
          <cell r="C1015">
            <v>52.880349434112603</v>
          </cell>
        </row>
        <row r="1016">
          <cell r="A1016">
            <v>110662.37839776601</v>
          </cell>
          <cell r="B1016">
            <v>-20.732853544923799</v>
          </cell>
          <cell r="C1016">
            <v>52.622081192189398</v>
          </cell>
        </row>
        <row r="1017">
          <cell r="A1017">
            <v>111686.32477805601</v>
          </cell>
          <cell r="B1017">
            <v>-20.812666854725801</v>
          </cell>
          <cell r="C1017">
            <v>52.361008789801403</v>
          </cell>
        </row>
        <row r="1018">
          <cell r="A1018">
            <v>112719.74561755</v>
          </cell>
          <cell r="B1018">
            <v>-20.892459324681099</v>
          </cell>
          <cell r="C1018">
            <v>52.097119229728101</v>
          </cell>
        </row>
        <row r="1019">
          <cell r="A1019">
            <v>113762.728582343</v>
          </cell>
          <cell r="B1019">
            <v>-20.972230976115</v>
          </cell>
          <cell r="C1019">
            <v>51.830399510581103</v>
          </cell>
        </row>
        <row r="1020">
          <cell r="A1020">
            <v>114815.36214968799</v>
          </cell>
          <cell r="B1020">
            <v>-21.051981826535801</v>
          </cell>
          <cell r="C1020">
            <v>51.5608366306367</v>
          </cell>
        </row>
        <row r="1021">
          <cell r="A1021">
            <v>115877.73561551201</v>
          </cell>
          <cell r="B1021">
            <v>-21.131711889731399</v>
          </cell>
          <cell r="C1021">
            <v>51.288417591759398</v>
          </cell>
        </row>
        <row r="1022">
          <cell r="A1022">
            <v>116949.939101986</v>
          </cell>
          <cell r="B1022">
            <v>-21.211421175865599</v>
          </cell>
          <cell r="C1022">
            <v>51.013129403417899</v>
          </cell>
        </row>
        <row r="1023">
          <cell r="A1023">
            <v>118032.06356517199</v>
          </cell>
          <cell r="B1023">
            <v>-21.2911096915775</v>
          </cell>
          <cell r="C1023">
            <v>50.7349590867911</v>
          </cell>
        </row>
        <row r="1024">
          <cell r="A1024">
            <v>119124.200802737</v>
          </cell>
          <cell r="B1024">
            <v>-21.370777440081</v>
          </cell>
          <cell r="C1024">
            <v>50.4538936789681</v>
          </cell>
        </row>
        <row r="1025">
          <cell r="A1025">
            <v>120226.443461741</v>
          </cell>
          <cell r="B1025">
            <v>-21.450424421267002</v>
          </cell>
          <cell r="C1025">
            <v>50.169920237240497</v>
          </cell>
        </row>
        <row r="1026">
          <cell r="A1026">
            <v>121338.885046497</v>
          </cell>
          <cell r="B1026">
            <v>-21.5300506318058</v>
          </cell>
          <cell r="C1026">
            <v>49.883025843487303</v>
          </cell>
        </row>
        <row r="1027">
          <cell r="A1027">
            <v>122461.619926504</v>
          </cell>
          <cell r="B1027">
            <v>-21.609656065252999</v>
          </cell>
          <cell r="C1027">
            <v>49.593197608655203</v>
          </cell>
        </row>
        <row r="1028">
          <cell r="A1028">
            <v>123594.74334445001</v>
          </cell>
          <cell r="B1028">
            <v>-21.689240712155101</v>
          </cell>
          <cell r="C1028">
            <v>49.300422677330999</v>
          </cell>
        </row>
        <row r="1029">
          <cell r="A1029">
            <v>124738.351424294</v>
          </cell>
          <cell r="B1029">
            <v>-21.768804560158401</v>
          </cell>
          <cell r="C1029">
            <v>49.0046882324094</v>
          </cell>
        </row>
        <row r="1030">
          <cell r="A1030">
            <v>125892.541179416</v>
          </cell>
          <cell r="B1030">
            <v>-21.848347594119598</v>
          </cell>
          <cell r="C1030">
            <v>48.705981499854303</v>
          </cell>
        </row>
        <row r="1031">
          <cell r="A1031">
            <v>127057.410520854</v>
          </cell>
          <cell r="B1031">
            <v>-21.927869796217099</v>
          </cell>
          <cell r="C1031">
            <v>48.404289753555901</v>
          </cell>
        </row>
        <row r="1032">
          <cell r="A1032">
            <v>128233.058265602</v>
          </cell>
          <cell r="B1032">
            <v>-22.0073711460659</v>
          </cell>
          <cell r="C1032">
            <v>48.099600320280501</v>
          </cell>
        </row>
        <row r="1033">
          <cell r="A1033">
            <v>129419.58414499801</v>
          </cell>
          <cell r="B1033">
            <v>-22.086851620833698</v>
          </cell>
          <cell r="C1033">
            <v>47.791900584715201</v>
          </cell>
        </row>
        <row r="1034">
          <cell r="A1034">
            <v>130617.088813184</v>
          </cell>
          <cell r="B1034">
            <v>-22.166311195358901</v>
          </cell>
          <cell r="C1034">
            <v>47.481177994608302</v>
          </cell>
        </row>
        <row r="1035">
          <cell r="A1035">
            <v>131825.67385563999</v>
          </cell>
          <cell r="B1035">
            <v>-22.245749842271898</v>
          </cell>
          <cell r="C1035">
            <v>47.167420066000403</v>
          </cell>
        </row>
        <row r="1036">
          <cell r="A1036">
            <v>133045.44179780901</v>
          </cell>
          <cell r="B1036">
            <v>-22.325167532117099</v>
          </cell>
          <cell r="C1036">
            <v>46.850614388553403</v>
          </cell>
        </row>
        <row r="1037">
          <cell r="A1037">
            <v>134276.49611378601</v>
          </cell>
          <cell r="B1037">
            <v>-22.404564233478599</v>
          </cell>
          <cell r="C1037">
            <v>46.530748630967601</v>
          </cell>
        </row>
        <row r="1038">
          <cell r="A1038">
            <v>135518.941235103</v>
          </cell>
          <cell r="B1038">
            <v>-22.483939913107498</v>
          </cell>
          <cell r="C1038">
            <v>46.2078105464972</v>
          </cell>
        </row>
        <row r="1039">
          <cell r="A1039">
            <v>136772.88255958399</v>
          </cell>
          <cell r="B1039">
            <v>-22.5632945360517</v>
          </cell>
          <cell r="C1039">
            <v>45.881787978550399</v>
          </cell>
        </row>
        <row r="1040">
          <cell r="A1040">
            <v>138038.426460288</v>
          </cell>
          <cell r="B1040">
            <v>-22.642628065788401</v>
          </cell>
          <cell r="C1040">
            <v>45.552668866389602</v>
          </cell>
        </row>
        <row r="1041">
          <cell r="A1041">
            <v>139315.68029453</v>
          </cell>
          <cell r="B1041">
            <v>-22.721940464359101</v>
          </cell>
          <cell r="C1041">
            <v>45.220441250912501</v>
          </cell>
        </row>
        <row r="1042">
          <cell r="A1042">
            <v>140604.75241299099</v>
          </cell>
          <cell r="B1042">
            <v>-22.801231692507201</v>
          </cell>
          <cell r="C1042">
            <v>44.885093280530597</v>
          </cell>
        </row>
        <row r="1043">
          <cell r="A1043">
            <v>141905.75216890901</v>
          </cell>
          <cell r="B1043">
            <v>-22.880501709817899</v>
          </cell>
          <cell r="C1043">
            <v>44.546613217129703</v>
          </cell>
        </row>
        <row r="1044">
          <cell r="A1044">
            <v>143218.789927354</v>
          </cell>
          <cell r="B1044">
            <v>-22.959750474861298</v>
          </cell>
          <cell r="C1044">
            <v>44.2049894421218</v>
          </cell>
        </row>
        <row r="1045">
          <cell r="A1045">
            <v>144543.977074592</v>
          </cell>
          <cell r="B1045">
            <v>-23.038977945337798</v>
          </cell>
          <cell r="C1045">
            <v>43.860210462578799</v>
          </cell>
        </row>
        <row r="1046">
          <cell r="A1046">
            <v>145881.42602753401</v>
          </cell>
          <cell r="B1046">
            <v>-23.118184078226498</v>
          </cell>
          <cell r="C1046">
            <v>43.512264917452498</v>
          </cell>
        </row>
        <row r="1047">
          <cell r="A1047">
            <v>147231.250243271</v>
          </cell>
          <cell r="B1047">
            <v>-23.197368829936799</v>
          </cell>
          <cell r="C1047">
            <v>43.1611415838764</v>
          </cell>
        </row>
        <row r="1048">
          <cell r="A1048">
            <v>148593.56422870001</v>
          </cell>
          <cell r="B1048">
            <v>-23.276532156461499</v>
          </cell>
          <cell r="C1048">
            <v>42.806829383546599</v>
          </cell>
        </row>
        <row r="1049">
          <cell r="A1049">
            <v>149968.483550237</v>
          </cell>
          <cell r="B1049">
            <v>-23.355674013534401</v>
          </cell>
          <cell r="C1049">
            <v>42.4493173891832</v>
          </cell>
        </row>
        <row r="1050">
          <cell r="A1050">
            <v>151356.12484362</v>
          </cell>
          <cell r="B1050">
            <v>-23.434794356790501</v>
          </cell>
          <cell r="C1050">
            <v>42.0885948310668</v>
          </cell>
        </row>
        <row r="1051">
          <cell r="A1051">
            <v>152756.60582380701</v>
          </cell>
          <cell r="B1051">
            <v>-23.5138931419276</v>
          </cell>
          <cell r="C1051">
            <v>41.7246511036481</v>
          </cell>
        </row>
        <row r="1052">
          <cell r="A1052">
            <v>154170.04529495499</v>
          </cell>
          <cell r="B1052">
            <v>-23.592970324872699</v>
          </cell>
          <cell r="C1052">
            <v>41.357475772230501</v>
          </cell>
        </row>
        <row r="1053">
          <cell r="A1053">
            <v>155596.56316050701</v>
          </cell>
          <cell r="B1053">
            <v>-23.672025861950999</v>
          </cell>
          <cell r="C1053">
            <v>40.987058579721797</v>
          </cell>
        </row>
        <row r="1054">
          <cell r="A1054">
            <v>157036.28043335499</v>
          </cell>
          <cell r="B1054">
            <v>-23.751059710056701</v>
          </cell>
          <cell r="C1054">
            <v>40.613389453450402</v>
          </cell>
        </row>
        <row r="1055">
          <cell r="A1055">
            <v>158489.319246111</v>
          </cell>
          <cell r="B1055">
            <v>-23.8300718268287</v>
          </cell>
          <cell r="C1055">
            <v>40.236458512044997</v>
          </cell>
        </row>
        <row r="1056">
          <cell r="A1056">
            <v>159955.80286146601</v>
          </cell>
          <cell r="B1056">
            <v>-23.909062170827099</v>
          </cell>
          <cell r="C1056">
            <v>39.856256072375103</v>
          </cell>
        </row>
        <row r="1057">
          <cell r="A1057">
            <v>161435.85568264799</v>
          </cell>
          <cell r="B1057">
            <v>-23.988030701715001</v>
          </cell>
          <cell r="C1057">
            <v>39.4727726565471</v>
          </cell>
        </row>
        <row r="1058">
          <cell r="A1058">
            <v>162929.60326397201</v>
          </cell>
          <cell r="B1058">
            <v>-24.066977380441401</v>
          </cell>
          <cell r="C1058">
            <v>39.085998998953102</v>
          </cell>
        </row>
        <row r="1059">
          <cell r="A1059">
            <v>164437.17232149301</v>
          </cell>
          <cell r="B1059">
            <v>-24.1459021694284</v>
          </cell>
          <cell r="C1059">
            <v>38.695926053370002</v>
          </cell>
        </row>
        <row r="1060">
          <cell r="A1060">
            <v>165958.690743755</v>
          </cell>
          <cell r="B1060">
            <v>-24.2248050327599</v>
          </cell>
          <cell r="C1060">
            <v>38.302545000102199</v>
          </cell>
        </row>
        <row r="1061">
          <cell r="A1061">
            <v>167494.28760264299</v>
          </cell>
          <cell r="B1061">
            <v>-24.303685936375501</v>
          </cell>
          <cell r="C1061">
            <v>37.9058472531663</v>
          </cell>
        </row>
        <row r="1062">
          <cell r="A1062">
            <v>169044.09316432601</v>
          </cell>
          <cell r="B1062">
            <v>-24.382544848264398</v>
          </cell>
          <cell r="C1062">
            <v>37.505824467512397</v>
          </cell>
        </row>
        <row r="1063">
          <cell r="A1063">
            <v>170608.23890031199</v>
          </cell>
          <cell r="B1063">
            <v>-24.461381738664901</v>
          </cell>
          <cell r="C1063">
            <v>37.102468546276398</v>
          </cell>
        </row>
        <row r="1064">
          <cell r="A1064">
            <v>172186.8574986</v>
          </cell>
          <cell r="B1064">
            <v>-24.540196580265</v>
          </cell>
          <cell r="C1064">
            <v>36.695771648061204</v>
          </cell>
        </row>
        <row r="1065">
          <cell r="A1065">
            <v>173780.08287493701</v>
          </cell>
          <cell r="B1065">
            <v>-24.618989348406298</v>
          </cell>
          <cell r="C1065">
            <v>36.285726194237697</v>
          </cell>
        </row>
        <row r="1066">
          <cell r="A1066">
            <v>175388.05018417601</v>
          </cell>
          <cell r="B1066">
            <v>-24.697760021290499</v>
          </cell>
          <cell r="C1066">
            <v>35.872324876265502</v>
          </cell>
        </row>
        <row r="1067">
          <cell r="A1067">
            <v>177010.895831742</v>
          </cell>
          <cell r="B1067">
            <v>-24.7729355847367</v>
          </cell>
          <cell r="C1067">
            <v>35.460852942323399</v>
          </cell>
        </row>
        <row r="1068">
          <cell r="A1068">
            <v>178648.757485204</v>
          </cell>
          <cell r="B1068">
            <v>-24.851605173383799</v>
          </cell>
          <cell r="C1068">
            <v>35.040922349664299</v>
          </cell>
        </row>
        <row r="1069">
          <cell r="A1069">
            <v>180301.774085957</v>
          </cell>
          <cell r="B1069">
            <v>-24.930251881150198</v>
          </cell>
          <cell r="C1069">
            <v>34.617620930931999</v>
          </cell>
        </row>
        <row r="1070">
          <cell r="A1070">
            <v>181970.08586099799</v>
          </cell>
          <cell r="B1070">
            <v>-25.008875695200398</v>
          </cell>
          <cell r="C1070">
            <v>34.190942638893198</v>
          </cell>
        </row>
        <row r="1071">
          <cell r="A1071">
            <v>183653.83433483401</v>
          </cell>
          <cell r="B1071">
            <v>-25.087476606764699</v>
          </cell>
          <cell r="C1071">
            <v>33.7608817344451</v>
          </cell>
        </row>
        <row r="1072">
          <cell r="A1072">
            <v>185353.16234148099</v>
          </cell>
          <cell r="B1072">
            <v>-25.166054611365901</v>
          </cell>
          <cell r="C1072">
            <v>33.327432793901799</v>
          </cell>
        </row>
        <row r="1073">
          <cell r="A1073">
            <v>187068.21403658</v>
          </cell>
          <cell r="B1073">
            <v>-25.244609709049001</v>
          </cell>
          <cell r="C1073">
            <v>32.890590716251701</v>
          </cell>
        </row>
        <row r="1074">
          <cell r="A1074">
            <v>188799.13490962901</v>
          </cell>
          <cell r="B1074">
            <v>-25.323141904611099</v>
          </cell>
          <cell r="C1074">
            <v>32.450350730380102</v>
          </cell>
        </row>
        <row r="1075">
          <cell r="A1075">
            <v>190546.07179632399</v>
          </cell>
          <cell r="B1075">
            <v>-25.401651207835101</v>
          </cell>
          <cell r="C1075">
            <v>32.006708402250297</v>
          </cell>
        </row>
        <row r="1076">
          <cell r="A1076">
            <v>192309.17289101501</v>
          </cell>
          <cell r="B1076">
            <v>-25.480137633724201</v>
          </cell>
          <cell r="C1076">
            <v>31.559659642033299</v>
          </cell>
        </row>
        <row r="1077">
          <cell r="A1077">
            <v>194088.587759277</v>
          </cell>
          <cell r="B1077">
            <v>-25.558601202737801</v>
          </cell>
          <cell r="C1077">
            <v>31.1092007111816</v>
          </cell>
        </row>
        <row r="1078">
          <cell r="A1078">
            <v>195884.46735059799</v>
          </cell>
          <cell r="B1078">
            <v>-25.637041941029299</v>
          </cell>
          <cell r="C1078">
            <v>30.655328229437099</v>
          </cell>
        </row>
        <row r="1079">
          <cell r="A1079">
            <v>197696.96401118601</v>
          </cell>
          <cell r="B1079">
            <v>-25.715459880684499</v>
          </cell>
          <cell r="C1079">
            <v>30.198039181762301</v>
          </cell>
        </row>
        <row r="1080">
          <cell r="A1080">
            <v>199526.23149688699</v>
          </cell>
          <cell r="B1080">
            <v>-25.793855059961601</v>
          </cell>
          <cell r="C1080">
            <v>29.737330925193898</v>
          </cell>
        </row>
        <row r="1081">
          <cell r="A1081">
            <v>201372.42498623801</v>
          </cell>
          <cell r="B1081">
            <v>-25.8722275235315</v>
          </cell>
          <cell r="C1081">
            <v>29.273201195599999</v>
          </cell>
        </row>
        <row r="1082">
          <cell r="A1082">
            <v>203235.70109362199</v>
          </cell>
          <cell r="B1082">
            <v>-25.950577322719301</v>
          </cell>
          <cell r="C1082">
            <v>28.805648114340801</v>
          </cell>
        </row>
        <row r="1083">
          <cell r="A1083">
            <v>205116.217882556</v>
          </cell>
          <cell r="B1083">
            <v>-26.0289045157452</v>
          </cell>
          <cell r="C1083">
            <v>28.3346701948178</v>
          </cell>
        </row>
        <row r="1084">
          <cell r="A1084">
            <v>207014.13487910401</v>
          </cell>
          <cell r="B1084">
            <v>-26.107209167966701</v>
          </cell>
          <cell r="C1084">
            <v>27.860266348905199</v>
          </cell>
        </row>
        <row r="1085">
          <cell r="A1085">
            <v>208929.61308540401</v>
          </cell>
          <cell r="B1085">
            <v>-26.185491352119801</v>
          </cell>
          <cell r="C1085">
            <v>27.382435893253799</v>
          </cell>
        </row>
        <row r="1086">
          <cell r="A1086">
            <v>210862.81499332801</v>
          </cell>
          <cell r="B1086">
            <v>-26.2637511485601</v>
          </cell>
          <cell r="C1086">
            <v>26.901178555454202</v>
          </cell>
        </row>
        <row r="1087">
          <cell r="A1087">
            <v>212813.90459827101</v>
          </cell>
          <cell r="B1087">
            <v>-26.3419886455039</v>
          </cell>
          <cell r="C1087">
            <v>26.416494480054102</v>
          </cell>
        </row>
        <row r="1088">
          <cell r="A1088">
            <v>214783.04741305299</v>
          </cell>
          <cell r="B1088">
            <v>-26.420203939266798</v>
          </cell>
          <cell r="C1088">
            <v>25.9283842344175</v>
          </cell>
        </row>
        <row r="1089">
          <cell r="A1089">
            <v>216770.41048196901</v>
          </cell>
          <cell r="B1089">
            <v>-26.498397134503499</v>
          </cell>
          <cell r="C1089">
            <v>25.436848814412802</v>
          </cell>
        </row>
        <row r="1090">
          <cell r="A1090">
            <v>218776.162394955</v>
          </cell>
          <cell r="B1090">
            <v>-26.576568344443402</v>
          </cell>
          <cell r="C1090">
            <v>24.941889649926001</v>
          </cell>
        </row>
        <row r="1091">
          <cell r="A1091">
            <v>220800.47330188999</v>
          </cell>
          <cell r="B1091">
            <v>-26.654717691126901</v>
          </cell>
          <cell r="C1091">
            <v>24.443508610178402</v>
          </cell>
        </row>
        <row r="1092">
          <cell r="A1092">
            <v>222843.51492702999</v>
          </cell>
          <cell r="B1092">
            <v>-26.732845305637799</v>
          </cell>
          <cell r="C1092">
            <v>23.9417080088501</v>
          </cell>
        </row>
        <row r="1093">
          <cell r="A1093">
            <v>224905.46058357801</v>
          </cell>
          <cell r="B1093">
            <v>-26.810951328334401</v>
          </cell>
          <cell r="C1093">
            <v>23.436490608986201</v>
          </cell>
        </row>
        <row r="1094">
          <cell r="A1094">
            <v>226986.48518838201</v>
          </cell>
          <cell r="B1094">
            <v>-26.889035909076899</v>
          </cell>
          <cell r="C1094">
            <v>22.927859627683802</v>
          </cell>
        </row>
        <row r="1095">
          <cell r="A1095">
            <v>229086.76527677701</v>
          </cell>
          <cell r="B1095">
            <v>-26.967099207452801</v>
          </cell>
          <cell r="C1095">
            <v>22.415818740543799</v>
          </cell>
        </row>
        <row r="1096">
          <cell r="A1096">
            <v>231206.479017559</v>
          </cell>
          <cell r="B1096">
            <v>-27.045141392997699</v>
          </cell>
          <cell r="C1096">
            <v>21.9003720858774</v>
          </cell>
        </row>
        <row r="1097">
          <cell r="A1097">
            <v>233345.8062281</v>
          </cell>
          <cell r="B1097">
            <v>-27.123162645413199</v>
          </cell>
          <cell r="C1097">
            <v>21.381524268654399</v>
          </cell>
        </row>
        <row r="1098">
          <cell r="A1098">
            <v>235504.92838960001</v>
          </cell>
          <cell r="B1098">
            <v>-27.201163154779699</v>
          </cell>
          <cell r="C1098">
            <v>20.859280364187502</v>
          </cell>
        </row>
        <row r="1099">
          <cell r="A1099">
            <v>237684.02866248699</v>
          </cell>
          <cell r="B1099">
            <v>-27.279143121765902</v>
          </cell>
          <cell r="C1099">
            <v>20.333645921531101</v>
          </cell>
        </row>
        <row r="1100">
          <cell r="A1100">
            <v>239883.29190194799</v>
          </cell>
          <cell r="B1100">
            <v>-27.3571027578318</v>
          </cell>
          <cell r="C1100">
            <v>19.8046269665906</v>
          </cell>
        </row>
        <row r="1101">
          <cell r="A1101">
            <v>242102.904673618</v>
          </cell>
          <cell r="B1101">
            <v>-27.4350422854275</v>
          </cell>
          <cell r="C1101">
            <v>19.2722300049303</v>
          </cell>
        </row>
        <row r="1102">
          <cell r="A1102">
            <v>244343.05526939701</v>
          </cell>
          <cell r="B1102">
            <v>-27.512961938186098</v>
          </cell>
          <cell r="C1102">
            <v>18.736462024262799</v>
          </cell>
        </row>
        <row r="1103">
          <cell r="A1103">
            <v>246603.93372343399</v>
          </cell>
          <cell r="B1103">
            <v>-27.590861961109901</v>
          </cell>
          <cell r="C1103">
            <v>18.197330496612398</v>
          </cell>
        </row>
        <row r="1104">
          <cell r="A1104">
            <v>248885.73182823899</v>
          </cell>
          <cell r="B1104">
            <v>-27.668742610750101</v>
          </cell>
          <cell r="C1104">
            <v>17.654843380141301</v>
          </cell>
        </row>
        <row r="1105">
          <cell r="A1105">
            <v>251188.643150958</v>
          </cell>
          <cell r="B1105">
            <v>-27.746604155380702</v>
          </cell>
          <cell r="C1105">
            <v>17.109009120619501</v>
          </cell>
        </row>
        <row r="1106">
          <cell r="A1106">
            <v>253512.86304979</v>
          </cell>
          <cell r="B1106">
            <v>-27.824446875163499</v>
          </cell>
          <cell r="C1106">
            <v>16.559836652541499</v>
          </cell>
        </row>
        <row r="1107">
          <cell r="A1107">
            <v>255858.58869056401</v>
          </cell>
          <cell r="B1107">
            <v>-27.902271062305601</v>
          </cell>
          <cell r="C1107">
            <v>16.007335399856998</v>
          </cell>
        </row>
        <row r="1108">
          <cell r="A1108">
            <v>258226.01906345901</v>
          </cell>
          <cell r="B1108">
            <v>-27.980077021209599</v>
          </cell>
          <cell r="C1108">
            <v>15.4515152763261</v>
          </cell>
        </row>
        <row r="1109">
          <cell r="A1109">
            <v>260615.35499988901</v>
          </cell>
          <cell r="B1109">
            <v>-28.0578650686145</v>
          </cell>
          <cell r="C1109">
            <v>14.892386685468299</v>
          </cell>
        </row>
        <row r="1110">
          <cell r="A1110">
            <v>263026.799189538</v>
          </cell>
          <cell r="B1110">
            <v>-28.135635533726902</v>
          </cell>
          <cell r="C1110">
            <v>14.3299605201069</v>
          </cell>
        </row>
        <row r="1111">
          <cell r="A1111">
            <v>265460.55619755399</v>
          </cell>
          <cell r="B1111">
            <v>-28.221882521710398</v>
          </cell>
          <cell r="C1111">
            <v>13.7426057968023</v>
          </cell>
        </row>
        <row r="1112">
          <cell r="A1112">
            <v>267916.83248190302</v>
          </cell>
          <cell r="B1112">
            <v>-28.2997431831866</v>
          </cell>
          <cell r="C1112">
            <v>13.173082214702299</v>
          </cell>
        </row>
        <row r="1113">
          <cell r="A1113">
            <v>270395.83641088399</v>
          </cell>
          <cell r="B1113">
            <v>-28.3775887289904</v>
          </cell>
          <cell r="C1113">
            <v>12.600286411953901</v>
          </cell>
        </row>
        <row r="1114">
          <cell r="A1114">
            <v>272897.77828080399</v>
          </cell>
          <cell r="B1114">
            <v>-28.455419546075898</v>
          </cell>
          <cell r="C1114">
            <v>12.024231110218601</v>
          </cell>
        </row>
        <row r="1115">
          <cell r="A1115">
            <v>275422.87033381598</v>
          </cell>
          <cell r="B1115">
            <v>-28.533236034281199</v>
          </cell>
          <cell r="C1115">
            <v>11.444929512998399</v>
          </cell>
        </row>
        <row r="1116">
          <cell r="A1116">
            <v>277971.32677592803</v>
          </cell>
          <cell r="B1116">
            <v>-28.611038606400999</v>
          </cell>
          <cell r="C1116">
            <v>10.8623953025921</v>
          </cell>
        </row>
        <row r="1117">
          <cell r="A1117">
            <v>280543.36379517103</v>
          </cell>
          <cell r="B1117">
            <v>-28.688827688245699</v>
          </cell>
          <cell r="C1117">
            <v>10.2766426365671</v>
          </cell>
        </row>
        <row r="1118">
          <cell r="A1118">
            <v>283139.19957993698</v>
          </cell>
          <cell r="B1118">
            <v>-28.7666037186906</v>
          </cell>
          <cell r="C1118">
            <v>9.6876861437344601</v>
          </cell>
        </row>
        <row r="1119">
          <cell r="A1119">
            <v>285759.05433749402</v>
          </cell>
          <cell r="B1119">
            <v>-28.844367149710902</v>
          </cell>
          <cell r="C1119">
            <v>9.0955409196163703</v>
          </cell>
        </row>
        <row r="1120">
          <cell r="A1120">
            <v>288403.15031265997</v>
          </cell>
          <cell r="B1120">
            <v>-28.9221184464053</v>
          </cell>
          <cell r="C1120">
            <v>8.5002225213986993</v>
          </cell>
        </row>
        <row r="1121">
          <cell r="A1121">
            <v>291071.71180665999</v>
          </cell>
          <cell r="B1121">
            <v>-28.999858087005698</v>
          </cell>
          <cell r="C1121">
            <v>7.9017469623542302</v>
          </cell>
        </row>
        <row r="1122">
          <cell r="A1122">
            <v>293764.96519615297</v>
          </cell>
          <cell r="B1122">
            <v>-29.077586562874199</v>
          </cell>
          <cell r="C1122">
            <v>7.3001307057304698</v>
          </cell>
        </row>
        <row r="1123">
          <cell r="A1123">
            <v>296483.138952434</v>
          </cell>
          <cell r="B1123">
            <v>-29.1553043784855</v>
          </cell>
          <cell r="C1123">
            <v>6.6953906580908402</v>
          </cell>
        </row>
        <row r="1124">
          <cell r="A1124">
            <v>299226.463660818</v>
          </cell>
          <cell r="B1124">
            <v>-29.233012051396098</v>
          </cell>
          <cell r="C1124">
            <v>6.08754416209959</v>
          </cell>
        </row>
        <row r="1125">
          <cell r="A1125">
            <v>301995.17204020103</v>
          </cell>
          <cell r="B1125">
            <v>-29.310710112198699</v>
          </cell>
          <cell r="C1125">
            <v>5.4766089887425302</v>
          </cell>
        </row>
        <row r="1126">
          <cell r="A1126">
            <v>304789.49896279798</v>
          </cell>
          <cell r="B1126">
            <v>-29.388399104461801</v>
          </cell>
          <cell r="C1126">
            <v>4.86260332897269</v>
          </cell>
        </row>
        <row r="1127">
          <cell r="A1127">
            <v>307609.681474071</v>
          </cell>
          <cell r="B1127">
            <v>-29.4660795846555</v>
          </cell>
          <cell r="C1127">
            <v>4.2455457847733804</v>
          </cell>
        </row>
        <row r="1128">
          <cell r="A1128">
            <v>310455.95881283499</v>
          </cell>
          <cell r="B1128">
            <v>-29.543752122061001</v>
          </cell>
          <cell r="C1128">
            <v>3.6254553596313399</v>
          </cell>
        </row>
        <row r="1129">
          <cell r="A1129">
            <v>313328.57243155799</v>
          </cell>
          <cell r="B1129">
            <v>-29.621417298665399</v>
          </cell>
          <cell r="C1129">
            <v>3.0023514484084699</v>
          </cell>
        </row>
        <row r="1130">
          <cell r="A1130">
            <v>316227.76601683698</v>
          </cell>
          <cell r="B1130">
            <v>-29.699075709041001</v>
          </cell>
          <cell r="C1130">
            <v>2.37625382660657</v>
          </cell>
        </row>
        <row r="1131">
          <cell r="A1131">
            <v>319153.78551007499</v>
          </cell>
          <cell r="B1131">
            <v>-29.7767279602092</v>
          </cell>
          <cell r="C1131">
            <v>1.7471826390160199</v>
          </cell>
        </row>
        <row r="1132">
          <cell r="A1132">
            <v>322106.87912834302</v>
          </cell>
          <cell r="B1132">
            <v>-29.8543746714885</v>
          </cell>
          <cell r="C1132">
            <v>1.11515838774111</v>
          </cell>
        </row>
        <row r="1133">
          <cell r="A1133">
            <v>325087.29738543398</v>
          </cell>
          <cell r="B1133">
            <v>-29.932016474326499</v>
          </cell>
          <cell r="C1133">
            <v>0.480201919595516</v>
          </cell>
        </row>
        <row r="1134">
          <cell r="A1134">
            <v>328095.29311311903</v>
          </cell>
          <cell r="B1134">
            <v>-30.009654012116599</v>
          </cell>
          <cell r="C1134">
            <v>-0.15766558714426901</v>
          </cell>
        </row>
        <row r="1135">
          <cell r="A1135">
            <v>331131.12148258998</v>
          </cell>
          <cell r="B1135">
            <v>-30.087287939998198</v>
          </cell>
          <cell r="C1135">
            <v>-0.798422636628072</v>
          </cell>
        </row>
        <row r="1136">
          <cell r="A1136">
            <v>334195.04002611397</v>
          </cell>
          <cell r="B1136">
            <v>-30.164918924641899</v>
          </cell>
          <cell r="C1136">
            <v>-1.4420474299756201</v>
          </cell>
        </row>
        <row r="1137">
          <cell r="A1137">
            <v>337287.30865886802</v>
          </cell>
          <cell r="B1137">
            <v>-30.242547644018</v>
          </cell>
          <cell r="C1137">
            <v>-2.08851788048224</v>
          </cell>
        </row>
        <row r="1138">
          <cell r="A1138">
            <v>340408.189701</v>
          </cell>
          <cell r="B1138">
            <v>-30.320174787149799</v>
          </cell>
          <cell r="C1138">
            <v>-2.7378116294907802</v>
          </cell>
        </row>
        <row r="1139">
          <cell r="A1139">
            <v>343557.94789987401</v>
          </cell>
          <cell r="B1139">
            <v>-30.397801053852099</v>
          </cell>
          <cell r="C1139">
            <v>-3.3899060629367499</v>
          </cell>
        </row>
        <row r="1140">
          <cell r="A1140">
            <v>346736.85045253101</v>
          </cell>
          <cell r="B1140">
            <v>-30.475427154452699</v>
          </cell>
          <cell r="C1140">
            <v>-4.0447783285814998</v>
          </cell>
        </row>
        <row r="1141">
          <cell r="A1141">
            <v>349945.16702835599</v>
          </cell>
          <cell r="B1141">
            <v>-30.553053809501101</v>
          </cell>
          <cell r="C1141">
            <v>-4.7024053539291897</v>
          </cell>
        </row>
        <row r="1142">
          <cell r="A1142">
            <v>353183.16979195602</v>
          </cell>
          <cell r="B1142">
            <v>-30.628051417425802</v>
          </cell>
          <cell r="C1142">
            <v>-5.3642491994384196</v>
          </cell>
        </row>
        <row r="1143">
          <cell r="A1143">
            <v>356451.13342624297</v>
          </cell>
          <cell r="B1143">
            <v>-30.7056299903963</v>
          </cell>
          <cell r="C1143">
            <v>-6.0273587971067997</v>
          </cell>
        </row>
        <row r="1144">
          <cell r="A1144">
            <v>359749.33515574201</v>
          </cell>
          <cell r="B1144">
            <v>-30.7832103305381</v>
          </cell>
          <cell r="C1144">
            <v>-6.69315391602556</v>
          </cell>
        </row>
        <row r="1145">
          <cell r="A1145">
            <v>363078.05477009999</v>
          </cell>
          <cell r="B1145">
            <v>-30.860793176761199</v>
          </cell>
          <cell r="C1145">
            <v>-7.3616108238133302</v>
          </cell>
        </row>
        <row r="1146">
          <cell r="A1146">
            <v>366437.57464783301</v>
          </cell>
          <cell r="B1146">
            <v>-30.938379276176299</v>
          </cell>
          <cell r="C1146">
            <v>-8.0327056687797906</v>
          </cell>
        </row>
        <row r="1147">
          <cell r="A1147">
            <v>369828.17978026503</v>
          </cell>
          <cell r="B1147">
            <v>-31.0159693837155</v>
          </cell>
          <cell r="C1147">
            <v>-8.7064145021690198</v>
          </cell>
        </row>
        <row r="1148">
          <cell r="A1148">
            <v>373250.15779571998</v>
          </cell>
          <cell r="B1148">
            <v>-31.093564261742301</v>
          </cell>
          <cell r="C1148">
            <v>-9.38271330116177</v>
          </cell>
        </row>
        <row r="1149">
          <cell r="A1149">
            <v>376703.79898390803</v>
          </cell>
          <cell r="B1149">
            <v>-31.171164679649301</v>
          </cell>
          <cell r="C1149">
            <v>-10.061577992630401</v>
          </cell>
        </row>
        <row r="1150">
          <cell r="A1150">
            <v>380189.39632056101</v>
          </cell>
          <cell r="B1150">
            <v>-31.248771413449202</v>
          </cell>
          <cell r="C1150">
            <v>-10.7429844776736</v>
          </cell>
        </row>
        <row r="1151">
          <cell r="A1151">
            <v>383707.24549227802</v>
          </cell>
          <cell r="B1151">
            <v>-31.326385245353499</v>
          </cell>
          <cell r="C1151">
            <v>-11.4269086569316</v>
          </cell>
        </row>
        <row r="1152">
          <cell r="A1152">
            <v>387257.644921617</v>
          </cell>
          <cell r="B1152">
            <v>-31.4040069633472</v>
          </cell>
          <cell r="C1152">
            <v>-12.113326456700101</v>
          </cell>
        </row>
        <row r="1153">
          <cell r="A1153">
            <v>390840.89579240099</v>
          </cell>
          <cell r="B1153">
            <v>-31.481637360754799</v>
          </cell>
          <cell r="C1153">
            <v>-12.8022138558613</v>
          </cell>
        </row>
        <row r="1154">
          <cell r="A1154">
            <v>394457.30207527801</v>
          </cell>
          <cell r="B1154">
            <v>-31.559277235803101</v>
          </cell>
          <cell r="C1154">
            <v>-13.4935469136365</v>
          </cell>
        </row>
        <row r="1155">
          <cell r="A1155">
            <v>398107.17055349599</v>
          </cell>
          <cell r="B1155">
            <v>-31.636927391179501</v>
          </cell>
          <cell r="C1155">
            <v>-14.187301798192699</v>
          </cell>
        </row>
        <row r="1156">
          <cell r="A1156">
            <v>401790.81084893999</v>
          </cell>
          <cell r="B1156">
            <v>-31.714588633590399</v>
          </cell>
          <cell r="C1156">
            <v>-14.8834548161072</v>
          </cell>
        </row>
        <row r="1157">
          <cell r="A1157">
            <v>405508.53544838302</v>
          </cell>
          <cell r="B1157">
            <v>-31.792261773317701</v>
          </cell>
          <cell r="C1157">
            <v>-15.5819824427236</v>
          </cell>
        </row>
        <row r="1158">
          <cell r="A1158">
            <v>409260.65973001003</v>
          </cell>
          <cell r="B1158">
            <v>-31.869947623779801</v>
          </cell>
          <cell r="C1158">
            <v>-16.2828613534138</v>
          </cell>
        </row>
        <row r="1159">
          <cell r="A1159">
            <v>413047.50199016102</v>
          </cell>
          <cell r="B1159">
            <v>-31.947647001095799</v>
          </cell>
          <cell r="C1159">
            <v>-16.986068455770901</v>
          </cell>
        </row>
        <row r="1160">
          <cell r="A1160">
            <v>416869.38347033499</v>
          </cell>
          <cell r="B1160">
            <v>-32.025360723657101</v>
          </cell>
          <cell r="C1160">
            <v>-17.691580922769599</v>
          </cell>
        </row>
        <row r="1161">
          <cell r="A1161">
            <v>420726.628384443</v>
          </cell>
          <cell r="B1161">
            <v>-32.103089611708597</v>
          </cell>
          <cell r="C1161">
            <v>-18.399376226908</v>
          </cell>
        </row>
        <row r="1162">
          <cell r="A1162">
            <v>424619.563946312</v>
          </cell>
          <cell r="B1162">
            <v>-32.1808344869428</v>
          </cell>
          <cell r="C1162">
            <v>-19.109432175379599</v>
          </cell>
        </row>
        <row r="1163">
          <cell r="A1163">
            <v>428548.52039743902</v>
          </cell>
          <cell r="B1163">
            <v>-32.258596172108497</v>
          </cell>
          <cell r="C1163">
            <v>-19.8217269463013</v>
          </cell>
        </row>
        <row r="1164">
          <cell r="A1164">
            <v>432513.83103500801</v>
          </cell>
          <cell r="B1164">
            <v>-32.336375490640002</v>
          </cell>
          <cell r="C1164">
            <v>-20.5362391260389</v>
          </cell>
        </row>
        <row r="1165">
          <cell r="A1165">
            <v>436515.83224016498</v>
          </cell>
          <cell r="B1165">
            <v>-32.414173266307998</v>
          </cell>
          <cell r="C1165">
            <v>-21.252947747673801</v>
          </cell>
        </row>
        <row r="1166">
          <cell r="A1166">
            <v>440554.863506553</v>
          </cell>
          <cell r="B1166">
            <v>-32.486146657528202</v>
          </cell>
          <cell r="C1166">
            <v>-21.934624030310601</v>
          </cell>
        </row>
        <row r="1167">
          <cell r="A1167">
            <v>444631.26746910799</v>
          </cell>
          <cell r="B1167">
            <v>-32.563935581308101</v>
          </cell>
          <cell r="C1167">
            <v>-22.655000388933502</v>
          </cell>
        </row>
        <row r="1168">
          <cell r="A1168">
            <v>448745.38993313198</v>
          </cell>
          <cell r="B1168">
            <v>-32.641745618937101</v>
          </cell>
          <cell r="C1168">
            <v>-23.377506183270199</v>
          </cell>
        </row>
        <row r="1169">
          <cell r="A1169">
            <v>452897.57990362</v>
          </cell>
          <cell r="B1169">
            <v>-32.7195776052464</v>
          </cell>
          <cell r="C1169">
            <v>-24.102122683836502</v>
          </cell>
        </row>
        <row r="1170">
          <cell r="A1170">
            <v>457088.18961487501</v>
          </cell>
          <cell r="B1170">
            <v>-32.797432374218097</v>
          </cell>
          <cell r="C1170">
            <v>-24.828831822836499</v>
          </cell>
        </row>
        <row r="1171">
          <cell r="A1171">
            <v>461317.57456037903</v>
          </cell>
          <cell r="B1171">
            <v>-32.875310758870498</v>
          </cell>
          <cell r="C1171">
            <v>-25.557616240696898</v>
          </cell>
        </row>
        <row r="1172">
          <cell r="A1172">
            <v>465586.09352295898</v>
          </cell>
          <cell r="B1172">
            <v>-32.953213591203202</v>
          </cell>
          <cell r="C1172">
            <v>-26.288459334172899</v>
          </cell>
        </row>
        <row r="1173">
          <cell r="A1173">
            <v>469894.10860521498</v>
          </cell>
          <cell r="B1173">
            <v>-33.031141702209297</v>
          </cell>
          <cell r="C1173">
            <v>-27.021345306120999</v>
          </cell>
        </row>
        <row r="1174">
          <cell r="A1174">
            <v>474241.98526024399</v>
          </cell>
          <cell r="B1174">
            <v>-33.109095921963402</v>
          </cell>
          <cell r="C1174">
            <v>-27.7562592170298</v>
          </cell>
        </row>
        <row r="1175">
          <cell r="A1175">
            <v>478630.09232263803</v>
          </cell>
          <cell r="B1175">
            <v>-33.187077079794697</v>
          </cell>
          <cell r="C1175">
            <v>-28.493187038412</v>
          </cell>
        </row>
        <row r="1176">
          <cell r="A1176">
            <v>483058.80203977198</v>
          </cell>
          <cell r="B1176">
            <v>-33.2650860045526</v>
          </cell>
          <cell r="C1176">
            <v>-29.232115708171001</v>
          </cell>
        </row>
        <row r="1177">
          <cell r="A1177">
            <v>487528.490103385</v>
          </cell>
          <cell r="B1177">
            <v>-33.343123524976903</v>
          </cell>
          <cell r="C1177">
            <v>-29.973033188062502</v>
          </cell>
        </row>
        <row r="1178">
          <cell r="A1178">
            <v>492039.53568145097</v>
          </cell>
          <cell r="B1178">
            <v>-33.421190470182403</v>
          </cell>
          <cell r="C1178">
            <v>-30.715928523393401</v>
          </cell>
        </row>
        <row r="1179">
          <cell r="A1179">
            <v>496592.32145033497</v>
          </cell>
          <cell r="B1179">
            <v>-33.499287670271102</v>
          </cell>
          <cell r="C1179">
            <v>-31.4607919050897</v>
          </cell>
        </row>
        <row r="1180">
          <cell r="A1180">
            <v>501187.23362727201</v>
          </cell>
          <cell r="B1180">
            <v>-33.577415957083502</v>
          </cell>
          <cell r="C1180">
            <v>-32.207614734308997</v>
          </cell>
        </row>
        <row r="1181">
          <cell r="A1181">
            <v>505824.66200311302</v>
          </cell>
          <cell r="B1181">
            <v>-33.655576165104598</v>
          </cell>
          <cell r="C1181">
            <v>-32.956389689757501</v>
          </cell>
        </row>
        <row r="1182">
          <cell r="A1182">
            <v>510504.99997540598</v>
          </cell>
          <cell r="B1182">
            <v>-33.733769132538299</v>
          </cell>
          <cell r="C1182">
            <v>-33.707110797913998</v>
          </cell>
        </row>
        <row r="1183">
          <cell r="A1183">
            <v>515228.64458175597</v>
          </cell>
          <cell r="B1183">
            <v>-33.8119957025677</v>
          </cell>
          <cell r="C1183">
            <v>-34.459773506357202</v>
          </cell>
        </row>
        <row r="1184">
          <cell r="A1184">
            <v>519995.99653351598</v>
          </cell>
          <cell r="B1184">
            <v>-33.8902567248184</v>
          </cell>
          <cell r="C1184">
            <v>-35.214374760433302</v>
          </cell>
        </row>
        <row r="1185">
          <cell r="A1185">
            <v>524807.46024977195</v>
          </cell>
          <cell r="B1185">
            <v>-33.968553057044197</v>
          </cell>
          <cell r="C1185">
            <v>-35.970913083508499</v>
          </cell>
        </row>
        <row r="1186">
          <cell r="A1186">
            <v>529663.44389165798</v>
          </cell>
          <cell r="B1186">
            <v>-34.043485314526102</v>
          </cell>
          <cell r="C1186">
            <v>-36.740018326303797</v>
          </cell>
        </row>
        <row r="1187">
          <cell r="A1187">
            <v>534564.35939697095</v>
          </cell>
          <cell r="B1187">
            <v>-34.121780210871101</v>
          </cell>
          <cell r="C1187">
            <v>-37.500618869586901</v>
          </cell>
        </row>
        <row r="1188">
          <cell r="A1188">
            <v>539510.62251512695</v>
          </cell>
          <cell r="B1188">
            <v>-34.200111520799702</v>
          </cell>
          <cell r="C1188">
            <v>-38.263165315485303</v>
          </cell>
        </row>
        <row r="1189">
          <cell r="A1189">
            <v>544502.65284242004</v>
          </cell>
          <cell r="B1189">
            <v>-34.278480128320801</v>
          </cell>
          <cell r="C1189">
            <v>-39.027663429796497</v>
          </cell>
        </row>
        <row r="1190">
          <cell r="A1190">
            <v>549540.87385762401</v>
          </cell>
          <cell r="B1190">
            <v>-34.356886937641903</v>
          </cell>
          <cell r="C1190">
            <v>-39.794121023040297</v>
          </cell>
        </row>
        <row r="1191">
          <cell r="A1191">
            <v>554625.71295791003</v>
          </cell>
          <cell r="B1191">
            <v>-34.435332876663203</v>
          </cell>
          <cell r="C1191">
            <v>-40.562548059069201</v>
          </cell>
        </row>
        <row r="1192">
          <cell r="A1192">
            <v>559757.60149510996</v>
          </cell>
          <cell r="B1192">
            <v>-34.513818900871698</v>
          </cell>
          <cell r="C1192">
            <v>-41.332956769888</v>
          </cell>
        </row>
        <row r="1193">
          <cell r="A1193">
            <v>564936.97481230204</v>
          </cell>
          <cell r="B1193">
            <v>-34.592345997665198</v>
          </cell>
          <cell r="C1193">
            <v>-42.105361777220999</v>
          </cell>
        </row>
        <row r="1194">
          <cell r="A1194">
            <v>570164.27228074695</v>
          </cell>
          <cell r="B1194">
            <v>-34.670915191142001</v>
          </cell>
          <cell r="C1194">
            <v>-42.879780221451398</v>
          </cell>
        </row>
        <row r="1195">
          <cell r="A1195">
            <v>575439.93733715604</v>
          </cell>
          <cell r="B1195">
            <v>-34.749527547388602</v>
          </cell>
          <cell r="C1195">
            <v>-43.656231898614898</v>
          </cell>
        </row>
        <row r="1196">
          <cell r="A1196">
            <v>580764.41752131202</v>
          </cell>
          <cell r="B1196">
            <v>-34.828184180305499</v>
          </cell>
          <cell r="C1196">
            <v>-44.434739406231699</v>
          </cell>
        </row>
        <row r="1197">
          <cell r="A1197">
            <v>586138.164514028</v>
          </cell>
          <cell r="B1197">
            <v>-34.906886258005898</v>
          </cell>
          <cell r="C1197">
            <v>-45.215328298843502</v>
          </cell>
        </row>
        <row r="1198">
          <cell r="A1198">
            <v>591561.63417547406</v>
          </cell>
          <cell r="B1198">
            <v>-34.985635009828798</v>
          </cell>
          <cell r="C1198">
            <v>-45.998027254249003</v>
          </cell>
        </row>
        <row r="1199">
          <cell r="A1199">
            <v>597035.28658383596</v>
          </cell>
          <cell r="B1199">
            <v>-35.064431734003499</v>
          </cell>
          <cell r="C1199">
            <v>-46.782868251565702</v>
          </cell>
        </row>
        <row r="1200">
          <cell r="A1200">
            <v>602559.58607435797</v>
          </cell>
          <cell r="B1200">
            <v>-35.1432778060083</v>
          </cell>
          <cell r="C1200">
            <v>-47.569886762390901</v>
          </cell>
        </row>
        <row r="1201">
          <cell r="A1201">
            <v>608135.00127871695</v>
          </cell>
          <cell r="B1201">
            <v>-35.222174687658097</v>
          </cell>
          <cell r="C1201">
            <v>-48.359121956548101</v>
          </cell>
        </row>
        <row r="1202">
          <cell r="A1202">
            <v>613762.00516479404</v>
          </cell>
          <cell r="B1202">
            <v>-35.301123936962398</v>
          </cell>
          <cell r="C1202">
            <v>-49.150616924096198</v>
          </cell>
        </row>
        <row r="1203">
          <cell r="A1203">
            <v>619441.07507678098</v>
          </cell>
          <cell r="B1203">
            <v>-35.392678104888198</v>
          </cell>
          <cell r="C1203">
            <v>-49.942535509957402</v>
          </cell>
        </row>
        <row r="1204">
          <cell r="A1204">
            <v>625172.69277568604</v>
          </cell>
          <cell r="B1204">
            <v>-35.471958705387699</v>
          </cell>
          <cell r="C1204">
            <v>-50.738550410749198</v>
          </cell>
        </row>
        <row r="1205">
          <cell r="A1205">
            <v>630957.34448019206</v>
          </cell>
          <cell r="B1205">
            <v>-35.551300940262202</v>
          </cell>
          <cell r="C1205">
            <v>-51.536973535140099</v>
          </cell>
        </row>
        <row r="1206">
          <cell r="A1206">
            <v>636795.52090791601</v>
          </cell>
          <cell r="B1206">
            <v>-35.630706936360703</v>
          </cell>
          <cell r="C1206">
            <v>-52.3378660387568</v>
          </cell>
        </row>
        <row r="1207">
          <cell r="A1207">
            <v>642687.71731701901</v>
          </cell>
          <cell r="B1207">
            <v>-35.710178979806997</v>
          </cell>
          <cell r="C1207">
            <v>-53.141294425093399</v>
          </cell>
        </row>
        <row r="1208">
          <cell r="A1208">
            <v>648634.43354823801</v>
          </cell>
          <cell r="B1208">
            <v>-35.789719531018903</v>
          </cell>
          <cell r="C1208">
            <v>-53.9473309193598</v>
          </cell>
        </row>
        <row r="1209">
          <cell r="A1209">
            <v>654636.17406727397</v>
          </cell>
          <cell r="B1209">
            <v>-35.869331240583101</v>
          </cell>
          <cell r="C1209">
            <v>-54.756053881567802</v>
          </cell>
        </row>
        <row r="1210">
          <cell r="A1210">
            <v>660693.44800759596</v>
          </cell>
          <cell r="B1210">
            <v>-35.949016965934803</v>
          </cell>
          <cell r="C1210">
            <v>-55.567548264937102</v>
          </cell>
        </row>
        <row r="1211">
          <cell r="A1211">
            <v>666806.76921362104</v>
          </cell>
          <cell r="B1211">
            <v>-36.028779788766698</v>
          </cell>
          <cell r="C1211">
            <v>-56.381906126887401</v>
          </cell>
        </row>
        <row r="1212">
          <cell r="A1212">
            <v>672976.65628431796</v>
          </cell>
          <cell r="B1212">
            <v>-36.108623033051998</v>
          </cell>
          <cell r="C1212">
            <v>-57.199227201346901</v>
          </cell>
        </row>
        <row r="1213">
          <cell r="A1213">
            <v>679203.63261718396</v>
          </cell>
          <cell r="B1213">
            <v>-36.188550283517699</v>
          </cell>
          <cell r="C1213">
            <v>-58.019619542935303</v>
          </cell>
        </row>
        <row r="1214">
          <cell r="A1214">
            <v>685488.22645266203</v>
          </cell>
          <cell r="B1214">
            <v>-36.268565404347001</v>
          </cell>
          <cell r="C1214">
            <v>-58.843200255805101</v>
          </cell>
        </row>
        <row r="1215">
          <cell r="A1215">
            <v>691830.97091893596</v>
          </cell>
          <cell r="B1215">
            <v>-36.348672557811298</v>
          </cell>
          <cell r="C1215">
            <v>-59.670096322722401</v>
          </cell>
        </row>
        <row r="1216">
          <cell r="A1216">
            <v>698232.404077171</v>
          </cell>
          <cell r="B1216">
            <v>-36.428876222435001</v>
          </cell>
          <cell r="C1216">
            <v>-60.500445553468403</v>
          </cell>
        </row>
        <row r="1217">
          <cell r="A1217">
            <v>704693.06896714598</v>
          </cell>
          <cell r="B1217">
            <v>-36.503662276966502</v>
          </cell>
          <cell r="C1217">
            <v>-61.345382531123299</v>
          </cell>
        </row>
        <row r="1218">
          <cell r="A1218">
            <v>711213.51365332899</v>
          </cell>
          <cell r="B1218">
            <v>-36.583961688526202</v>
          </cell>
          <cell r="C1218">
            <v>-62.183309984258003</v>
          </cell>
        </row>
        <row r="1219">
          <cell r="A1219">
            <v>717794.29127136106</v>
          </cell>
          <cell r="B1219">
            <v>-36.6643709632392</v>
          </cell>
          <cell r="C1219">
            <v>-63.025184893608902</v>
          </cell>
        </row>
        <row r="1220">
          <cell r="A1220">
            <v>724435.96007499006</v>
          </cell>
          <cell r="B1220">
            <v>-36.744895956596999</v>
          </cell>
          <cell r="C1220">
            <v>-63.8712012948465</v>
          </cell>
        </row>
        <row r="1221">
          <cell r="A1221">
            <v>731139.08348341705</v>
          </cell>
          <cell r="B1221">
            <v>-36.825542898857698</v>
          </cell>
          <cell r="C1221">
            <v>-64.721571633907004</v>
          </cell>
        </row>
        <row r="1222">
          <cell r="A1222">
            <v>737904.23012910096</v>
          </cell>
          <cell r="B1222">
            <v>-36.906318392295297</v>
          </cell>
          <cell r="C1222">
            <v>-65.576529178685902</v>
          </cell>
        </row>
        <row r="1223">
          <cell r="A1223">
            <v>744731.97390598804</v>
          </cell>
          <cell r="B1223">
            <v>-36.9872293990448</v>
          </cell>
          <cell r="C1223">
            <v>-66.436330900458302</v>
          </cell>
        </row>
        <row r="1224">
          <cell r="A1224">
            <v>751622.89401820605</v>
          </cell>
          <cell r="B1224">
            <v>-37.068283216384401</v>
          </cell>
          <cell r="C1224">
            <v>-67.301260939963498</v>
          </cell>
        </row>
        <row r="1225">
          <cell r="A1225">
            <v>758577.57502918295</v>
          </cell>
          <cell r="B1225">
            <v>-37.1494874353169</v>
          </cell>
          <cell r="C1225">
            <v>-68.171634805934005</v>
          </cell>
        </row>
        <row r="1226">
          <cell r="A1226">
            <v>765596.60691125598</v>
          </cell>
          <cell r="B1226">
            <v>-37.2308498769967</v>
          </cell>
          <cell r="C1226">
            <v>-69.047804497451196</v>
          </cell>
        </row>
        <row r="1227">
          <cell r="A1227">
            <v>772680.58509570197</v>
          </cell>
          <cell r="B1227">
            <v>-37.312378499756498</v>
          </cell>
          <cell r="C1227">
            <v>-69.9301647998671</v>
          </cell>
        </row>
        <row r="1228">
          <cell r="A1228">
            <v>779830.11052325903</v>
          </cell>
          <cell r="B1228">
            <v>-37.394081267016098</v>
          </cell>
          <cell r="C1228">
            <v>-70.819161083070398</v>
          </cell>
        </row>
        <row r="1229">
          <cell r="A1229">
            <v>787045.78969509795</v>
          </cell>
          <cell r="B1229">
            <v>-37.475965962902798</v>
          </cell>
          <cell r="C1229">
            <v>-71.715299038757706</v>
          </cell>
        </row>
        <row r="1230">
          <cell r="A1230">
            <v>794328.23472428205</v>
          </cell>
          <cell r="B1230">
            <v>-37.5519610639424</v>
          </cell>
          <cell r="C1230">
            <v>-72.631948524012699</v>
          </cell>
        </row>
        <row r="1231">
          <cell r="A1231">
            <v>801678.063387678</v>
          </cell>
          <cell r="B1231">
            <v>-37.634109199100799</v>
          </cell>
          <cell r="C1231">
            <v>-73.544433205579395</v>
          </cell>
        </row>
        <row r="1232">
          <cell r="A1232">
            <v>809095.89917838201</v>
          </cell>
          <cell r="B1232">
            <v>-37.716456162648797</v>
          </cell>
          <cell r="C1232">
            <v>-74.466083981756995</v>
          </cell>
        </row>
        <row r="1233">
          <cell r="A1233">
            <v>816582.37135859195</v>
          </cell>
          <cell r="B1233">
            <v>-37.799005280264701</v>
          </cell>
          <cell r="C1233">
            <v>-75.3978097112455</v>
          </cell>
        </row>
        <row r="1234">
          <cell r="A1234">
            <v>824138.115013003</v>
          </cell>
          <cell r="B1234">
            <v>-37.881757031066201</v>
          </cell>
          <cell r="C1234">
            <v>-76.340687329091594</v>
          </cell>
        </row>
        <row r="1235">
          <cell r="A1235">
            <v>831763.77110267</v>
          </cell>
          <cell r="B1235">
            <v>-37.964707767199599</v>
          </cell>
          <cell r="C1235">
            <v>-77.296006959426094</v>
          </cell>
        </row>
        <row r="1236">
          <cell r="A1236">
            <v>839459.98651939805</v>
          </cell>
          <cell r="B1236">
            <v>-38.047847906661197</v>
          </cell>
          <cell r="C1236">
            <v>-78.2653326186756</v>
          </cell>
        </row>
        <row r="1237">
          <cell r="A1237">
            <v>847227.41414059605</v>
          </cell>
          <cell r="B1237">
            <v>-38.131159347810097</v>
          </cell>
          <cell r="C1237">
            <v>-79.250585138471607</v>
          </cell>
        </row>
        <row r="1238">
          <cell r="A1238">
            <v>855066.71288468398</v>
          </cell>
          <cell r="B1238">
            <v>-38.214611709925897</v>
          </cell>
          <cell r="C1238">
            <v>-80.254157366565707</v>
          </cell>
        </row>
        <row r="1239">
          <cell r="A1239">
            <v>862978.54776697</v>
          </cell>
          <cell r="B1239">
            <v>-38.298156762078698</v>
          </cell>
          <cell r="C1239">
            <v>-81.279077274193398</v>
          </cell>
        </row>
        <row r="1240">
          <cell r="A1240">
            <v>870963.58995608101</v>
          </cell>
          <cell r="B1240">
            <v>-38.381719984219799</v>
          </cell>
          <cell r="C1240">
            <v>-82.329243911880397</v>
          </cell>
        </row>
        <row r="1241">
          <cell r="A1241">
            <v>879022.51683088404</v>
          </cell>
          <cell r="B1241">
            <v>-38.4651874583354</v>
          </cell>
          <cell r="C1241">
            <v>-83.409777246129906</v>
          </cell>
        </row>
        <row r="1242">
          <cell r="A1242">
            <v>887156.01203796105</v>
          </cell>
          <cell r="B1242">
            <v>-38.565109937779702</v>
          </cell>
          <cell r="C1242">
            <v>-84.514655269291296</v>
          </cell>
        </row>
        <row r="1243">
          <cell r="A1243">
            <v>895364.76554959302</v>
          </cell>
          <cell r="B1243">
            <v>-38.648071725975697</v>
          </cell>
          <cell r="C1243">
            <v>-85.678626733483298</v>
          </cell>
        </row>
        <row r="1244">
          <cell r="A1244">
            <v>903649.47372230201</v>
          </cell>
          <cell r="B1244">
            <v>-38.730076899587999</v>
          </cell>
          <cell r="C1244">
            <v>-86.902728122209396</v>
          </cell>
        </row>
        <row r="1245">
          <cell r="A1245">
            <v>912010.83935590903</v>
          </cell>
          <cell r="B1245">
            <v>-38.810440989819099</v>
          </cell>
          <cell r="C1245">
            <v>-88.206744103513799</v>
          </cell>
        </row>
        <row r="1246">
          <cell r="A1246">
            <v>920449.57175317197</v>
          </cell>
          <cell r="B1246">
            <v>-38.888016769927098</v>
          </cell>
          <cell r="C1246">
            <v>-89.621109224310104</v>
          </cell>
        </row>
        <row r="1247">
          <cell r="A1247">
            <v>928966.38677993603</v>
          </cell>
          <cell r="B1247">
            <v>-38.960789118192601</v>
          </cell>
          <cell r="C1247">
            <v>-91.195316039891196</v>
          </cell>
        </row>
        <row r="1248">
          <cell r="A1248">
            <v>937562.00692588103</v>
          </cell>
          <cell r="B1248">
            <v>-39.025000480535603</v>
          </cell>
          <cell r="C1248">
            <v>-93.015887355040903</v>
          </cell>
        </row>
        <row r="1249">
          <cell r="A1249">
            <v>946237.16136579204</v>
          </cell>
          <cell r="B1249">
            <v>-39.073099856506502</v>
          </cell>
          <cell r="C1249">
            <v>-95.249693220725703</v>
          </cell>
        </row>
        <row r="1250">
          <cell r="A1250">
            <v>954992.58602143603</v>
          </cell>
          <cell r="B1250">
            <v>-39.088511932352901</v>
          </cell>
          <cell r="C1250">
            <v>-98.267235266379302</v>
          </cell>
        </row>
        <row r="1251">
          <cell r="A1251">
            <v>963829.02362396999</v>
          </cell>
          <cell r="B1251">
            <v>-39.032306864086699</v>
          </cell>
          <cell r="C1251">
            <v>-103.090433493768</v>
          </cell>
        </row>
        <row r="1252">
          <cell r="A1252">
            <v>972747.22377696598</v>
          </cell>
          <cell r="B1252">
            <v>-38.8424238556643</v>
          </cell>
          <cell r="C1252">
            <v>-113.78033539134</v>
          </cell>
        </row>
        <row r="1253">
          <cell r="A1253">
            <v>981747.94301998406</v>
          </cell>
          <cell r="B1253">
            <v>-40.858481717090498</v>
          </cell>
          <cell r="C1253">
            <v>-152.94676068576101</v>
          </cell>
        </row>
        <row r="1254">
          <cell r="A1254">
            <v>990831.94489276805</v>
          </cell>
          <cell r="B1254">
            <v>-59.705126793467201</v>
          </cell>
          <cell r="C1254">
            <v>-60.814508065208003</v>
          </cell>
        </row>
        <row r="1255">
          <cell r="A1255">
            <v>1000000</v>
          </cell>
          <cell r="B1255">
            <v>-40.876966420049797</v>
          </cell>
          <cell r="C1255">
            <v>-31.593994447129901</v>
          </cell>
        </row>
        <row r="1256">
          <cell r="A1256">
            <v>1009252.88607668</v>
          </cell>
          <cell r="B1256">
            <v>-39.103326486401002</v>
          </cell>
          <cell r="C1256">
            <v>-71.258021135616005</v>
          </cell>
        </row>
        <row r="1257">
          <cell r="A1257">
            <v>1018591.38805411</v>
          </cell>
          <cell r="B1257">
            <v>-39.521350690369701</v>
          </cell>
          <cell r="C1257">
            <v>-82.019149496269804</v>
          </cell>
        </row>
        <row r="1258">
          <cell r="A1258">
            <v>1028016.2981264699</v>
          </cell>
          <cell r="B1258">
            <v>-39.790089038507098</v>
          </cell>
          <cell r="C1258">
            <v>-86.871387553531306</v>
          </cell>
        </row>
        <row r="1259">
          <cell r="A1259">
            <v>1037528.41581801</v>
          </cell>
          <cell r="B1259">
            <v>-39.978213157698498</v>
          </cell>
          <cell r="C1259">
            <v>-89.915956287208303</v>
          </cell>
        </row>
        <row r="1260">
          <cell r="A1260">
            <v>1047128.54805089</v>
          </cell>
          <cell r="B1260">
            <v>-40.129587267120201</v>
          </cell>
          <cell r="C1260">
            <v>-92.181264053748706</v>
          </cell>
        </row>
        <row r="1261">
          <cell r="A1261">
            <v>1056817.5092136499</v>
          </cell>
          <cell r="B1261">
            <v>-40.262762083982501</v>
          </cell>
          <cell r="C1261">
            <v>-94.038778078558295</v>
          </cell>
        </row>
        <row r="1262">
          <cell r="A1262">
            <v>1066596.12123025</v>
          </cell>
          <cell r="B1262">
            <v>-40.3828548620791</v>
          </cell>
          <cell r="C1262">
            <v>-95.611127029968898</v>
          </cell>
        </row>
        <row r="1263">
          <cell r="A1263">
            <v>1076465.2136298299</v>
          </cell>
          <cell r="B1263">
            <v>-40.5009069310386</v>
          </cell>
          <cell r="C1263">
            <v>-97.073313929277703</v>
          </cell>
        </row>
        <row r="1264">
          <cell r="A1264">
            <v>1086425.62361706</v>
          </cell>
          <cell r="B1264">
            <v>-40.615853077199603</v>
          </cell>
          <cell r="C1264">
            <v>-98.430421611242394</v>
          </cell>
        </row>
        <row r="1265">
          <cell r="A1265">
            <v>1096478.1961431799</v>
          </cell>
          <cell r="B1265">
            <v>-40.729039042445699</v>
          </cell>
          <cell r="C1265">
            <v>-99.712734289132598</v>
          </cell>
        </row>
        <row r="1266">
          <cell r="A1266">
            <v>1106623.7839776599</v>
          </cell>
          <cell r="B1266">
            <v>-40.841284176232001</v>
          </cell>
          <cell r="C1266">
            <v>-100.93988789007599</v>
          </cell>
        </row>
        <row r="1267">
          <cell r="A1267">
            <v>1116863.2477805601</v>
          </cell>
          <cell r="B1267">
            <v>-40.953107176485403</v>
          </cell>
          <cell r="C1267">
            <v>-102.12518025448399</v>
          </cell>
        </row>
        <row r="1268">
          <cell r="A1268">
            <v>1127197.4561755001</v>
          </cell>
          <cell r="B1268">
            <v>-41.064846243187901</v>
          </cell>
          <cell r="C1268">
            <v>-103.27794159886599</v>
          </cell>
        </row>
        <row r="1269">
          <cell r="A1269">
            <v>1137627.2858234299</v>
          </cell>
          <cell r="B1269">
            <v>-41.176726506849299</v>
          </cell>
          <cell r="C1269">
            <v>-104.40491511591701</v>
          </cell>
        </row>
        <row r="1270">
          <cell r="A1270">
            <v>1148153.62149688</v>
          </cell>
          <cell r="B1270">
            <v>-41.279646000433502</v>
          </cell>
          <cell r="C1270">
            <v>-105.53118923325199</v>
          </cell>
        </row>
        <row r="1271">
          <cell r="A1271">
            <v>1158777.3561551201</v>
          </cell>
          <cell r="B1271">
            <v>-41.3920365055723</v>
          </cell>
          <cell r="C1271">
            <v>-106.620749458581</v>
          </cell>
        </row>
        <row r="1272">
          <cell r="A1272">
            <v>1169499.3910198701</v>
          </cell>
          <cell r="B1272">
            <v>-41.5048879596348</v>
          </cell>
          <cell r="C1272">
            <v>-107.696249598039</v>
          </cell>
        </row>
        <row r="1273">
          <cell r="A1273">
            <v>1180320.63565172</v>
          </cell>
          <cell r="B1273">
            <v>-41.618245025477698</v>
          </cell>
          <cell r="C1273">
            <v>-108.760002470237</v>
          </cell>
        </row>
        <row r="1274">
          <cell r="A1274">
            <v>1191242.0080273701</v>
          </cell>
          <cell r="B1274">
            <v>-41.732135335641402</v>
          </cell>
          <cell r="C1274">
            <v>-109.81386518080301</v>
          </cell>
        </row>
        <row r="1275">
          <cell r="A1275">
            <v>1202264.4346174099</v>
          </cell>
          <cell r="B1275">
            <v>-41.846574202147004</v>
          </cell>
          <cell r="C1275">
            <v>-110.859355410541</v>
          </cell>
        </row>
        <row r="1276">
          <cell r="A1276">
            <v>1213388.8504649701</v>
          </cell>
          <cell r="B1276">
            <v>-41.961567970512498</v>
          </cell>
          <cell r="C1276">
            <v>-111.897735206245</v>
          </cell>
        </row>
        <row r="1277">
          <cell r="A1277">
            <v>1224616.19926504</v>
          </cell>
          <cell r="B1277">
            <v>-42.077116465377202</v>
          </cell>
          <cell r="C1277">
            <v>-112.930072333445</v>
          </cell>
        </row>
        <row r="1278">
          <cell r="A1278">
            <v>1235947.4334445</v>
          </cell>
          <cell r="B1278">
            <v>-42.208819228735898</v>
          </cell>
          <cell r="C1278">
            <v>-113.985525113663</v>
          </cell>
        </row>
        <row r="1279">
          <cell r="A1279">
            <v>1247383.5142429399</v>
          </cell>
          <cell r="B1279">
            <v>-42.3256421434739</v>
          </cell>
          <cell r="C1279">
            <v>-115.007577082922</v>
          </cell>
        </row>
        <row r="1280">
          <cell r="A1280">
            <v>1258925.41179416</v>
          </cell>
          <cell r="B1280">
            <v>-42.442998184424098</v>
          </cell>
          <cell r="C1280">
            <v>-116.025980255121</v>
          </cell>
        </row>
        <row r="1281">
          <cell r="A1281">
            <v>1270574.1052085401</v>
          </cell>
          <cell r="B1281">
            <v>-42.560875496105602</v>
          </cell>
          <cell r="C1281">
            <v>-117.04138052922799</v>
          </cell>
        </row>
        <row r="1282">
          <cell r="A1282">
            <v>1282330.5826560201</v>
          </cell>
          <cell r="B1282">
            <v>-42.6792614499441</v>
          </cell>
          <cell r="C1282">
            <v>-118.05437066784501</v>
          </cell>
        </row>
        <row r="1283">
          <cell r="A1283">
            <v>1294195.8414499799</v>
          </cell>
          <cell r="B1283">
            <v>-42.798143159278801</v>
          </cell>
          <cell r="C1283">
            <v>-119.06550234055101</v>
          </cell>
        </row>
        <row r="1284">
          <cell r="A1284">
            <v>1306170.8881318399</v>
          </cell>
          <cell r="B1284">
            <v>-42.917507886181902</v>
          </cell>
          <cell r="C1284">
            <v>-120.07529560742999</v>
          </cell>
        </row>
        <row r="1285">
          <cell r="A1285">
            <v>1318256.7385563999</v>
          </cell>
          <cell r="B1285">
            <v>-43.037343361817697</v>
          </cell>
          <cell r="C1285">
            <v>-121.084246462745</v>
          </cell>
        </row>
        <row r="1286">
          <cell r="A1286">
            <v>1330454.41797809</v>
          </cell>
          <cell r="B1286">
            <v>-43.1555394144034</v>
          </cell>
          <cell r="C1286">
            <v>-122.05932916063701</v>
          </cell>
        </row>
        <row r="1287">
          <cell r="A1287">
            <v>1342764.9611378601</v>
          </cell>
          <cell r="B1287">
            <v>-43.276322909761603</v>
          </cell>
          <cell r="C1287">
            <v>-123.068477331522</v>
          </cell>
        </row>
        <row r="1288">
          <cell r="A1288">
            <v>1355189.4123510299</v>
          </cell>
          <cell r="B1288">
            <v>-43.397546958460197</v>
          </cell>
          <cell r="C1288">
            <v>-124.078215438914</v>
          </cell>
        </row>
        <row r="1289">
          <cell r="A1289">
            <v>1367728.8255958401</v>
          </cell>
          <cell r="B1289">
            <v>-43.519203203877503</v>
          </cell>
          <cell r="C1289">
            <v>-125.088995494039</v>
          </cell>
        </row>
        <row r="1290">
          <cell r="A1290">
            <v>1380384.26460288</v>
          </cell>
          <cell r="B1290">
            <v>-43.641284547486698</v>
          </cell>
          <cell r="C1290">
            <v>-126.101267302021</v>
          </cell>
        </row>
        <row r="1291">
          <cell r="A1291">
            <v>1393156.8029453</v>
          </cell>
          <cell r="B1291">
            <v>-43.763785210943396</v>
          </cell>
          <cell r="C1291">
            <v>-127.11548127887799</v>
          </cell>
        </row>
        <row r="1292">
          <cell r="A1292">
            <v>1406047.5241299099</v>
          </cell>
          <cell r="B1292">
            <v>-43.886700783747102</v>
          </cell>
          <cell r="C1292">
            <v>-128.13209109894899</v>
          </cell>
        </row>
        <row r="1293">
          <cell r="A1293">
            <v>1419057.5216890899</v>
          </cell>
          <cell r="B1293">
            <v>-43.998392845123902</v>
          </cell>
          <cell r="C1293">
            <v>-129.175900249558</v>
          </cell>
        </row>
        <row r="1294">
          <cell r="A1294">
            <v>1432187.8992735399</v>
          </cell>
          <cell r="B1294">
            <v>-44.121918568253697</v>
          </cell>
          <cell r="C1294">
            <v>-130.19916387057299</v>
          </cell>
        </row>
        <row r="1295">
          <cell r="A1295">
            <v>1445439.77074592</v>
          </cell>
          <cell r="B1295">
            <v>-44.245851078526499</v>
          </cell>
          <cell r="C1295">
            <v>-131.226238940244</v>
          </cell>
        </row>
        <row r="1296">
          <cell r="A1296">
            <v>1458814.2602753399</v>
          </cell>
          <cell r="B1296">
            <v>-44.370191796246601</v>
          </cell>
          <cell r="C1296">
            <v>-132.257618574113</v>
          </cell>
        </row>
        <row r="1297">
          <cell r="A1297">
            <v>1472312.50243271</v>
          </cell>
          <cell r="B1297">
            <v>-44.494943752307599</v>
          </cell>
          <cell r="C1297">
            <v>-133.29381287094</v>
          </cell>
        </row>
        <row r="1298">
          <cell r="A1298">
            <v>1485935.6422870001</v>
          </cell>
          <cell r="B1298">
            <v>-44.620111682117901</v>
          </cell>
          <cell r="C1298">
            <v>-134.33535224766501</v>
          </cell>
        </row>
        <row r="1299">
          <cell r="A1299">
            <v>1499684.83550237</v>
          </cell>
          <cell r="B1299">
            <v>-44.7721496888216</v>
          </cell>
          <cell r="C1299">
            <v>-135.33720956480599</v>
          </cell>
        </row>
        <row r="1300">
          <cell r="A1300">
            <v>1513561.2484362</v>
          </cell>
          <cell r="B1300">
            <v>-44.898616313507198</v>
          </cell>
          <cell r="C1300">
            <v>-136.389698023915</v>
          </cell>
        </row>
        <row r="1301">
          <cell r="A1301">
            <v>1527566.05823807</v>
          </cell>
          <cell r="B1301">
            <v>-45.0255316208385</v>
          </cell>
          <cell r="C1301">
            <v>-137.449243818426</v>
          </cell>
        </row>
        <row r="1302">
          <cell r="A1302">
            <v>1541700.45294955</v>
          </cell>
          <cell r="B1302">
            <v>-45.152908916431599</v>
          </cell>
          <cell r="C1302">
            <v>-138.516499071445</v>
          </cell>
        </row>
        <row r="1303">
          <cell r="A1303">
            <v>1555965.6316050701</v>
          </cell>
          <cell r="B1303">
            <v>-45.280764291770701</v>
          </cell>
          <cell r="C1303">
            <v>-139.59215975829099</v>
          </cell>
        </row>
        <row r="1304">
          <cell r="A1304">
            <v>1570362.8043335499</v>
          </cell>
          <cell r="B1304">
            <v>-45.409117017076902</v>
          </cell>
          <cell r="C1304">
            <v>-140.67697253026299</v>
          </cell>
        </row>
        <row r="1305">
          <cell r="A1305">
            <v>1584893.19246111</v>
          </cell>
          <cell r="B1305">
            <v>-45.5379900110661</v>
          </cell>
          <cell r="C1305">
            <v>-141.771742627799</v>
          </cell>
        </row>
        <row r="1306">
          <cell r="A1306">
            <v>1599558.02861466</v>
          </cell>
          <cell r="B1306">
            <v>-45.6540365495148</v>
          </cell>
          <cell r="C1306">
            <v>-142.905122211205</v>
          </cell>
        </row>
        <row r="1307">
          <cell r="A1307">
            <v>1614358.55682648</v>
          </cell>
          <cell r="B1307">
            <v>-45.783798669279399</v>
          </cell>
          <cell r="C1307">
            <v>-144.02307348231599</v>
          </cell>
        </row>
        <row r="1308">
          <cell r="A1308">
            <v>1629296.03263972</v>
          </cell>
          <cell r="B1308">
            <v>-45.914173855362897</v>
          </cell>
          <cell r="C1308">
            <v>-145.15386252710101</v>
          </cell>
        </row>
        <row r="1309">
          <cell r="A1309">
            <v>1644371.7232149299</v>
          </cell>
          <cell r="B1309">
            <v>-46.045205957367102</v>
          </cell>
          <cell r="C1309">
            <v>-146.29864254221599</v>
          </cell>
        </row>
        <row r="1310">
          <cell r="A1310">
            <v>1659586.9074375499</v>
          </cell>
          <cell r="B1310">
            <v>-46.176946073933102</v>
          </cell>
          <cell r="C1310">
            <v>-147.458696221786</v>
          </cell>
        </row>
        <row r="1311">
          <cell r="A1311">
            <v>1674942.8760264299</v>
          </cell>
          <cell r="B1311">
            <v>-46.295902387345002</v>
          </cell>
          <cell r="C1311">
            <v>-148.66444750805999</v>
          </cell>
        </row>
        <row r="1312">
          <cell r="A1312">
            <v>1690440.9316432599</v>
          </cell>
          <cell r="B1312">
            <v>-46.429006719292197</v>
          </cell>
          <cell r="C1312">
            <v>-149.860141072358</v>
          </cell>
        </row>
        <row r="1313">
          <cell r="A1313">
            <v>1706082.3890031199</v>
          </cell>
          <cell r="B1313">
            <v>-46.5630210108027</v>
          </cell>
          <cell r="C1313">
            <v>-151.076059610257</v>
          </cell>
        </row>
        <row r="1314">
          <cell r="A1314">
            <v>1721868.5749860001</v>
          </cell>
          <cell r="B1314">
            <v>-46.698033818587199</v>
          </cell>
          <cell r="C1314">
            <v>-152.31438126410399</v>
          </cell>
        </row>
        <row r="1315">
          <cell r="A1315">
            <v>1737800.8287493701</v>
          </cell>
          <cell r="B1315">
            <v>-46.834144268198699</v>
          </cell>
          <cell r="C1315">
            <v>-153.577688076361</v>
          </cell>
        </row>
        <row r="1316">
          <cell r="A1316">
            <v>1753880.50184176</v>
          </cell>
          <cell r="B1316">
            <v>-46.971461393785702</v>
          </cell>
          <cell r="C1316">
            <v>-154.869108409647</v>
          </cell>
        </row>
        <row r="1317">
          <cell r="A1317">
            <v>1770108.95831742</v>
          </cell>
          <cell r="B1317">
            <v>-47.110322738846399</v>
          </cell>
          <cell r="C1317">
            <v>-156.19572598214299</v>
          </cell>
        </row>
        <row r="1318">
          <cell r="A1318">
            <v>1786487.57485204</v>
          </cell>
          <cell r="B1318">
            <v>-47.2504940617046</v>
          </cell>
          <cell r="C1318">
            <v>-157.55793187366299</v>
          </cell>
        </row>
        <row r="1319">
          <cell r="A1319">
            <v>1803017.74085957</v>
          </cell>
          <cell r="B1319">
            <v>-47.392226555328598</v>
          </cell>
          <cell r="C1319">
            <v>-158.96385524435101</v>
          </cell>
        </row>
        <row r="1320">
          <cell r="A1320">
            <v>1819700.85860998</v>
          </cell>
          <cell r="B1320">
            <v>-47.535612165913498</v>
          </cell>
          <cell r="C1320">
            <v>-160.42269830201801</v>
          </cell>
        </row>
        <row r="1321">
          <cell r="A1321">
            <v>1836538.3433483399</v>
          </cell>
          <cell r="B1321">
            <v>-47.680685795823003</v>
          </cell>
          <cell r="C1321">
            <v>-161.947835549133</v>
          </cell>
        </row>
        <row r="1322">
          <cell r="A1322">
            <v>1853531.62341481</v>
          </cell>
          <cell r="B1322">
            <v>-47.844091290113496</v>
          </cell>
          <cell r="C1322">
            <v>-163.50352944344201</v>
          </cell>
        </row>
        <row r="1323">
          <cell r="A1323">
            <v>1870682.1403657999</v>
          </cell>
          <cell r="B1323">
            <v>-47.992147914222102</v>
          </cell>
          <cell r="C1323">
            <v>-165.23220747140201</v>
          </cell>
        </row>
        <row r="1324">
          <cell r="A1324">
            <v>1887991.3490962901</v>
          </cell>
          <cell r="B1324">
            <v>-48.140362973676801</v>
          </cell>
          <cell r="C1324">
            <v>-167.141282968588</v>
          </cell>
        </row>
        <row r="1325">
          <cell r="A1325">
            <v>1905460.7179632401</v>
          </cell>
          <cell r="B1325">
            <v>-48.285891431534601</v>
          </cell>
          <cell r="C1325">
            <v>-169.35010035164001</v>
          </cell>
        </row>
        <row r="1326">
          <cell r="A1326">
            <v>1923091.72891015</v>
          </cell>
          <cell r="B1326">
            <v>-48.420349862779503</v>
          </cell>
          <cell r="C1326">
            <v>-172.137113247179</v>
          </cell>
        </row>
        <row r="1327">
          <cell r="A1327">
            <v>1940885.8775927699</v>
          </cell>
          <cell r="B1327">
            <v>-48.514202512553297</v>
          </cell>
          <cell r="C1327">
            <v>-176.374913985511</v>
          </cell>
        </row>
        <row r="1328">
          <cell r="A1328">
            <v>1958844.6735059801</v>
          </cell>
          <cell r="B1328">
            <v>-48.425002617882001</v>
          </cell>
          <cell r="C1328">
            <v>-186.528771363511</v>
          </cell>
        </row>
        <row r="1329">
          <cell r="A1329">
            <v>1976969.6401118599</v>
          </cell>
          <cell r="B1329">
            <v>-58.815587946752501</v>
          </cell>
          <cell r="C1329">
            <v>-250.607555607839</v>
          </cell>
        </row>
        <row r="1330">
          <cell r="A1330">
            <v>1995262.31496887</v>
          </cell>
          <cell r="B1330">
            <v>-48.334044476868499</v>
          </cell>
          <cell r="C1330">
            <v>-133.043961521325</v>
          </cell>
        </row>
        <row r="1331">
          <cell r="A1331">
            <v>2013724.2498623801</v>
          </cell>
          <cell r="B1331">
            <v>-48.924607148813998</v>
          </cell>
          <cell r="C1331">
            <v>-161.46438482937899</v>
          </cell>
        </row>
        <row r="1332">
          <cell r="A1332">
            <v>2032357.0109362199</v>
          </cell>
          <cell r="B1332">
            <v>-49.296304578017597</v>
          </cell>
          <cell r="C1332">
            <v>-167.76066152652001</v>
          </cell>
        </row>
        <row r="1333">
          <cell r="A1333">
            <v>2051162.17882556</v>
          </cell>
          <cell r="B1333">
            <v>-49.557539823502601</v>
          </cell>
          <cell r="C1333">
            <v>-171.23708022548499</v>
          </cell>
        </row>
        <row r="1334">
          <cell r="A1334">
            <v>2070141.34879104</v>
          </cell>
          <cell r="B1334">
            <v>-49.783974694964897</v>
          </cell>
          <cell r="C1334">
            <v>-173.82820628539801</v>
          </cell>
        </row>
        <row r="1335">
          <cell r="A1335">
            <v>2089296.1308540399</v>
          </cell>
          <cell r="B1335">
            <v>-49.998948906543603</v>
          </cell>
          <cell r="C1335">
            <v>-176.02454579649</v>
          </cell>
        </row>
        <row r="1336">
          <cell r="A1336">
            <v>2108628.14993328</v>
          </cell>
          <cell r="B1336">
            <v>-50.210448365790597</v>
          </cell>
          <cell r="C1336">
            <v>-178.01131750346201</v>
          </cell>
        </row>
        <row r="1337">
          <cell r="A1337">
            <v>2128139.0459827101</v>
          </cell>
          <cell r="B1337">
            <v>-50.438223795146897</v>
          </cell>
          <cell r="C1337">
            <v>-179.763520404915</v>
          </cell>
        </row>
        <row r="1338">
          <cell r="A1338">
            <v>2147830.4741305299</v>
          </cell>
          <cell r="B1338">
            <v>-50.651040765293303</v>
          </cell>
          <cell r="C1338">
            <v>-181.542583463466</v>
          </cell>
        </row>
        <row r="1339">
          <cell r="A1339">
            <v>2167704.1048196899</v>
          </cell>
          <cell r="B1339">
            <v>-50.865934025565899</v>
          </cell>
          <cell r="C1339">
            <v>-183.26982005966599</v>
          </cell>
        </row>
        <row r="1340">
          <cell r="A1340">
            <v>2187761.6239495501</v>
          </cell>
          <cell r="B1340">
            <v>-51.083270785314099</v>
          </cell>
          <cell r="C1340">
            <v>-184.96198336002399</v>
          </cell>
        </row>
        <row r="1341">
          <cell r="A1341">
            <v>2208004.7330188998</v>
          </cell>
          <cell r="B1341">
            <v>-51.305288973531297</v>
          </cell>
          <cell r="C1341">
            <v>-186.69420141090799</v>
          </cell>
        </row>
        <row r="1342">
          <cell r="A1342">
            <v>2228435.1492702998</v>
          </cell>
          <cell r="B1342">
            <v>-51.5280358025719</v>
          </cell>
          <cell r="C1342">
            <v>-188.35136862163199</v>
          </cell>
        </row>
        <row r="1343">
          <cell r="A1343">
            <v>2249054.60583578</v>
          </cell>
          <cell r="B1343">
            <v>-51.7534943497227</v>
          </cell>
          <cell r="C1343">
            <v>-189.99939423790201</v>
          </cell>
        </row>
        <row r="1344">
          <cell r="A1344">
            <v>2269864.8518838198</v>
          </cell>
          <cell r="B1344">
            <v>-51.981662402312899</v>
          </cell>
          <cell r="C1344">
            <v>-191.64333493197699</v>
          </cell>
        </row>
        <row r="1345">
          <cell r="A1345">
            <v>2290867.65276777</v>
          </cell>
          <cell r="B1345">
            <v>-52.194834506787899</v>
          </cell>
          <cell r="C1345">
            <v>-193.32719223275501</v>
          </cell>
        </row>
        <row r="1346">
          <cell r="A1346">
            <v>2312064.7901755902</v>
          </cell>
          <cell r="B1346">
            <v>-52.428117389446498</v>
          </cell>
          <cell r="C1346">
            <v>-194.975979982789</v>
          </cell>
        </row>
        <row r="1347">
          <cell r="A1347">
            <v>2333458.062281</v>
          </cell>
          <cell r="B1347">
            <v>-52.664098353938499</v>
          </cell>
          <cell r="C1347">
            <v>-196.632287578654</v>
          </cell>
        </row>
        <row r="1348">
          <cell r="A1348">
            <v>2355049.2838960001</v>
          </cell>
          <cell r="B1348">
            <v>-52.902795481825002</v>
          </cell>
          <cell r="C1348">
            <v>-198.29942392390799</v>
          </cell>
        </row>
        <row r="1349">
          <cell r="A1349">
            <v>2376840.2866248698</v>
          </cell>
          <cell r="B1349">
            <v>-53.144241682984202</v>
          </cell>
          <cell r="C1349">
            <v>-199.98059341591599</v>
          </cell>
        </row>
        <row r="1350">
          <cell r="A1350">
            <v>2398832.9190194798</v>
          </cell>
          <cell r="B1350">
            <v>-53.391010614590002</v>
          </cell>
          <cell r="C1350">
            <v>-201.77938745541101</v>
          </cell>
        </row>
        <row r="1351">
          <cell r="A1351">
            <v>2421029.0467361701</v>
          </cell>
          <cell r="B1351">
            <v>-53.638164910238601</v>
          </cell>
          <cell r="C1351">
            <v>-203.50414663248</v>
          </cell>
        </row>
        <row r="1352">
          <cell r="A1352">
            <v>2443430.55269397</v>
          </cell>
          <cell r="B1352">
            <v>-53.888249726029798</v>
          </cell>
          <cell r="C1352">
            <v>-205.252847841993</v>
          </cell>
        </row>
        <row r="1353">
          <cell r="A1353">
            <v>2466039.3372343401</v>
          </cell>
          <cell r="B1353">
            <v>-54.1413579142598</v>
          </cell>
          <cell r="C1353">
            <v>-207.02887662585201</v>
          </cell>
        </row>
        <row r="1354">
          <cell r="A1354">
            <v>2488857.31828239</v>
          </cell>
          <cell r="B1354">
            <v>-54.415462630138897</v>
          </cell>
          <cell r="C1354">
            <v>-208.61330697579501</v>
          </cell>
        </row>
        <row r="1355">
          <cell r="A1355">
            <v>2511886.43150958</v>
          </cell>
          <cell r="B1355">
            <v>-54.6752829280017</v>
          </cell>
          <cell r="C1355">
            <v>-210.44412895734101</v>
          </cell>
        </row>
        <row r="1356">
          <cell r="A1356">
            <v>2535128.6304978998</v>
          </cell>
          <cell r="B1356">
            <v>-54.938527981302698</v>
          </cell>
          <cell r="C1356">
            <v>-212.313158194105</v>
          </cell>
        </row>
        <row r="1357">
          <cell r="A1357">
            <v>2558585.8869056399</v>
          </cell>
          <cell r="B1357">
            <v>-55.186308592665704</v>
          </cell>
          <cell r="C1357">
            <v>-214.26796128465401</v>
          </cell>
        </row>
        <row r="1358">
          <cell r="A1358">
            <v>2582260.1906345901</v>
          </cell>
          <cell r="B1358">
            <v>-55.456644255600601</v>
          </cell>
          <cell r="C1358">
            <v>-216.227540373235</v>
          </cell>
        </row>
        <row r="1359">
          <cell r="A1359">
            <v>2606153.5499988901</v>
          </cell>
          <cell r="B1359">
            <v>-55.7309702169673</v>
          </cell>
          <cell r="C1359">
            <v>-218.23994579560301</v>
          </cell>
        </row>
        <row r="1360">
          <cell r="A1360">
            <v>2630267.99189538</v>
          </cell>
          <cell r="B1360">
            <v>-56.009532715761701</v>
          </cell>
          <cell r="C1360">
            <v>-220.31125656410001</v>
          </cell>
        </row>
        <row r="1361">
          <cell r="A1361">
            <v>2654605.5619755401</v>
          </cell>
          <cell r="B1361">
            <v>-56.294711731897401</v>
          </cell>
          <cell r="C1361">
            <v>-222.61935354615301</v>
          </cell>
        </row>
        <row r="1362">
          <cell r="A1362">
            <v>2679168.3248190298</v>
          </cell>
          <cell r="B1362">
            <v>-56.582436420133398</v>
          </cell>
          <cell r="C1362">
            <v>-224.840239353768</v>
          </cell>
        </row>
        <row r="1363">
          <cell r="A1363">
            <v>2703958.36410884</v>
          </cell>
          <cell r="B1363">
            <v>-56.875334645207303</v>
          </cell>
          <cell r="C1363">
            <v>-227.14514641200901</v>
          </cell>
        </row>
        <row r="1364">
          <cell r="A1364">
            <v>2728977.7828080398</v>
          </cell>
          <cell r="B1364">
            <v>-57.173828042276099</v>
          </cell>
          <cell r="C1364">
            <v>-229.54577667242401</v>
          </cell>
        </row>
        <row r="1365">
          <cell r="A1365">
            <v>2754228.7033381602</v>
          </cell>
          <cell r="B1365">
            <v>-57.499476534112297</v>
          </cell>
          <cell r="C1365">
            <v>-231.72195993636501</v>
          </cell>
        </row>
        <row r="1366">
          <cell r="A1366">
            <v>2779713.2677592798</v>
          </cell>
          <cell r="B1366">
            <v>-57.811504131848899</v>
          </cell>
          <cell r="C1366">
            <v>-234.34713147749201</v>
          </cell>
        </row>
        <row r="1367">
          <cell r="A1367">
            <v>2805433.6379517098</v>
          </cell>
          <cell r="B1367">
            <v>-58.130711906837398</v>
          </cell>
          <cell r="C1367">
            <v>-237.131075009054</v>
          </cell>
        </row>
        <row r="1368">
          <cell r="A1368">
            <v>2831391.9957993701</v>
          </cell>
          <cell r="B1368">
            <v>-58.456300138906798</v>
          </cell>
          <cell r="C1368">
            <v>-240.359328141768</v>
          </cell>
        </row>
        <row r="1369">
          <cell r="A1369">
            <v>2857590.5433749398</v>
          </cell>
          <cell r="B1369">
            <v>-58.789690788384398</v>
          </cell>
          <cell r="C1369">
            <v>-243.65299012110501</v>
          </cell>
        </row>
        <row r="1370">
          <cell r="A1370">
            <v>2884031.5031265998</v>
          </cell>
          <cell r="B1370">
            <v>-59.1283973437273</v>
          </cell>
          <cell r="C1370">
            <v>-247.42321146686101</v>
          </cell>
        </row>
        <row r="1371">
          <cell r="A1371">
            <v>2910717.1180666001</v>
          </cell>
          <cell r="B1371">
            <v>-59.442570383269398</v>
          </cell>
          <cell r="C1371">
            <v>-252.226653102927</v>
          </cell>
        </row>
        <row r="1372">
          <cell r="A1372">
            <v>2937649.6519615301</v>
          </cell>
          <cell r="B1372">
            <v>-59.705829868284503</v>
          </cell>
          <cell r="C1372">
            <v>-260.366666820273</v>
          </cell>
        </row>
        <row r="1373">
          <cell r="A1373">
            <v>2964831.3895243402</v>
          </cell>
          <cell r="B1373">
            <v>-63.690235381785001</v>
          </cell>
          <cell r="C1373">
            <v>-324.682880854183</v>
          </cell>
        </row>
        <row r="1374">
          <cell r="A1374">
            <v>2992264.6366081801</v>
          </cell>
          <cell r="B1374">
            <v>-59.793121245615602</v>
          </cell>
          <cell r="C1374">
            <v>-231.884123061715</v>
          </cell>
        </row>
        <row r="1375">
          <cell r="A1375">
            <v>3019951.7204020098</v>
          </cell>
          <cell r="B1375">
            <v>-60.719865958980499</v>
          </cell>
          <cell r="C1375">
            <v>-250.936160945095</v>
          </cell>
        </row>
        <row r="1376">
          <cell r="A1376">
            <v>3047894.9896279802</v>
          </cell>
          <cell r="B1376">
            <v>-61.234427339497302</v>
          </cell>
          <cell r="C1376">
            <v>-257.641613374202</v>
          </cell>
        </row>
        <row r="1377">
          <cell r="A1377">
            <v>3076096.81474071</v>
          </cell>
          <cell r="B1377">
            <v>-61.684294418016002</v>
          </cell>
          <cell r="C1377">
            <v>-262.70559163385298</v>
          </cell>
        </row>
        <row r="1378">
          <cell r="A1378">
            <v>3104559.5881283502</v>
          </cell>
          <cell r="B1378">
            <v>-62.165801688735499</v>
          </cell>
          <cell r="C1378">
            <v>-267.091321035146</v>
          </cell>
        </row>
        <row r="1379">
          <cell r="A1379">
            <v>3133285.72431558</v>
          </cell>
          <cell r="B1379">
            <v>-62.596307481438899</v>
          </cell>
          <cell r="C1379">
            <v>-271.56963141331101</v>
          </cell>
        </row>
        <row r="1380">
          <cell r="A1380">
            <v>3162277.6601683702</v>
          </cell>
          <cell r="B1380">
            <v>-63.023271989970603</v>
          </cell>
          <cell r="C1380">
            <v>-276.06323811019899</v>
          </cell>
        </row>
        <row r="1381">
          <cell r="A1381">
            <v>3191537.85510075</v>
          </cell>
          <cell r="B1381">
            <v>-63.427046854150298</v>
          </cell>
          <cell r="C1381">
            <v>-280.679023677266</v>
          </cell>
        </row>
        <row r="1382">
          <cell r="A1382">
            <v>3221068.7912834301</v>
          </cell>
          <cell r="B1382">
            <v>-63.841399896698299</v>
          </cell>
          <cell r="C1382">
            <v>-285.38903915134199</v>
          </cell>
        </row>
        <row r="1383">
          <cell r="A1383">
            <v>3250872.9738543401</v>
          </cell>
          <cell r="B1383">
            <v>-64.244103708031005</v>
          </cell>
          <cell r="C1383">
            <v>-290.25726484995499</v>
          </cell>
        </row>
        <row r="1384">
          <cell r="A1384">
            <v>3280952.9311311902</v>
          </cell>
          <cell r="B1384">
            <v>-64.591596939386406</v>
          </cell>
          <cell r="C1384">
            <v>-295.71268716877</v>
          </cell>
        </row>
        <row r="1385">
          <cell r="A1385">
            <v>3311311.2148258998</v>
          </cell>
          <cell r="B1385">
            <v>-64.951309565940505</v>
          </cell>
          <cell r="C1385">
            <v>-300.947613072134</v>
          </cell>
        </row>
        <row r="1386">
          <cell r="A1386">
            <v>3341950.40026114</v>
          </cell>
          <cell r="B1386">
            <v>-65.284004910651404</v>
          </cell>
          <cell r="C1386">
            <v>-306.368017359899</v>
          </cell>
        </row>
        <row r="1387">
          <cell r="A1387">
            <v>3372873.0865886798</v>
          </cell>
          <cell r="B1387">
            <v>-65.678133345325193</v>
          </cell>
          <cell r="C1387">
            <v>-311.369581332731</v>
          </cell>
        </row>
        <row r="1388">
          <cell r="A1388">
            <v>3404081.89701</v>
          </cell>
          <cell r="B1388">
            <v>-65.948297500694494</v>
          </cell>
          <cell r="C1388">
            <v>-317.14774803074403</v>
          </cell>
        </row>
        <row r="1389">
          <cell r="A1389">
            <v>3435579.4789987402</v>
          </cell>
          <cell r="B1389">
            <v>-66.161328305288393</v>
          </cell>
          <cell r="C1389">
            <v>-323.12479422809298</v>
          </cell>
        </row>
        <row r="1390">
          <cell r="A1390">
            <v>3467368.5045253099</v>
          </cell>
          <cell r="B1390">
            <v>-66.342076940657606</v>
          </cell>
          <cell r="C1390">
            <v>-329.17027017744198</v>
          </cell>
        </row>
        <row r="1391">
          <cell r="A1391">
            <v>3499451.6702835602</v>
          </cell>
          <cell r="B1391">
            <v>-66.472984711014504</v>
          </cell>
          <cell r="C1391">
            <v>-335.29312112569801</v>
          </cell>
        </row>
        <row r="1392">
          <cell r="A1392">
            <v>3531831.6979195601</v>
          </cell>
          <cell r="B1392">
            <v>-66.475446935403795</v>
          </cell>
          <cell r="C1392">
            <v>-341.70588387641698</v>
          </cell>
        </row>
        <row r="1393">
          <cell r="A1393">
            <v>3564511.3342624302</v>
          </cell>
          <cell r="B1393">
            <v>-66.501708336267995</v>
          </cell>
          <cell r="C1393">
            <v>-347.818719279162</v>
          </cell>
        </row>
        <row r="1394">
          <cell r="A1394">
            <v>3597493.3515574201</v>
          </cell>
          <cell r="B1394">
            <v>-66.480380237673799</v>
          </cell>
          <cell r="C1394">
            <v>-353.88344220095797</v>
          </cell>
        </row>
        <row r="1395">
          <cell r="A1395">
            <v>3630780.54770101</v>
          </cell>
          <cell r="B1395">
            <v>-66.403441736395294</v>
          </cell>
          <cell r="C1395">
            <v>-359.95314382502698</v>
          </cell>
        </row>
        <row r="1396">
          <cell r="A1396">
            <v>3664375.7464783299</v>
          </cell>
          <cell r="B1396">
            <v>-66.298572626491094</v>
          </cell>
          <cell r="C1396">
            <v>-365.84514035489599</v>
          </cell>
        </row>
        <row r="1397">
          <cell r="A1397">
            <v>3698281.7978026499</v>
          </cell>
          <cell r="B1397">
            <v>-66.159748228581904</v>
          </cell>
          <cell r="C1397">
            <v>-371.62582621126899</v>
          </cell>
        </row>
        <row r="1398">
          <cell r="A1398">
            <v>3732501.5779571999</v>
          </cell>
          <cell r="B1398">
            <v>-66.051593933711601</v>
          </cell>
          <cell r="C1398">
            <v>-377.06841525810302</v>
          </cell>
        </row>
        <row r="1399">
          <cell r="A1399">
            <v>3767037.9898390798</v>
          </cell>
          <cell r="B1399">
            <v>-65.8623040253879</v>
          </cell>
          <cell r="C1399">
            <v>-382.65309416836402</v>
          </cell>
        </row>
        <row r="1400">
          <cell r="A1400">
            <v>3801893.9632056099</v>
          </cell>
          <cell r="B1400">
            <v>-65.641311905334106</v>
          </cell>
          <cell r="C1400">
            <v>-388.31195835467997</v>
          </cell>
        </row>
        <row r="1401">
          <cell r="A1401">
            <v>3837072.4549227799</v>
          </cell>
          <cell r="B1401">
            <v>-65.418598996642103</v>
          </cell>
          <cell r="C1401">
            <v>-393.93266273877498</v>
          </cell>
        </row>
        <row r="1402">
          <cell r="A1402">
            <v>3872576.4492161698</v>
          </cell>
          <cell r="B1402">
            <v>-65.176770506448804</v>
          </cell>
          <cell r="C1402">
            <v>-399.90263776178898</v>
          </cell>
        </row>
        <row r="1403">
          <cell r="A1403">
            <v>3908408.9579240102</v>
          </cell>
          <cell r="B1403">
            <v>-64.861444883972695</v>
          </cell>
          <cell r="C1403">
            <v>-407.40836849502898</v>
          </cell>
        </row>
        <row r="1404">
          <cell r="A1404">
            <v>3944573.0207527801</v>
          </cell>
          <cell r="B1404">
            <v>-64.042718802267302</v>
          </cell>
          <cell r="C1404">
            <v>-428.88185211384803</v>
          </cell>
        </row>
        <row r="1405">
          <cell r="A1405">
            <v>3981071.7055349601</v>
          </cell>
          <cell r="B1405">
            <v>-64.225831633475494</v>
          </cell>
          <cell r="C1405">
            <v>-383.51645142898201</v>
          </cell>
        </row>
        <row r="1406">
          <cell r="A1406">
            <v>4017908.1084893998</v>
          </cell>
          <cell r="B1406">
            <v>-64.4537720140451</v>
          </cell>
          <cell r="C1406">
            <v>-407.34405322303297</v>
          </cell>
        </row>
        <row r="1407">
          <cell r="A1407">
            <v>4055085.3544838298</v>
          </cell>
          <cell r="B1407">
            <v>-64.302864631765303</v>
          </cell>
          <cell r="C1407">
            <v>-414.39576887638202</v>
          </cell>
        </row>
        <row r="1408">
          <cell r="A1408">
            <v>4092606.5973001001</v>
          </cell>
          <cell r="B1408">
            <v>-64.1471396617588</v>
          </cell>
          <cell r="C1408">
            <v>-419.55188789397698</v>
          </cell>
        </row>
        <row r="1409">
          <cell r="A1409">
            <v>4130475.01990161</v>
          </cell>
          <cell r="B1409">
            <v>-63.997126862841498</v>
          </cell>
          <cell r="C1409">
            <v>-424.06192261646601</v>
          </cell>
        </row>
        <row r="1410">
          <cell r="A1410">
            <v>4168693.83470335</v>
          </cell>
          <cell r="B1410">
            <v>-63.815790553545803</v>
          </cell>
          <cell r="C1410">
            <v>-428.09771153924498</v>
          </cell>
        </row>
        <row r="1411">
          <cell r="A1411">
            <v>4207266.28384443</v>
          </cell>
          <cell r="B1411">
            <v>-63.686709819617697</v>
          </cell>
          <cell r="C1411">
            <v>-432.01254903380101</v>
          </cell>
        </row>
        <row r="1412">
          <cell r="A1412">
            <v>4246195.6394631304</v>
          </cell>
          <cell r="B1412">
            <v>-63.547398991361398</v>
          </cell>
          <cell r="C1412">
            <v>-435.890186021305</v>
          </cell>
        </row>
        <row r="1413">
          <cell r="A1413">
            <v>4285485.2039743904</v>
          </cell>
          <cell r="B1413">
            <v>-63.4341426370829</v>
          </cell>
          <cell r="C1413">
            <v>-439.49060201853803</v>
          </cell>
        </row>
        <row r="1414">
          <cell r="A1414">
            <v>4325138.31035008</v>
          </cell>
          <cell r="B1414">
            <v>-63.393962780660999</v>
          </cell>
          <cell r="C1414">
            <v>-442.98066172127898</v>
          </cell>
        </row>
        <row r="1415">
          <cell r="A1415">
            <v>4365158.3224016502</v>
          </cell>
          <cell r="B1415">
            <v>-63.292256361701497</v>
          </cell>
          <cell r="C1415">
            <v>-446.37755737028101</v>
          </cell>
        </row>
        <row r="1416">
          <cell r="A1416">
            <v>4405548.6350655304</v>
          </cell>
          <cell r="B1416">
            <v>-63.169347749816197</v>
          </cell>
          <cell r="C1416">
            <v>-449.59739778998602</v>
          </cell>
        </row>
        <row r="1417">
          <cell r="A1417">
            <v>4446312.6746910801</v>
          </cell>
          <cell r="B1417">
            <v>-63.08122235415</v>
          </cell>
          <cell r="C1417">
            <v>-452.878950818975</v>
          </cell>
        </row>
        <row r="1418">
          <cell r="A1418">
            <v>4487453.8993313201</v>
          </cell>
          <cell r="B1418">
            <v>-62.9986614885714</v>
          </cell>
          <cell r="C1418">
            <v>-456.12828915108997</v>
          </cell>
        </row>
        <row r="1419">
          <cell r="A1419">
            <v>4528975.7990362002</v>
          </cell>
          <cell r="B1419">
            <v>-62.900418628336297</v>
          </cell>
          <cell r="C1419">
            <v>-459.509987549546</v>
          </cell>
        </row>
        <row r="1420">
          <cell r="A1420">
            <v>4570881.8961487496</v>
          </cell>
          <cell r="B1420">
            <v>-62.828459905636898</v>
          </cell>
          <cell r="C1420">
            <v>-462.74977377418702</v>
          </cell>
        </row>
        <row r="1421">
          <cell r="A1421">
            <v>4613175.7456037896</v>
          </cell>
          <cell r="B1421">
            <v>-62.815454250820501</v>
          </cell>
          <cell r="C1421">
            <v>-465.733404850451</v>
          </cell>
        </row>
        <row r="1422">
          <cell r="A1422">
            <v>4655860.9352295902</v>
          </cell>
          <cell r="B1422">
            <v>-62.7559771125024</v>
          </cell>
          <cell r="C1422">
            <v>-469.037642657839</v>
          </cell>
        </row>
        <row r="1423">
          <cell r="A1423">
            <v>4698941.0860521495</v>
          </cell>
          <cell r="B1423">
            <v>-62.6812959861359</v>
          </cell>
          <cell r="C1423">
            <v>-472.57142147972201</v>
          </cell>
        </row>
        <row r="1424">
          <cell r="A1424">
            <v>4742419.8526024399</v>
          </cell>
          <cell r="B1424">
            <v>-62.636752459405997</v>
          </cell>
          <cell r="C1424">
            <v>-476.07783854976901</v>
          </cell>
        </row>
        <row r="1425">
          <cell r="A1425">
            <v>4786300.9232263798</v>
          </cell>
          <cell r="B1425">
            <v>-62.578939470972003</v>
          </cell>
          <cell r="C1425">
            <v>-479.933128321482</v>
          </cell>
        </row>
        <row r="1426">
          <cell r="A1426">
            <v>4830588.0203977199</v>
          </cell>
          <cell r="B1426">
            <v>-62.551876849813901</v>
          </cell>
          <cell r="C1426">
            <v>-484.00410027233801</v>
          </cell>
        </row>
        <row r="1427">
          <cell r="A1427">
            <v>4875284.9010338504</v>
          </cell>
          <cell r="B1427">
            <v>-62.511762588938801</v>
          </cell>
          <cell r="C1427">
            <v>-488.93476308647899</v>
          </cell>
        </row>
        <row r="1428">
          <cell r="A1428">
            <v>4920395.3568145102</v>
          </cell>
          <cell r="B1428">
            <v>-62.327707394575498</v>
          </cell>
          <cell r="C1428">
            <v>-498.78434342155799</v>
          </cell>
        </row>
        <row r="1429">
          <cell r="A1429">
            <v>4965923.2145033497</v>
          </cell>
          <cell r="B1429">
            <v>-62.527009619259303</v>
          </cell>
          <cell r="C1429">
            <v>-442.49247068739299</v>
          </cell>
        </row>
        <row r="1430">
          <cell r="A1430">
            <v>5011872.3362727202</v>
          </cell>
          <cell r="B1430">
            <v>-62.618890407816501</v>
          </cell>
          <cell r="C1430">
            <v>-488.89713340121699</v>
          </cell>
        </row>
        <row r="1431">
          <cell r="A1431">
            <v>5058246.6200311296</v>
          </cell>
          <cell r="B1431">
            <v>-62.769826047169701</v>
          </cell>
          <cell r="C1431">
            <v>-495.14501047124099</v>
          </cell>
        </row>
        <row r="1432">
          <cell r="A1432">
            <v>5105049.9997540601</v>
          </cell>
          <cell r="B1432">
            <v>-62.893537343885299</v>
          </cell>
          <cell r="C1432">
            <v>-499.64513135559798</v>
          </cell>
        </row>
        <row r="1433">
          <cell r="A1433">
            <v>5152286.44581756</v>
          </cell>
          <cell r="B1433">
            <v>-63.000151245204997</v>
          </cell>
          <cell r="C1433">
            <v>-503.77943588258898</v>
          </cell>
        </row>
        <row r="1434">
          <cell r="A1434">
            <v>5199959.9653351596</v>
          </cell>
          <cell r="B1434">
            <v>-63.169748042869898</v>
          </cell>
          <cell r="C1434">
            <v>-507.34853183208202</v>
          </cell>
        </row>
        <row r="1435">
          <cell r="A1435">
            <v>5248074.6024977202</v>
          </cell>
          <cell r="B1435">
            <v>-63.320692492746801</v>
          </cell>
          <cell r="C1435">
            <v>-510.94474208261801</v>
          </cell>
        </row>
        <row r="1436">
          <cell r="A1436">
            <v>5296634.4389165798</v>
          </cell>
          <cell r="B1436">
            <v>-63.482628070548003</v>
          </cell>
          <cell r="C1436">
            <v>-514.482714802896</v>
          </cell>
        </row>
        <row r="1437">
          <cell r="A1437">
            <v>5345643.5939697102</v>
          </cell>
          <cell r="B1437">
            <v>-63.652735902892999</v>
          </cell>
          <cell r="C1437">
            <v>-517.97810033343296</v>
          </cell>
        </row>
        <row r="1438">
          <cell r="A1438">
            <v>5395106.2251512697</v>
          </cell>
          <cell r="B1438">
            <v>-63.805991230121101</v>
          </cell>
          <cell r="C1438">
            <v>-521.62695029558301</v>
          </cell>
        </row>
        <row r="1439">
          <cell r="A1439">
            <v>5445026.5284241997</v>
          </cell>
          <cell r="B1439">
            <v>-63.991496030081798</v>
          </cell>
          <cell r="C1439">
            <v>-525.14143207094696</v>
          </cell>
        </row>
        <row r="1440">
          <cell r="A1440">
            <v>5495408.7385762399</v>
          </cell>
          <cell r="B1440">
            <v>-64.191457481383793</v>
          </cell>
          <cell r="C1440">
            <v>-528.759613019168</v>
          </cell>
        </row>
        <row r="1441">
          <cell r="A1441">
            <v>5546257.1295790998</v>
          </cell>
          <cell r="B1441">
            <v>-64.394942803783195</v>
          </cell>
          <cell r="C1441">
            <v>-532.41022591875003</v>
          </cell>
        </row>
        <row r="1442">
          <cell r="A1442">
            <v>5597576.0149510996</v>
          </cell>
          <cell r="B1442">
            <v>-64.624055561909699</v>
          </cell>
          <cell r="C1442">
            <v>-535.87994757252</v>
          </cell>
        </row>
        <row r="1443">
          <cell r="A1443">
            <v>5649369.7481230199</v>
          </cell>
          <cell r="B1443">
            <v>-64.821654008328593</v>
          </cell>
          <cell r="C1443">
            <v>-539.92616670712005</v>
          </cell>
        </row>
        <row r="1444">
          <cell r="A1444">
            <v>5701642.7228074698</v>
          </cell>
          <cell r="B1444">
            <v>-65.057960820999796</v>
          </cell>
          <cell r="C1444">
            <v>-544.01657428538499</v>
          </cell>
        </row>
        <row r="1445">
          <cell r="A1445">
            <v>5754399.3733715601</v>
          </cell>
          <cell r="B1445">
            <v>-65.323893837581807</v>
          </cell>
          <cell r="C1445">
            <v>-548.51570261175402</v>
          </cell>
        </row>
        <row r="1446">
          <cell r="A1446">
            <v>5807644.1752131199</v>
          </cell>
          <cell r="B1446">
            <v>-65.598626282552701</v>
          </cell>
          <cell r="C1446">
            <v>-553.38918480517702</v>
          </cell>
        </row>
        <row r="1447">
          <cell r="A1447">
            <v>5861381.64514028</v>
          </cell>
          <cell r="B1447">
            <v>-65.896458147172595</v>
          </cell>
          <cell r="C1447">
            <v>-558.97782358433506</v>
          </cell>
        </row>
        <row r="1448">
          <cell r="A1448">
            <v>5915616.3417547401</v>
          </cell>
          <cell r="B1448">
            <v>-66.032027573756693</v>
          </cell>
          <cell r="C1448">
            <v>-572.20003637863897</v>
          </cell>
        </row>
        <row r="1449">
          <cell r="A1449">
            <v>5970352.86583836</v>
          </cell>
          <cell r="B1449">
            <v>-66.089294367565202</v>
          </cell>
          <cell r="C1449">
            <v>-547.83322038186805</v>
          </cell>
        </row>
        <row r="1450">
          <cell r="A1450">
            <v>6025595.8607435804</v>
          </cell>
          <cell r="B1450">
            <v>-66.948404289361093</v>
          </cell>
          <cell r="C1450">
            <v>-564.74461557468305</v>
          </cell>
        </row>
        <row r="1451">
          <cell r="A1451">
            <v>6081350.0127871698</v>
          </cell>
          <cell r="B1451">
            <v>-67.427110836278302</v>
          </cell>
          <cell r="C1451">
            <v>-571.62634438280395</v>
          </cell>
        </row>
        <row r="1452">
          <cell r="A1452">
            <v>6137620.0516479397</v>
          </cell>
          <cell r="B1452">
            <v>-67.935504013201097</v>
          </cell>
          <cell r="C1452">
            <v>-577.39372433579297</v>
          </cell>
        </row>
        <row r="1453">
          <cell r="A1453">
            <v>6194410.7507678103</v>
          </cell>
          <cell r="B1453">
            <v>-68.516026244478397</v>
          </cell>
          <cell r="C1453">
            <v>-582.52291570557895</v>
          </cell>
        </row>
        <row r="1454">
          <cell r="A1454">
            <v>6251726.9277568599</v>
          </cell>
          <cell r="B1454">
            <v>-69.073594042396493</v>
          </cell>
          <cell r="C1454">
            <v>-588.09275586992703</v>
          </cell>
        </row>
        <row r="1455">
          <cell r="A1455">
            <v>6309573.4448019303</v>
          </cell>
          <cell r="B1455">
            <v>-69.628034695519801</v>
          </cell>
          <cell r="C1455">
            <v>-593.95853693841002</v>
          </cell>
        </row>
        <row r="1456">
          <cell r="A1456">
            <v>6367955.2090791604</v>
          </cell>
          <cell r="B1456">
            <v>-70.249886808793804</v>
          </cell>
          <cell r="C1456">
            <v>-600.33876971854704</v>
          </cell>
        </row>
        <row r="1457">
          <cell r="A1457">
            <v>6426877.1731701903</v>
          </cell>
          <cell r="B1457">
            <v>-70.870104079278804</v>
          </cell>
          <cell r="C1457">
            <v>-606.72823031434905</v>
          </cell>
        </row>
        <row r="1458">
          <cell r="A1458">
            <v>6486344.3354823804</v>
          </cell>
          <cell r="B1458">
            <v>-71.512020034257503</v>
          </cell>
          <cell r="C1458">
            <v>-612.75292717480102</v>
          </cell>
        </row>
        <row r="1459">
          <cell r="A1459">
            <v>6546361.7406727402</v>
          </cell>
          <cell r="B1459">
            <v>-72.134370605503904</v>
          </cell>
          <cell r="C1459">
            <v>-620.27227285675099</v>
          </cell>
        </row>
        <row r="1460">
          <cell r="A1460">
            <v>6606934.48007596</v>
          </cell>
          <cell r="B1460">
            <v>-72.786486313695306</v>
          </cell>
          <cell r="C1460">
            <v>-629.00031023073302</v>
          </cell>
        </row>
        <row r="1461">
          <cell r="A1461">
            <v>6668067.6921362104</v>
          </cell>
          <cell r="B1461">
            <v>-73.409934323866594</v>
          </cell>
          <cell r="C1461">
            <v>-638.08199231780804</v>
          </cell>
        </row>
        <row r="1462">
          <cell r="A1462">
            <v>6729766.5628431803</v>
          </cell>
          <cell r="B1462">
            <v>-73.971613510447398</v>
          </cell>
          <cell r="C1462">
            <v>-648.34678359157704</v>
          </cell>
        </row>
        <row r="1463">
          <cell r="A1463">
            <v>6792036.3261718396</v>
          </cell>
          <cell r="B1463">
            <v>-74.538642451589794</v>
          </cell>
          <cell r="C1463">
            <v>-659.33605263567495</v>
          </cell>
        </row>
        <row r="1464">
          <cell r="A1464">
            <v>6854882.2645266196</v>
          </cell>
          <cell r="B1464">
            <v>-74.931922591581099</v>
          </cell>
          <cell r="C1464">
            <v>-673.04907281659496</v>
          </cell>
        </row>
        <row r="1465">
          <cell r="A1465">
            <v>6918309.70918936</v>
          </cell>
          <cell r="B1465">
            <v>-74.696771691295993</v>
          </cell>
          <cell r="C1465">
            <v>-707.57788908446605</v>
          </cell>
        </row>
        <row r="1466">
          <cell r="A1466">
            <v>6982324.0407717098</v>
          </cell>
          <cell r="B1466">
            <v>-75.256483215402298</v>
          </cell>
          <cell r="C1466">
            <v>-684.576120237336</v>
          </cell>
        </row>
        <row r="1467">
          <cell r="A1467">
            <v>7046930.6896714596</v>
          </cell>
          <cell r="B1467">
            <v>-75.397590308657499</v>
          </cell>
          <cell r="C1467">
            <v>-702.00280462547505</v>
          </cell>
        </row>
        <row r="1468">
          <cell r="A1468">
            <v>7112135.1365332901</v>
          </cell>
          <cell r="B1468">
            <v>-75.232061417189897</v>
          </cell>
          <cell r="C1468">
            <v>-715.49259202518601</v>
          </cell>
        </row>
        <row r="1469">
          <cell r="A1469">
            <v>7177942.9127136096</v>
          </cell>
          <cell r="B1469">
            <v>-74.916847700470797</v>
          </cell>
          <cell r="C1469">
            <v>-727.68299507085101</v>
          </cell>
        </row>
        <row r="1470">
          <cell r="A1470">
            <v>7244359.6007498996</v>
          </cell>
          <cell r="B1470">
            <v>-74.416284119680796</v>
          </cell>
          <cell r="C1470">
            <v>-738.80164692402798</v>
          </cell>
        </row>
        <row r="1471">
          <cell r="A1471">
            <v>7311390.8348341696</v>
          </cell>
          <cell r="B1471">
            <v>-73.944425663671694</v>
          </cell>
          <cell r="C1471">
            <v>-748.81984204448497</v>
          </cell>
        </row>
        <row r="1472">
          <cell r="A1472">
            <v>7379042.3012910103</v>
          </cell>
          <cell r="B1472">
            <v>-73.449878008798507</v>
          </cell>
          <cell r="C1472">
            <v>-757.81790880267897</v>
          </cell>
        </row>
        <row r="1473">
          <cell r="A1473">
            <v>7447319.7390598804</v>
          </cell>
          <cell r="B1473">
            <v>-73.068769018522602</v>
          </cell>
          <cell r="C1473">
            <v>-765.85212043653598</v>
          </cell>
        </row>
        <row r="1474">
          <cell r="A1474">
            <v>7516228.94018206</v>
          </cell>
          <cell r="B1474">
            <v>-72.484019156210294</v>
          </cell>
          <cell r="C1474">
            <v>-773.65310272182398</v>
          </cell>
        </row>
        <row r="1475">
          <cell r="A1475">
            <v>7585775.7502918299</v>
          </cell>
          <cell r="B1475">
            <v>-71.975730590154598</v>
          </cell>
          <cell r="C1475">
            <v>-781.25970135434204</v>
          </cell>
        </row>
        <row r="1476">
          <cell r="A1476">
            <v>7655966.0691125598</v>
          </cell>
          <cell r="B1476">
            <v>-71.500517302718194</v>
          </cell>
          <cell r="C1476">
            <v>-788.431955954469</v>
          </cell>
        </row>
        <row r="1477">
          <cell r="A1477">
            <v>7726805.8509570202</v>
          </cell>
          <cell r="B1477">
            <v>-71.106050987951505</v>
          </cell>
          <cell r="C1477">
            <v>-795.13711527787405</v>
          </cell>
        </row>
        <row r="1478">
          <cell r="A1478">
            <v>7798301.1052325899</v>
          </cell>
          <cell r="B1478">
            <v>-70.668474110875593</v>
          </cell>
          <cell r="C1478">
            <v>-802.91206155254895</v>
          </cell>
        </row>
        <row r="1479">
          <cell r="A1479">
            <v>7870457.8969509797</v>
          </cell>
          <cell r="B1479">
            <v>-70.200810989216194</v>
          </cell>
          <cell r="C1479">
            <v>-813.18394391166498</v>
          </cell>
        </row>
        <row r="1480">
          <cell r="A1480">
            <v>7943282.3472428201</v>
          </cell>
          <cell r="B1480">
            <v>-69.401214540649207</v>
          </cell>
          <cell r="C1480">
            <v>-783.81659415486604</v>
          </cell>
        </row>
        <row r="1481">
          <cell r="A1481">
            <v>8016780.63387678</v>
          </cell>
          <cell r="B1481">
            <v>-69.818622881516504</v>
          </cell>
          <cell r="C1481">
            <v>-815.707503717657</v>
          </cell>
        </row>
        <row r="1482">
          <cell r="A1482">
            <v>8090958.9917838201</v>
          </cell>
          <cell r="B1482">
            <v>-69.666188631992895</v>
          </cell>
          <cell r="C1482">
            <v>-823.56599362555198</v>
          </cell>
        </row>
        <row r="1483">
          <cell r="A1483">
            <v>8165823.7135859197</v>
          </cell>
          <cell r="B1483">
            <v>-69.523582309758794</v>
          </cell>
          <cell r="C1483">
            <v>-830.34081608650501</v>
          </cell>
        </row>
        <row r="1484">
          <cell r="A1484">
            <v>8241381.1501300205</v>
          </cell>
          <cell r="B1484">
            <v>-69.411138500036898</v>
          </cell>
          <cell r="C1484">
            <v>-836.33152490503005</v>
          </cell>
        </row>
        <row r="1485">
          <cell r="A1485">
            <v>8317637.7110267002</v>
          </cell>
          <cell r="B1485">
            <v>-69.391212630413804</v>
          </cell>
          <cell r="C1485">
            <v>-841.92340573750596</v>
          </cell>
        </row>
        <row r="1486">
          <cell r="A1486">
            <v>8394599.8651939798</v>
          </cell>
          <cell r="B1486">
            <v>-69.329557705684394</v>
          </cell>
          <cell r="C1486">
            <v>-847.53265855733696</v>
          </cell>
        </row>
        <row r="1487">
          <cell r="A1487">
            <v>8472274.1414059605</v>
          </cell>
          <cell r="B1487">
            <v>-69.281063049129301</v>
          </cell>
          <cell r="C1487">
            <v>-853.39192267930105</v>
          </cell>
        </row>
        <row r="1488">
          <cell r="A1488">
            <v>8550667.1288468391</v>
          </cell>
          <cell r="B1488">
            <v>-69.249601473534497</v>
          </cell>
          <cell r="C1488">
            <v>-859.32107631756401</v>
          </cell>
        </row>
        <row r="1489">
          <cell r="A1489">
            <v>8629785.4776696991</v>
          </cell>
          <cell r="B1489">
            <v>-69.258756871157303</v>
          </cell>
          <cell r="C1489">
            <v>-865.20780353112605</v>
          </cell>
        </row>
        <row r="1490">
          <cell r="A1490">
            <v>8709635.8995608091</v>
          </cell>
          <cell r="B1490">
            <v>-69.339919092105404</v>
          </cell>
          <cell r="C1490">
            <v>-870.96307363087396</v>
          </cell>
        </row>
        <row r="1491">
          <cell r="A1491">
            <v>8790225.1683088392</v>
          </cell>
          <cell r="B1491">
            <v>-69.385595168477593</v>
          </cell>
          <cell r="C1491">
            <v>-878.24918752001599</v>
          </cell>
        </row>
        <row r="1492">
          <cell r="A1492">
            <v>8871560.12037961</v>
          </cell>
          <cell r="B1492">
            <v>-69.415238676798594</v>
          </cell>
          <cell r="C1492">
            <v>-889.43386480378501</v>
          </cell>
        </row>
        <row r="1493">
          <cell r="A1493">
            <v>8953647.6554959305</v>
          </cell>
          <cell r="B1493">
            <v>-69.478733510385595</v>
          </cell>
          <cell r="C1493">
            <v>-877.59205769769096</v>
          </cell>
        </row>
        <row r="1494">
          <cell r="A1494">
            <v>9036494.7372230198</v>
          </cell>
          <cell r="B1494">
            <v>-69.981654486126601</v>
          </cell>
          <cell r="C1494">
            <v>-891.82291496012294</v>
          </cell>
        </row>
        <row r="1495">
          <cell r="A1495">
            <v>9120108.3935590908</v>
          </cell>
          <cell r="B1495">
            <v>-70.362660687693094</v>
          </cell>
          <cell r="C1495">
            <v>-899.55085483369396</v>
          </cell>
        </row>
        <row r="1496">
          <cell r="A1496">
            <v>9204495.7175317202</v>
          </cell>
          <cell r="B1496">
            <v>-70.746238471693303</v>
          </cell>
          <cell r="C1496">
            <v>-906.70584176580496</v>
          </cell>
        </row>
        <row r="1497">
          <cell r="A1497">
            <v>9289663.8677993603</v>
          </cell>
          <cell r="B1497">
            <v>-71.232051133446703</v>
          </cell>
          <cell r="C1497">
            <v>-912.92105698886098</v>
          </cell>
        </row>
        <row r="1498">
          <cell r="A1498">
            <v>9375620.0692588091</v>
          </cell>
          <cell r="B1498">
            <v>-71.686790219137293</v>
          </cell>
          <cell r="C1498">
            <v>-919.92496956171897</v>
          </cell>
        </row>
        <row r="1499">
          <cell r="A1499">
            <v>9462371.6136579197</v>
          </cell>
          <cell r="B1499">
            <v>-72.176456880153907</v>
          </cell>
          <cell r="C1499">
            <v>-927.14496006291904</v>
          </cell>
        </row>
        <row r="1500">
          <cell r="A1500">
            <v>9549925.8602143601</v>
          </cell>
          <cell r="B1500">
            <v>-72.769345094608497</v>
          </cell>
          <cell r="C1500">
            <v>-933.99802422938501</v>
          </cell>
        </row>
        <row r="1501">
          <cell r="A1501">
            <v>9638290.2362396996</v>
          </cell>
          <cell r="B1501">
            <v>-73.345122954371405</v>
          </cell>
          <cell r="C1501">
            <v>-942.23003137374496</v>
          </cell>
        </row>
        <row r="1502">
          <cell r="A1502">
            <v>9727472.2377696596</v>
          </cell>
          <cell r="B1502">
            <v>-74.040285227629198</v>
          </cell>
          <cell r="C1502">
            <v>-951.59137411911001</v>
          </cell>
        </row>
        <row r="1503">
          <cell r="A1503">
            <v>9817479.4301998392</v>
          </cell>
          <cell r="B1503">
            <v>-74.748558381103507</v>
          </cell>
          <cell r="C1503">
            <v>-963.05912041122599</v>
          </cell>
        </row>
        <row r="1504">
          <cell r="A1504">
            <v>9908319.44892768</v>
          </cell>
          <cell r="B1504">
            <v>-96.055330560161494</v>
          </cell>
          <cell r="C1504">
            <v>-992.61726271745999</v>
          </cell>
        </row>
        <row r="1505">
          <cell r="A1505">
            <v>10000000</v>
          </cell>
          <cell r="B1505">
            <v>-76.451055105939403</v>
          </cell>
          <cell r="C1505">
            <v>-976.46041778560198</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Microsoft_Visio_2003-2010_Drawing1.vsd"/></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8"/>
  <sheetViews>
    <sheetView tabSelected="1" topLeftCell="A19" zoomScale="70" zoomScaleNormal="70" workbookViewId="0">
      <selection activeCell="B33" sqref="B33"/>
    </sheetView>
  </sheetViews>
  <sheetFormatPr defaultRowHeight="14.4" x14ac:dyDescent="0.3"/>
  <cols>
    <col min="1" max="1" width="45.33203125" customWidth="1"/>
    <col min="2" max="2" width="10.88671875" customWidth="1"/>
  </cols>
  <sheetData>
    <row r="1" spans="1:18" x14ac:dyDescent="0.3">
      <c r="A1" s="76"/>
      <c r="B1" s="74" t="s">
        <v>149</v>
      </c>
      <c r="C1" s="74"/>
      <c r="D1" s="74"/>
      <c r="E1" s="74"/>
      <c r="F1" s="74"/>
      <c r="G1" s="74"/>
      <c r="H1" s="74"/>
      <c r="I1" s="74"/>
      <c r="J1" s="74"/>
      <c r="K1" s="74"/>
      <c r="L1" s="74"/>
      <c r="M1" s="74"/>
      <c r="N1" s="74"/>
      <c r="O1" s="74"/>
      <c r="P1" s="74"/>
      <c r="Q1" s="74"/>
      <c r="R1" s="74"/>
    </row>
    <row r="2" spans="1:18" x14ac:dyDescent="0.3">
      <c r="A2" s="76"/>
      <c r="B2" s="74"/>
      <c r="C2" s="74"/>
      <c r="D2" s="74"/>
      <c r="E2" s="74"/>
      <c r="F2" s="74"/>
      <c r="G2" s="74"/>
      <c r="H2" s="74"/>
      <c r="I2" s="74"/>
      <c r="J2" s="74"/>
      <c r="K2" s="74"/>
      <c r="L2" s="74"/>
      <c r="M2" s="74"/>
      <c r="N2" s="74"/>
      <c r="O2" s="74"/>
      <c r="P2" s="74"/>
      <c r="Q2" s="74"/>
      <c r="R2" s="74"/>
    </row>
    <row r="3" spans="1:18" x14ac:dyDescent="0.3">
      <c r="A3" s="76"/>
      <c r="B3" s="74"/>
      <c r="C3" s="74"/>
      <c r="D3" s="74"/>
      <c r="E3" s="74"/>
      <c r="F3" s="74"/>
      <c r="G3" s="74"/>
      <c r="H3" s="74"/>
      <c r="I3" s="74"/>
      <c r="J3" s="74"/>
      <c r="K3" s="74"/>
      <c r="L3" s="74"/>
      <c r="M3" s="74"/>
      <c r="N3" s="74"/>
      <c r="O3" s="74"/>
      <c r="P3" s="74"/>
      <c r="Q3" s="74"/>
      <c r="R3" s="74"/>
    </row>
    <row r="4" spans="1:18" ht="14.25" customHeight="1" x14ac:dyDescent="0.3">
      <c r="A4" s="3"/>
      <c r="B4" s="3"/>
      <c r="C4" s="3"/>
      <c r="D4" s="3"/>
      <c r="E4" s="3"/>
      <c r="F4" s="3"/>
      <c r="G4" s="3"/>
      <c r="H4" s="3"/>
      <c r="I4" s="3"/>
      <c r="J4" s="3"/>
      <c r="K4" s="3"/>
      <c r="L4" s="3"/>
      <c r="M4" s="3"/>
      <c r="N4" s="3"/>
      <c r="O4" s="3"/>
      <c r="P4" s="3"/>
      <c r="Q4" s="3"/>
      <c r="R4" s="3"/>
    </row>
    <row r="5" spans="1:18" ht="14.25" customHeight="1" x14ac:dyDescent="0.3">
      <c r="A5" s="3"/>
      <c r="B5" s="3"/>
      <c r="C5" s="2"/>
      <c r="D5" s="4" t="s">
        <v>5</v>
      </c>
      <c r="E5" s="3"/>
      <c r="F5" s="3"/>
      <c r="G5" s="4" t="s">
        <v>123</v>
      </c>
      <c r="H5" s="3"/>
      <c r="I5" s="3"/>
      <c r="J5" s="3"/>
      <c r="K5" s="4" t="s">
        <v>126</v>
      </c>
      <c r="L5" s="3"/>
      <c r="M5" s="3"/>
      <c r="N5" s="3"/>
      <c r="O5" s="3"/>
      <c r="P5" s="3"/>
      <c r="Q5" s="3"/>
      <c r="R5" s="3"/>
    </row>
    <row r="6" spans="1:18" ht="14.25" customHeight="1" x14ac:dyDescent="0.3">
      <c r="A6" s="3"/>
      <c r="B6" s="3"/>
      <c r="C6" s="3"/>
      <c r="D6" s="3"/>
      <c r="E6" s="3"/>
      <c r="F6" s="3"/>
      <c r="G6" s="3"/>
      <c r="H6" s="3"/>
      <c r="I6" s="3"/>
      <c r="J6" s="3"/>
      <c r="K6" s="3"/>
      <c r="L6" s="3"/>
      <c r="M6" s="3"/>
      <c r="N6" s="3"/>
      <c r="O6" s="3"/>
      <c r="P6" s="3"/>
      <c r="Q6" s="3"/>
      <c r="R6" s="3"/>
    </row>
    <row r="7" spans="1:18" ht="14.25" customHeight="1" x14ac:dyDescent="0.3">
      <c r="A7" s="75"/>
      <c r="B7" s="75"/>
      <c r="C7" s="75"/>
      <c r="D7" s="75"/>
      <c r="E7" s="75"/>
      <c r="F7" s="75"/>
      <c r="G7" s="75"/>
      <c r="H7" s="75"/>
      <c r="I7" s="75"/>
      <c r="J7" s="75"/>
      <c r="K7" s="75"/>
      <c r="L7" s="75"/>
      <c r="M7" s="75"/>
      <c r="N7" s="75"/>
      <c r="O7" s="75"/>
      <c r="P7" s="75"/>
      <c r="Q7" s="75"/>
      <c r="R7" s="75"/>
    </row>
    <row r="8" spans="1:18" ht="14.25" customHeight="1" x14ac:dyDescent="0.3">
      <c r="A8" s="75"/>
      <c r="B8" s="75"/>
      <c r="C8" s="75"/>
      <c r="D8" s="75"/>
      <c r="E8" s="75"/>
      <c r="F8" s="75"/>
      <c r="G8" s="75"/>
      <c r="H8" s="75"/>
      <c r="I8" s="75"/>
      <c r="J8" s="75"/>
      <c r="K8" s="75"/>
      <c r="L8" s="75"/>
      <c r="M8" s="75"/>
      <c r="N8" s="75"/>
      <c r="O8" s="75"/>
      <c r="P8" s="75"/>
      <c r="Q8" s="75"/>
      <c r="R8" s="75"/>
    </row>
    <row r="9" spans="1:18" ht="14.25" customHeight="1" thickBot="1" x14ac:dyDescent="0.35">
      <c r="A9" s="75"/>
      <c r="B9" s="75"/>
      <c r="C9" s="75"/>
      <c r="D9" s="75"/>
      <c r="E9" s="75"/>
      <c r="F9" s="75"/>
      <c r="G9" s="75"/>
      <c r="H9" s="75"/>
      <c r="I9" s="75"/>
      <c r="J9" s="75"/>
      <c r="K9" s="75"/>
      <c r="L9" s="75"/>
      <c r="M9" s="75"/>
      <c r="N9" s="75"/>
      <c r="O9" s="75"/>
      <c r="P9" s="75"/>
      <c r="Q9" s="75"/>
      <c r="R9" s="75"/>
    </row>
    <row r="10" spans="1:18" x14ac:dyDescent="0.3">
      <c r="A10" s="73" t="s">
        <v>0</v>
      </c>
      <c r="B10" s="73"/>
      <c r="C10" s="73"/>
      <c r="D10" s="43"/>
      <c r="E10" s="56"/>
      <c r="F10" s="57"/>
      <c r="G10" s="57"/>
      <c r="H10" s="57"/>
      <c r="I10" s="57"/>
      <c r="J10" s="57"/>
      <c r="K10" s="57"/>
      <c r="L10" s="57"/>
      <c r="M10" s="57"/>
      <c r="N10" s="57"/>
      <c r="O10" s="58"/>
      <c r="P10" s="44"/>
      <c r="Q10" s="44"/>
      <c r="R10" s="43"/>
    </row>
    <row r="11" spans="1:18" x14ac:dyDescent="0.3">
      <c r="A11" s="5" t="s">
        <v>1</v>
      </c>
      <c r="B11" s="51">
        <v>3</v>
      </c>
      <c r="C11" s="6" t="s">
        <v>4</v>
      </c>
      <c r="D11" s="43"/>
      <c r="E11" s="59"/>
      <c r="F11" s="60"/>
      <c r="G11" s="60"/>
      <c r="H11" s="60"/>
      <c r="I11" s="60"/>
      <c r="J11" s="60"/>
      <c r="K11" s="60"/>
      <c r="L11" s="60"/>
      <c r="M11" s="60"/>
      <c r="N11" s="60"/>
      <c r="O11" s="61"/>
      <c r="P11" s="44"/>
      <c r="Q11" s="44"/>
      <c r="R11" s="43"/>
    </row>
    <row r="12" spans="1:18" x14ac:dyDescent="0.3">
      <c r="A12" s="5" t="s">
        <v>2</v>
      </c>
      <c r="B12" s="51">
        <v>3.5</v>
      </c>
      <c r="C12" s="6" t="s">
        <v>4</v>
      </c>
      <c r="D12" s="43"/>
      <c r="E12" s="59"/>
      <c r="F12" s="60"/>
      <c r="G12" s="60"/>
      <c r="H12" s="60"/>
      <c r="I12" s="62">
        <f>B33</f>
        <v>2.2000000000000002</v>
      </c>
      <c r="J12" s="63" t="s">
        <v>27</v>
      </c>
      <c r="K12" s="60"/>
      <c r="L12" s="60"/>
      <c r="M12" s="60"/>
      <c r="N12" s="60"/>
      <c r="O12" s="61"/>
      <c r="P12" s="44"/>
      <c r="Q12" s="44"/>
      <c r="R12" s="43"/>
    </row>
    <row r="13" spans="1:18" x14ac:dyDescent="0.3">
      <c r="A13" s="5" t="s">
        <v>3</v>
      </c>
      <c r="B13" s="51">
        <v>4.2</v>
      </c>
      <c r="C13" s="6" t="s">
        <v>4</v>
      </c>
      <c r="D13" s="43"/>
      <c r="E13" s="64">
        <f>B12</f>
        <v>3.5</v>
      </c>
      <c r="F13" s="63" t="s">
        <v>4</v>
      </c>
      <c r="G13" s="60"/>
      <c r="H13" s="60"/>
      <c r="I13" s="60"/>
      <c r="J13" s="60"/>
      <c r="K13" s="60"/>
      <c r="L13" s="60"/>
      <c r="M13" s="60"/>
      <c r="N13" s="60"/>
      <c r="O13" s="61"/>
      <c r="P13" s="44"/>
      <c r="Q13" s="44"/>
      <c r="R13" s="43"/>
    </row>
    <row r="14" spans="1:18" x14ac:dyDescent="0.3">
      <c r="D14" s="43"/>
      <c r="E14" s="59"/>
      <c r="F14" s="60"/>
      <c r="G14" s="60"/>
      <c r="H14" s="60"/>
      <c r="I14" s="60"/>
      <c r="J14" s="60"/>
      <c r="K14" s="60"/>
      <c r="L14" s="60"/>
      <c r="M14" s="60"/>
      <c r="N14" s="60"/>
      <c r="O14" s="61"/>
      <c r="P14" s="44"/>
      <c r="Q14" s="44"/>
      <c r="R14" s="43"/>
    </row>
    <row r="15" spans="1:18" x14ac:dyDescent="0.3">
      <c r="A15" s="73" t="s">
        <v>6</v>
      </c>
      <c r="B15" s="73"/>
      <c r="C15" s="73"/>
      <c r="D15" s="43"/>
      <c r="E15" s="59"/>
      <c r="F15" s="60"/>
      <c r="G15" s="60"/>
      <c r="H15" s="60"/>
      <c r="I15" s="60"/>
      <c r="J15" s="60"/>
      <c r="K15" s="60"/>
      <c r="L15" s="60"/>
      <c r="M15" s="60"/>
      <c r="N15" s="60"/>
      <c r="O15" s="61"/>
      <c r="P15" s="44"/>
      <c r="Q15" s="44"/>
      <c r="R15" s="43"/>
    </row>
    <row r="16" spans="1:18" x14ac:dyDescent="0.3">
      <c r="A16" s="7" t="s">
        <v>7</v>
      </c>
      <c r="B16" s="51">
        <v>12</v>
      </c>
      <c r="C16" s="6" t="s">
        <v>4</v>
      </c>
      <c r="D16" s="43"/>
      <c r="E16" s="59"/>
      <c r="F16" s="60"/>
      <c r="G16" s="60"/>
      <c r="H16" s="60"/>
      <c r="I16" s="60"/>
      <c r="J16" s="60"/>
      <c r="K16" s="60"/>
      <c r="L16" s="60"/>
      <c r="M16" s="63">
        <f>B16</f>
        <v>12</v>
      </c>
      <c r="N16" s="63" t="s">
        <v>4</v>
      </c>
      <c r="O16" s="61"/>
      <c r="P16" s="44"/>
      <c r="Q16" s="44"/>
      <c r="R16" s="43"/>
    </row>
    <row r="17" spans="1:18" x14ac:dyDescent="0.3">
      <c r="A17" s="7" t="s">
        <v>8</v>
      </c>
      <c r="B17" s="51">
        <v>3.3</v>
      </c>
      <c r="C17" s="6" t="s">
        <v>9</v>
      </c>
      <c r="D17" s="43"/>
      <c r="E17" s="59"/>
      <c r="F17" s="60"/>
      <c r="G17" s="60"/>
      <c r="H17" s="60"/>
      <c r="I17" s="60"/>
      <c r="J17" s="60"/>
      <c r="K17" s="60"/>
      <c r="L17" s="60"/>
      <c r="M17" s="63">
        <f>B17</f>
        <v>3.3</v>
      </c>
      <c r="N17" s="63" t="s">
        <v>9</v>
      </c>
      <c r="O17" s="61"/>
      <c r="P17" s="44"/>
      <c r="Q17" s="44"/>
      <c r="R17" s="43"/>
    </row>
    <row r="18" spans="1:18" x14ac:dyDescent="0.3">
      <c r="A18" s="7" t="s">
        <v>24</v>
      </c>
      <c r="B18" s="51">
        <v>90</v>
      </c>
      <c r="C18" s="9" t="s">
        <v>13</v>
      </c>
      <c r="D18" s="43"/>
      <c r="E18" s="59"/>
      <c r="F18" s="60"/>
      <c r="G18" s="60"/>
      <c r="H18" s="60"/>
      <c r="I18" s="60"/>
      <c r="J18" s="60"/>
      <c r="K18" s="60"/>
      <c r="L18" s="60"/>
      <c r="M18" s="60"/>
      <c r="N18" s="60"/>
      <c r="O18" s="61"/>
      <c r="P18" s="44"/>
      <c r="Q18" s="44"/>
      <c r="R18" s="43"/>
    </row>
    <row r="19" spans="1:18" x14ac:dyDescent="0.3">
      <c r="D19" s="43"/>
      <c r="E19" s="59"/>
      <c r="F19" s="60"/>
      <c r="G19" s="60"/>
      <c r="H19" s="60"/>
      <c r="I19" s="60"/>
      <c r="J19" s="60"/>
      <c r="K19" s="60"/>
      <c r="L19" s="60"/>
      <c r="M19" s="60"/>
      <c r="N19" s="63">
        <f>B42</f>
        <v>50</v>
      </c>
      <c r="O19" s="65" t="s">
        <v>31</v>
      </c>
      <c r="P19" s="44"/>
      <c r="Q19" s="44"/>
      <c r="R19" s="43"/>
    </row>
    <row r="20" spans="1:18" x14ac:dyDescent="0.3">
      <c r="A20" s="73" t="s">
        <v>14</v>
      </c>
      <c r="B20" s="73"/>
      <c r="C20" s="73"/>
      <c r="D20" s="43"/>
      <c r="E20" s="59"/>
      <c r="F20" s="60"/>
      <c r="G20" s="60"/>
      <c r="H20" s="60"/>
      <c r="I20" s="60"/>
      <c r="J20" s="60"/>
      <c r="K20" s="60"/>
      <c r="L20" s="60"/>
      <c r="M20" s="60"/>
      <c r="N20" s="60"/>
      <c r="O20" s="61"/>
      <c r="P20" s="44"/>
      <c r="Q20" s="44"/>
      <c r="R20" s="43"/>
    </row>
    <row r="21" spans="1:18" x14ac:dyDescent="0.3">
      <c r="A21" s="5" t="s">
        <v>15</v>
      </c>
      <c r="B21" s="51">
        <v>14.3</v>
      </c>
      <c r="C21" s="6" t="s">
        <v>16</v>
      </c>
      <c r="D21" s="43"/>
      <c r="E21" s="59"/>
      <c r="F21" s="60"/>
      <c r="G21" s="60"/>
      <c r="H21" s="60"/>
      <c r="I21" s="60"/>
      <c r="J21" s="60"/>
      <c r="K21" s="66">
        <f>B22</f>
        <v>271.7</v>
      </c>
      <c r="L21" s="63" t="s">
        <v>16</v>
      </c>
      <c r="M21" s="60"/>
      <c r="N21" s="60"/>
      <c r="O21" s="61"/>
      <c r="P21" s="44"/>
      <c r="Q21" s="44"/>
      <c r="R21" s="43"/>
    </row>
    <row r="22" spans="1:18" x14ac:dyDescent="0.3">
      <c r="A22" s="5" t="s">
        <v>17</v>
      </c>
      <c r="B22" s="8">
        <f>((B16/0.6)-1)*B21</f>
        <v>271.7</v>
      </c>
      <c r="C22" s="6" t="s">
        <v>16</v>
      </c>
      <c r="D22" s="43"/>
      <c r="E22" s="59"/>
      <c r="F22" s="60"/>
      <c r="G22" s="60"/>
      <c r="H22" s="60"/>
      <c r="I22" s="60"/>
      <c r="J22" s="60"/>
      <c r="K22" s="60"/>
      <c r="L22" s="66">
        <f>B51</f>
        <v>5.8607165546488372E-4</v>
      </c>
      <c r="M22" s="63" t="s">
        <v>35</v>
      </c>
      <c r="N22" s="60"/>
      <c r="O22" s="61"/>
      <c r="P22" s="44"/>
      <c r="Q22" s="44"/>
      <c r="R22" s="43"/>
    </row>
    <row r="23" spans="1:18" x14ac:dyDescent="0.3">
      <c r="A23" s="1"/>
      <c r="D23" s="43"/>
      <c r="E23" s="59"/>
      <c r="F23" s="60"/>
      <c r="G23" s="60"/>
      <c r="H23" s="60"/>
      <c r="I23" s="60"/>
      <c r="J23" s="60"/>
      <c r="K23" s="60"/>
      <c r="L23" s="60"/>
      <c r="M23" s="60"/>
      <c r="N23" s="60"/>
      <c r="O23" s="61"/>
      <c r="P23" s="44"/>
      <c r="Q23" s="44"/>
      <c r="R23" s="43"/>
    </row>
    <row r="24" spans="1:18" x14ac:dyDescent="0.3">
      <c r="A24" s="73" t="s">
        <v>22</v>
      </c>
      <c r="B24" s="73"/>
      <c r="C24" s="73"/>
      <c r="D24" s="44">
        <v>0.6</v>
      </c>
      <c r="E24" s="59"/>
      <c r="F24" s="60"/>
      <c r="G24" s="60"/>
      <c r="H24" s="60"/>
      <c r="I24" s="60"/>
      <c r="J24" s="60"/>
      <c r="K24" s="60"/>
      <c r="L24" s="60"/>
      <c r="M24" s="60"/>
      <c r="N24" s="63"/>
      <c r="O24" s="65"/>
      <c r="P24" s="44"/>
      <c r="Q24" s="44"/>
      <c r="R24" s="43"/>
    </row>
    <row r="25" spans="1:18" x14ac:dyDescent="0.3">
      <c r="A25" s="5" t="s">
        <v>20</v>
      </c>
      <c r="B25" s="6">
        <f>0.5</f>
        <v>0.5</v>
      </c>
      <c r="C25" s="6" t="s">
        <v>21</v>
      </c>
      <c r="D25" s="44">
        <f>0.6+(B12-1)*0.8</f>
        <v>2.6</v>
      </c>
      <c r="E25" s="59"/>
      <c r="F25" s="60"/>
      <c r="G25" s="60"/>
      <c r="H25" s="60"/>
      <c r="I25" s="60"/>
      <c r="J25" s="60"/>
      <c r="K25" s="63">
        <f>B21</f>
        <v>14.3</v>
      </c>
      <c r="L25" s="63" t="s">
        <v>16</v>
      </c>
      <c r="M25" s="60"/>
      <c r="N25" s="63"/>
      <c r="O25" s="65"/>
      <c r="P25" s="44"/>
      <c r="Q25" s="44"/>
      <c r="R25" s="43"/>
    </row>
    <row r="26" spans="1:18" x14ac:dyDescent="0.3">
      <c r="A26" s="5" t="s">
        <v>23</v>
      </c>
      <c r="B26" s="11">
        <f>1-B12*B18/B16/100</f>
        <v>0.73750000000000004</v>
      </c>
      <c r="C26" s="6"/>
      <c r="D26" s="44">
        <v>1</v>
      </c>
      <c r="E26" s="59"/>
      <c r="F26" s="60"/>
      <c r="G26" s="60"/>
      <c r="H26" s="60"/>
      <c r="I26" s="60"/>
      <c r="J26" s="60"/>
      <c r="K26" s="60"/>
      <c r="L26" s="60"/>
      <c r="M26" s="60"/>
      <c r="N26" s="63"/>
      <c r="O26" s="65"/>
      <c r="P26" s="44"/>
      <c r="Q26" s="44"/>
      <c r="R26" s="43"/>
    </row>
    <row r="27" spans="1:18" ht="15" thickBot="1" x14ac:dyDescent="0.35">
      <c r="A27" s="1"/>
      <c r="B27" s="10"/>
      <c r="D27" s="43"/>
      <c r="E27" s="67"/>
      <c r="F27" s="68"/>
      <c r="G27" s="68"/>
      <c r="H27" s="68"/>
      <c r="I27" s="68"/>
      <c r="J27" s="68"/>
      <c r="K27" s="68"/>
      <c r="L27" s="68"/>
      <c r="M27" s="68"/>
      <c r="N27" s="69"/>
      <c r="O27" s="70"/>
      <c r="P27" s="44"/>
      <c r="Q27" s="44"/>
      <c r="R27" s="43"/>
    </row>
    <row r="28" spans="1:18" x14ac:dyDescent="0.3">
      <c r="A28" s="73" t="s">
        <v>18</v>
      </c>
      <c r="B28" s="73"/>
      <c r="C28" s="73"/>
      <c r="D28" s="43"/>
      <c r="E28" s="44"/>
      <c r="F28" s="44"/>
      <c r="G28" s="44"/>
      <c r="H28" s="44"/>
      <c r="I28" s="44"/>
      <c r="J28" s="44"/>
      <c r="K28" s="44"/>
      <c r="L28" s="44"/>
      <c r="M28" s="44"/>
      <c r="N28" s="44"/>
      <c r="O28" s="44"/>
      <c r="P28" s="44"/>
      <c r="Q28" s="44"/>
      <c r="R28" s="43"/>
    </row>
    <row r="29" spans="1:18" x14ac:dyDescent="0.3">
      <c r="A29" s="5" t="s">
        <v>125</v>
      </c>
      <c r="B29" s="11">
        <f>B16*B17/B12/B18*100</f>
        <v>12.571428571428569</v>
      </c>
      <c r="C29" s="6" t="s">
        <v>9</v>
      </c>
      <c r="D29" s="43"/>
      <c r="E29" s="44"/>
      <c r="F29" s="44"/>
      <c r="G29" s="44"/>
      <c r="H29" s="44"/>
      <c r="I29" s="44"/>
      <c r="J29" s="44"/>
      <c r="K29" s="44"/>
      <c r="L29" s="44"/>
      <c r="M29" s="44"/>
      <c r="N29" s="44"/>
      <c r="O29" s="44"/>
      <c r="P29" s="44"/>
      <c r="Q29" s="44"/>
      <c r="R29" s="43"/>
    </row>
    <row r="30" spans="1:18" x14ac:dyDescent="0.3">
      <c r="A30" s="5" t="s">
        <v>124</v>
      </c>
      <c r="B30" s="51">
        <v>30</v>
      </c>
      <c r="C30" s="6" t="s">
        <v>13</v>
      </c>
      <c r="D30" s="43"/>
      <c r="E30" s="43"/>
      <c r="F30" s="43"/>
      <c r="G30" s="43"/>
      <c r="H30" s="43"/>
      <c r="I30" s="43"/>
      <c r="J30" s="43"/>
      <c r="K30" s="43"/>
      <c r="L30" s="43"/>
      <c r="M30" s="43"/>
      <c r="N30" s="43"/>
      <c r="O30" s="43"/>
      <c r="P30" s="43"/>
      <c r="Q30" s="43"/>
      <c r="R30" s="43"/>
    </row>
    <row r="31" spans="1:18" hidden="1" x14ac:dyDescent="0.3">
      <c r="A31" s="7" t="s">
        <v>19</v>
      </c>
      <c r="B31" s="11">
        <f>B29*B30/100</f>
        <v>3.7714285714285709</v>
      </c>
      <c r="C31" s="6" t="s">
        <v>9</v>
      </c>
      <c r="D31" s="43"/>
      <c r="E31" s="43"/>
      <c r="F31" s="43"/>
      <c r="G31" s="43"/>
      <c r="H31" s="43"/>
      <c r="I31" s="43"/>
      <c r="J31" s="43"/>
      <c r="K31" s="43"/>
      <c r="L31" s="43"/>
      <c r="M31" s="43"/>
      <c r="N31" s="43"/>
      <c r="O31" s="43"/>
      <c r="P31" s="43"/>
      <c r="Q31" s="43"/>
      <c r="R31" s="43"/>
    </row>
    <row r="32" spans="1:18" x14ac:dyDescent="0.3">
      <c r="A32" s="7" t="s">
        <v>127</v>
      </c>
      <c r="B32" s="11">
        <f>B12*B26/B25/B31</f>
        <v>1.3688446969696972</v>
      </c>
      <c r="C32" s="6" t="s">
        <v>27</v>
      </c>
      <c r="D32" s="43"/>
      <c r="E32" s="43"/>
      <c r="F32" s="43"/>
      <c r="G32" s="43"/>
      <c r="H32" s="43"/>
      <c r="I32" s="43"/>
      <c r="J32" s="43"/>
      <c r="K32" s="43"/>
      <c r="L32" s="43"/>
      <c r="M32" s="43"/>
      <c r="N32" s="43"/>
      <c r="O32" s="43"/>
      <c r="P32" s="43"/>
      <c r="Q32" s="43"/>
      <c r="R32" s="43"/>
    </row>
    <row r="33" spans="1:18" x14ac:dyDescent="0.3">
      <c r="A33" s="7" t="s">
        <v>133</v>
      </c>
      <c r="B33" s="52">
        <v>2.2000000000000002</v>
      </c>
      <c r="C33" s="9" t="s">
        <v>27</v>
      </c>
      <c r="D33" s="43"/>
      <c r="E33" s="43"/>
      <c r="F33" s="43"/>
      <c r="G33" s="43"/>
      <c r="H33" s="43"/>
      <c r="I33" s="43"/>
      <c r="J33" s="43"/>
      <c r="K33" s="43"/>
      <c r="L33" s="43"/>
      <c r="M33" s="43"/>
      <c r="N33" s="43"/>
      <c r="O33" s="43"/>
      <c r="P33" s="43"/>
      <c r="Q33" s="43"/>
      <c r="R33" s="43"/>
    </row>
    <row r="34" spans="1:18" x14ac:dyDescent="0.3">
      <c r="A34" s="7" t="s">
        <v>19</v>
      </c>
      <c r="B34" s="11">
        <f>B12*B26/B33/B25</f>
        <v>2.3465909090909092</v>
      </c>
      <c r="C34" s="6" t="s">
        <v>9</v>
      </c>
      <c r="D34" s="43"/>
      <c r="E34" s="43"/>
      <c r="F34" s="43"/>
      <c r="G34" s="43"/>
      <c r="H34" s="43"/>
      <c r="I34" s="43"/>
      <c r="J34" s="43"/>
      <c r="K34" s="43"/>
      <c r="L34" s="43"/>
      <c r="M34" s="43"/>
      <c r="N34" s="43"/>
      <c r="O34" s="43"/>
      <c r="P34" s="43"/>
      <c r="Q34" s="43"/>
      <c r="R34" s="43"/>
    </row>
    <row r="35" spans="1:18" x14ac:dyDescent="0.3">
      <c r="A35" s="7" t="s">
        <v>26</v>
      </c>
      <c r="B35" s="11">
        <f>B29+B34/2</f>
        <v>13.744724025974024</v>
      </c>
      <c r="C35" s="6" t="s">
        <v>9</v>
      </c>
      <c r="D35" s="43"/>
      <c r="E35" s="43"/>
      <c r="F35" s="43"/>
      <c r="G35" s="43"/>
      <c r="H35" s="43"/>
      <c r="I35" s="43"/>
      <c r="J35" s="43"/>
      <c r="K35" s="43"/>
      <c r="L35" s="43"/>
      <c r="M35" s="43"/>
      <c r="N35" s="43"/>
      <c r="O35" s="43"/>
      <c r="P35" s="43"/>
      <c r="Q35" s="43"/>
      <c r="R35" s="43"/>
    </row>
    <row r="36" spans="1:18" x14ac:dyDescent="0.3">
      <c r="A36" s="7" t="s">
        <v>25</v>
      </c>
      <c r="B36" s="11">
        <f>B29-B34/2</f>
        <v>11.398133116883114</v>
      </c>
      <c r="C36" s="6" t="s">
        <v>9</v>
      </c>
      <c r="D36" s="43"/>
      <c r="E36" s="43"/>
      <c r="F36" s="43"/>
      <c r="G36" s="43"/>
      <c r="H36" s="43"/>
      <c r="I36" s="43"/>
      <c r="J36" s="43"/>
      <c r="K36" s="43"/>
      <c r="L36" s="43"/>
      <c r="M36" s="43"/>
      <c r="N36" s="43"/>
      <c r="O36" s="43"/>
      <c r="P36" s="43"/>
      <c r="Q36" s="43"/>
      <c r="R36" s="43"/>
    </row>
    <row r="37" spans="1:18" x14ac:dyDescent="0.3">
      <c r="D37" s="43"/>
      <c r="E37" s="43"/>
      <c r="F37" s="43"/>
      <c r="G37" s="43"/>
      <c r="H37" s="43"/>
      <c r="I37" s="43"/>
      <c r="J37" s="43"/>
      <c r="K37" s="43"/>
      <c r="L37" s="43"/>
      <c r="M37" s="43"/>
      <c r="N37" s="43"/>
      <c r="O37" s="43"/>
      <c r="P37" s="43"/>
      <c r="Q37" s="43"/>
      <c r="R37" s="43"/>
    </row>
    <row r="38" spans="1:18" x14ac:dyDescent="0.3">
      <c r="A38" s="72" t="s">
        <v>30</v>
      </c>
      <c r="B38" s="72"/>
      <c r="C38" s="72"/>
      <c r="D38" s="43"/>
      <c r="E38" s="43"/>
      <c r="F38" s="43"/>
      <c r="G38" s="43"/>
      <c r="H38" s="43"/>
      <c r="I38" s="43"/>
      <c r="J38" s="43"/>
      <c r="K38" s="43"/>
      <c r="L38" s="43"/>
      <c r="M38" s="43"/>
      <c r="N38" s="43"/>
      <c r="O38" s="43"/>
      <c r="P38" s="43"/>
      <c r="Q38" s="43"/>
      <c r="R38" s="43"/>
    </row>
    <row r="39" spans="1:18" x14ac:dyDescent="0.3">
      <c r="A39" s="7" t="s">
        <v>10</v>
      </c>
      <c r="B39" s="51">
        <v>50</v>
      </c>
      <c r="C39" s="6" t="s">
        <v>11</v>
      </c>
      <c r="D39" s="43"/>
      <c r="E39" s="43"/>
      <c r="F39" s="43"/>
      <c r="G39" s="43"/>
      <c r="H39" s="43"/>
      <c r="I39" s="43"/>
      <c r="J39" s="43"/>
      <c r="K39" s="43"/>
      <c r="L39" s="43"/>
      <c r="M39" s="43"/>
      <c r="N39" s="43"/>
      <c r="O39" s="43"/>
      <c r="P39" s="43"/>
      <c r="Q39" s="43"/>
      <c r="R39" s="43"/>
    </row>
    <row r="40" spans="1:18" hidden="1" x14ac:dyDescent="0.3">
      <c r="A40" s="7" t="s">
        <v>12</v>
      </c>
      <c r="B40" s="6">
        <f>B39/10/B16</f>
        <v>0.41666666666666669</v>
      </c>
      <c r="C40" s="6" t="s">
        <v>13</v>
      </c>
      <c r="D40" s="43"/>
      <c r="E40" s="43"/>
      <c r="F40" s="43"/>
      <c r="G40" s="43"/>
      <c r="H40" s="43"/>
      <c r="I40" s="43"/>
      <c r="J40" s="43"/>
      <c r="K40" s="43"/>
      <c r="L40" s="43"/>
      <c r="M40" s="43"/>
      <c r="N40" s="43"/>
      <c r="O40" s="43"/>
      <c r="P40" s="43"/>
      <c r="Q40" s="43"/>
      <c r="R40" s="43"/>
    </row>
    <row r="41" spans="1:18" x14ac:dyDescent="0.3">
      <c r="A41" s="7" t="s">
        <v>129</v>
      </c>
      <c r="B41" s="11">
        <f>B17*(1-B11*B18/100/B16)/B25/B39*1000</f>
        <v>102.3</v>
      </c>
      <c r="C41" s="6" t="s">
        <v>31</v>
      </c>
      <c r="D41" s="43"/>
      <c r="E41" s="43"/>
      <c r="F41" s="43"/>
      <c r="G41" s="43"/>
      <c r="H41" s="43"/>
      <c r="I41" s="43"/>
      <c r="J41" s="43"/>
      <c r="K41" s="43"/>
      <c r="L41" s="43"/>
      <c r="M41" s="43"/>
      <c r="N41" s="43"/>
      <c r="O41" s="43"/>
      <c r="P41" s="43"/>
      <c r="Q41" s="43"/>
      <c r="R41" s="43"/>
    </row>
    <row r="42" spans="1:18" x14ac:dyDescent="0.3">
      <c r="A42" s="7" t="s">
        <v>134</v>
      </c>
      <c r="B42" s="51">
        <v>50</v>
      </c>
      <c r="C42" s="6" t="s">
        <v>31</v>
      </c>
      <c r="D42" s="43"/>
      <c r="E42" s="43"/>
      <c r="F42" s="43"/>
      <c r="G42" s="43"/>
      <c r="H42" s="43"/>
      <c r="I42" s="43"/>
      <c r="J42" s="43"/>
      <c r="K42" s="43"/>
      <c r="L42" s="43"/>
      <c r="M42" s="43"/>
      <c r="N42" s="43"/>
      <c r="O42" s="43"/>
      <c r="P42" s="43"/>
      <c r="Q42" s="43"/>
      <c r="R42" s="43"/>
    </row>
    <row r="43" spans="1:18" x14ac:dyDescent="0.3">
      <c r="A43" s="7" t="s">
        <v>122</v>
      </c>
      <c r="B43" s="51">
        <v>1</v>
      </c>
      <c r="C43" s="9" t="s">
        <v>78</v>
      </c>
      <c r="D43" s="43"/>
      <c r="E43" s="43"/>
      <c r="F43" s="43"/>
      <c r="G43" s="43"/>
      <c r="H43" s="43"/>
      <c r="I43" s="43"/>
      <c r="J43" s="43"/>
      <c r="K43" s="43"/>
      <c r="L43" s="43"/>
      <c r="M43" s="43"/>
      <c r="N43" s="43"/>
      <c r="O43" s="43"/>
      <c r="P43" s="43"/>
      <c r="Q43" s="43"/>
      <c r="R43" s="43"/>
    </row>
    <row r="44" spans="1:18" x14ac:dyDescent="0.3">
      <c r="A44" s="7" t="s">
        <v>128</v>
      </c>
      <c r="B44" s="42">
        <f>B43*B35+1000*B17*(1-B11*B18/100/B16)/B25/B42</f>
        <v>116.04472402597402</v>
      </c>
      <c r="C44" s="9" t="s">
        <v>11</v>
      </c>
      <c r="D44" s="43"/>
      <c r="E44" s="43"/>
      <c r="F44" s="43"/>
      <c r="G44" s="43"/>
      <c r="H44" s="43"/>
      <c r="I44" s="43"/>
      <c r="J44" s="43"/>
      <c r="K44" s="43"/>
      <c r="L44" s="43"/>
      <c r="M44" s="43"/>
      <c r="N44" s="43"/>
      <c r="O44" s="43"/>
      <c r="P44" s="43"/>
      <c r="Q44" s="43"/>
      <c r="R44" s="43"/>
    </row>
    <row r="45" spans="1:18" x14ac:dyDescent="0.3">
      <c r="A45" s="53"/>
      <c r="B45" s="54"/>
      <c r="C45" s="48"/>
      <c r="D45" s="43"/>
      <c r="E45" s="43"/>
      <c r="F45" s="43"/>
      <c r="G45" s="43"/>
      <c r="H45" s="43"/>
      <c r="I45" s="43"/>
      <c r="J45" s="43"/>
      <c r="K45" s="43"/>
      <c r="L45" s="43"/>
      <c r="M45" s="43"/>
      <c r="N45" s="43"/>
      <c r="O45" s="43"/>
      <c r="P45" s="43"/>
      <c r="Q45" s="43"/>
      <c r="R45" s="43"/>
    </row>
    <row r="46" spans="1:18" x14ac:dyDescent="0.3">
      <c r="A46" s="72" t="s">
        <v>32</v>
      </c>
      <c r="B46" s="72"/>
      <c r="C46" s="72"/>
      <c r="D46" s="43"/>
      <c r="E46" s="43"/>
      <c r="F46" s="43"/>
      <c r="G46" s="43"/>
      <c r="H46" s="43"/>
      <c r="I46" s="43"/>
      <c r="J46" s="43"/>
      <c r="K46" s="43"/>
      <c r="L46" s="43"/>
      <c r="M46" s="43"/>
      <c r="N46" s="43"/>
      <c r="O46" s="43"/>
      <c r="P46" s="43"/>
      <c r="Q46" s="43"/>
      <c r="R46" s="43"/>
    </row>
    <row r="47" spans="1:18" x14ac:dyDescent="0.3">
      <c r="A47" s="7" t="s">
        <v>146</v>
      </c>
      <c r="B47" s="71">
        <v>36.5</v>
      </c>
      <c r="C47" s="9" t="s">
        <v>16</v>
      </c>
      <c r="D47" s="43"/>
      <c r="E47" s="43"/>
      <c r="F47" s="43"/>
      <c r="G47" s="43"/>
      <c r="H47" s="43"/>
      <c r="I47" s="43"/>
      <c r="J47" s="43"/>
      <c r="K47" s="43"/>
      <c r="L47" s="43"/>
      <c r="M47" s="43"/>
      <c r="N47" s="43"/>
      <c r="O47" s="43"/>
      <c r="P47" s="43"/>
      <c r="Q47" s="43"/>
      <c r="R47" s="43"/>
    </row>
    <row r="48" spans="1:18" x14ac:dyDescent="0.3">
      <c r="A48" s="7" t="s">
        <v>147</v>
      </c>
      <c r="B48" s="51">
        <v>2.2000000000000002</v>
      </c>
      <c r="C48" s="9" t="s">
        <v>145</v>
      </c>
      <c r="D48" s="43"/>
      <c r="E48" s="43"/>
      <c r="F48" s="43"/>
      <c r="G48" s="43"/>
      <c r="H48" s="43"/>
      <c r="I48" s="43"/>
      <c r="J48" s="43"/>
      <c r="K48" s="43"/>
      <c r="L48" s="43"/>
      <c r="M48" s="43"/>
      <c r="N48" s="43"/>
      <c r="O48" s="43"/>
      <c r="P48" s="43"/>
      <c r="Q48" s="43"/>
      <c r="R48" s="43"/>
    </row>
    <row r="49" spans="1:18" x14ac:dyDescent="0.3">
      <c r="A49" s="7" t="s">
        <v>148</v>
      </c>
      <c r="B49" s="51">
        <v>30</v>
      </c>
      <c r="C49" s="9" t="s">
        <v>35</v>
      </c>
      <c r="D49" s="43"/>
      <c r="E49" s="43"/>
      <c r="F49" s="43" t="s">
        <v>28</v>
      </c>
      <c r="G49" s="43" t="s">
        <v>29</v>
      </c>
      <c r="H49" s="43"/>
      <c r="I49" s="43"/>
      <c r="J49" s="43"/>
      <c r="K49" s="43"/>
      <c r="L49" s="43"/>
      <c r="M49" s="43"/>
      <c r="N49" s="43"/>
      <c r="O49" s="43"/>
      <c r="P49" s="43"/>
      <c r="Q49" s="43"/>
      <c r="R49" s="43"/>
    </row>
    <row r="50" spans="1:18" x14ac:dyDescent="0.3">
      <c r="A50" s="7" t="s">
        <v>33</v>
      </c>
      <c r="B50" s="51">
        <v>1000000</v>
      </c>
      <c r="C50" s="6" t="s">
        <v>34</v>
      </c>
      <c r="D50" s="43"/>
      <c r="E50" s="43"/>
      <c r="F50" s="44">
        <v>0</v>
      </c>
      <c r="G50" s="45">
        <f>B36</f>
        <v>11.398133116883114</v>
      </c>
      <c r="H50" s="43"/>
      <c r="I50" s="43"/>
      <c r="J50" s="43"/>
      <c r="K50" s="43"/>
      <c r="L50" s="43"/>
      <c r="M50" s="43"/>
      <c r="N50" s="43"/>
      <c r="O50" s="43"/>
      <c r="P50" s="43"/>
      <c r="Q50" s="43"/>
      <c r="R50" s="43"/>
    </row>
    <row r="51" spans="1:18" x14ac:dyDescent="0.3">
      <c r="A51" s="7" t="s">
        <v>135</v>
      </c>
      <c r="B51" s="8">
        <f>1/2/3.14/B50/B22*1000000</f>
        <v>5.8607165546488372E-4</v>
      </c>
      <c r="C51" s="6" t="s">
        <v>35</v>
      </c>
      <c r="D51" s="43"/>
      <c r="E51" s="43"/>
      <c r="F51" s="44">
        <f>B26/B25</f>
        <v>1.4750000000000001</v>
      </c>
      <c r="G51" s="45">
        <f>B35</f>
        <v>13.744724025974024</v>
      </c>
      <c r="H51" s="43"/>
      <c r="I51" s="43"/>
      <c r="J51" s="43"/>
      <c r="K51" s="43"/>
      <c r="L51" s="43"/>
      <c r="M51" s="43"/>
      <c r="N51" s="43"/>
      <c r="O51" s="43"/>
      <c r="P51" s="43"/>
      <c r="Q51" s="43"/>
      <c r="R51" s="43"/>
    </row>
    <row r="52" spans="1:18" x14ac:dyDescent="0.3">
      <c r="A52" s="7" t="s">
        <v>136</v>
      </c>
      <c r="B52" s="47">
        <f>Sheet2!BH4/1000</f>
        <v>4.4668359215096336</v>
      </c>
      <c r="C52" s="9" t="s">
        <v>34</v>
      </c>
      <c r="D52" s="43"/>
      <c r="E52" s="43"/>
      <c r="F52" s="44">
        <f>1/B25</f>
        <v>2</v>
      </c>
      <c r="G52" s="45">
        <f>B36</f>
        <v>11.398133116883114</v>
      </c>
      <c r="H52" s="43"/>
      <c r="I52" s="43"/>
      <c r="J52" s="43"/>
      <c r="K52" s="43"/>
      <c r="L52" s="43"/>
      <c r="M52" s="43"/>
      <c r="N52" s="43"/>
      <c r="O52" s="43"/>
      <c r="P52" s="43"/>
      <c r="Q52" s="43"/>
      <c r="R52" s="43"/>
    </row>
    <row r="53" spans="1:18" x14ac:dyDescent="0.3">
      <c r="A53" s="7" t="s">
        <v>139</v>
      </c>
      <c r="B53" s="6">
        <f>Sheet2!BH5</f>
        <v>72</v>
      </c>
      <c r="C53" s="6" t="s">
        <v>137</v>
      </c>
      <c r="D53" s="43"/>
      <c r="E53" s="43"/>
      <c r="F53" s="44">
        <f>F51+F52</f>
        <v>3.4750000000000001</v>
      </c>
      <c r="G53" s="45">
        <f>B35</f>
        <v>13.744724025974024</v>
      </c>
      <c r="H53" s="43"/>
      <c r="I53" s="43"/>
      <c r="J53" s="43"/>
      <c r="K53" s="43"/>
      <c r="L53" s="43"/>
      <c r="M53" s="43"/>
      <c r="N53" s="43"/>
      <c r="O53" s="43" t="s">
        <v>131</v>
      </c>
      <c r="P53" s="43"/>
      <c r="Q53" s="43"/>
      <c r="R53" s="43"/>
    </row>
    <row r="54" spans="1:18" x14ac:dyDescent="0.3">
      <c r="A54" s="7" t="s">
        <v>138</v>
      </c>
      <c r="B54" s="6">
        <f>Sheet2!BH6*-1</f>
        <v>40</v>
      </c>
      <c r="C54" s="6" t="s">
        <v>97</v>
      </c>
      <c r="D54" s="43"/>
      <c r="E54" s="43"/>
      <c r="F54" s="44">
        <f>2/B25</f>
        <v>4</v>
      </c>
      <c r="G54" s="45">
        <f>B36</f>
        <v>11.398133116883114</v>
      </c>
      <c r="H54" s="43"/>
      <c r="I54" s="43"/>
      <c r="J54" s="43"/>
      <c r="K54" s="43"/>
      <c r="L54" s="43"/>
      <c r="M54" s="43"/>
      <c r="N54" s="43"/>
      <c r="O54" s="43"/>
      <c r="P54" s="43"/>
      <c r="Q54" s="43"/>
      <c r="R54" s="43"/>
    </row>
    <row r="55" spans="1:18" x14ac:dyDescent="0.3">
      <c r="A55" s="43"/>
      <c r="B55" s="43"/>
      <c r="C55" s="43"/>
      <c r="D55" s="43"/>
      <c r="E55" s="43"/>
      <c r="F55" s="43"/>
      <c r="G55" s="43"/>
      <c r="H55" s="43"/>
      <c r="I55" s="43"/>
      <c r="J55" s="43"/>
      <c r="K55" s="43"/>
      <c r="L55" s="43"/>
      <c r="M55" s="43"/>
      <c r="N55" s="43"/>
      <c r="O55" s="43"/>
      <c r="P55" s="43"/>
      <c r="Q55" s="43"/>
      <c r="R55" s="43"/>
    </row>
    <row r="56" spans="1:18" x14ac:dyDescent="0.3">
      <c r="A56" s="43"/>
      <c r="B56" s="43"/>
      <c r="C56" s="43"/>
      <c r="D56" s="43"/>
      <c r="E56" s="43"/>
      <c r="F56" s="43"/>
      <c r="G56" s="43"/>
      <c r="H56" s="43"/>
      <c r="I56" s="43"/>
      <c r="J56" s="43"/>
      <c r="K56" s="43"/>
      <c r="L56" s="43"/>
      <c r="M56" s="43"/>
      <c r="N56" s="43"/>
      <c r="O56" s="43"/>
      <c r="P56" s="43"/>
      <c r="Q56" s="43"/>
      <c r="R56" s="43"/>
    </row>
    <row r="57" spans="1:18" x14ac:dyDescent="0.3">
      <c r="A57" s="43"/>
      <c r="B57" s="43"/>
      <c r="C57" s="43"/>
      <c r="D57" s="43"/>
      <c r="E57" s="43"/>
      <c r="F57" s="43"/>
      <c r="G57" s="43"/>
      <c r="H57" s="43"/>
      <c r="I57" s="43"/>
      <c r="J57" s="43"/>
      <c r="K57" s="43"/>
      <c r="L57" s="43"/>
      <c r="M57" s="43"/>
      <c r="N57" s="43"/>
      <c r="O57" s="43"/>
      <c r="P57" s="43"/>
      <c r="Q57" s="43"/>
      <c r="R57" s="43"/>
    </row>
    <row r="58" spans="1:18" x14ac:dyDescent="0.3">
      <c r="A58" s="43"/>
      <c r="B58" s="43"/>
      <c r="C58" s="43"/>
      <c r="D58" s="43"/>
      <c r="E58" s="43"/>
      <c r="F58" s="43"/>
      <c r="G58" s="43"/>
      <c r="H58" s="43"/>
      <c r="I58" s="43"/>
      <c r="J58" s="43"/>
      <c r="K58" s="43"/>
      <c r="L58" s="43"/>
      <c r="M58" s="43"/>
      <c r="N58" s="43"/>
      <c r="O58" s="43"/>
      <c r="P58" s="43"/>
      <c r="Q58" s="43"/>
      <c r="R58" s="43"/>
    </row>
    <row r="59" spans="1:18" x14ac:dyDescent="0.3">
      <c r="A59" s="43"/>
      <c r="B59" s="43"/>
      <c r="C59" s="43"/>
      <c r="D59" s="43"/>
      <c r="E59" s="43"/>
      <c r="F59" s="43"/>
      <c r="G59" s="43"/>
      <c r="H59" s="43"/>
      <c r="I59" s="43"/>
      <c r="J59" s="43"/>
      <c r="K59" s="43"/>
      <c r="L59" s="43"/>
      <c r="M59" s="43"/>
      <c r="N59" s="43"/>
      <c r="O59" s="43"/>
      <c r="P59" s="43"/>
      <c r="Q59" s="43"/>
      <c r="R59" s="43"/>
    </row>
    <row r="60" spans="1:18" x14ac:dyDescent="0.3">
      <c r="A60" s="43"/>
      <c r="B60" s="43"/>
      <c r="C60" s="43"/>
      <c r="D60" s="43"/>
      <c r="E60" s="43"/>
      <c r="F60" s="43"/>
      <c r="G60" s="43"/>
      <c r="H60" s="43"/>
      <c r="I60" s="43"/>
      <c r="J60" s="43"/>
      <c r="K60" s="43"/>
      <c r="L60" s="43"/>
      <c r="M60" s="43"/>
      <c r="N60" s="43"/>
      <c r="O60" s="43"/>
      <c r="P60" s="43"/>
      <c r="Q60" s="43"/>
      <c r="R60" s="43"/>
    </row>
    <row r="61" spans="1:18" x14ac:dyDescent="0.3">
      <c r="A61" s="43"/>
      <c r="B61" s="43"/>
      <c r="C61" s="43"/>
      <c r="D61" s="43"/>
      <c r="E61" s="43"/>
      <c r="F61" s="43"/>
      <c r="G61" s="43"/>
      <c r="H61" s="43"/>
      <c r="I61" s="43"/>
      <c r="J61" s="43"/>
      <c r="K61" s="43"/>
      <c r="L61" s="43"/>
      <c r="M61" s="43"/>
      <c r="N61" s="43"/>
      <c r="O61" s="43"/>
      <c r="P61" s="43"/>
      <c r="Q61" s="43"/>
      <c r="R61" s="43"/>
    </row>
    <row r="62" spans="1:18" x14ac:dyDescent="0.3">
      <c r="A62" s="43"/>
      <c r="B62" s="43"/>
      <c r="C62" s="43"/>
      <c r="D62" s="43"/>
      <c r="E62" s="43"/>
      <c r="F62" s="43"/>
      <c r="G62" s="43"/>
      <c r="H62" s="43"/>
      <c r="I62" s="43"/>
      <c r="J62" s="43"/>
      <c r="K62" s="43"/>
      <c r="L62" s="43"/>
      <c r="M62" s="43"/>
      <c r="N62" s="43"/>
      <c r="O62" s="43"/>
      <c r="P62" s="43"/>
      <c r="Q62" s="43"/>
      <c r="R62" s="43"/>
    </row>
    <row r="63" spans="1:18" x14ac:dyDescent="0.3">
      <c r="A63" s="43"/>
      <c r="B63" s="43"/>
      <c r="C63" s="43"/>
      <c r="D63" s="43"/>
      <c r="E63" s="43"/>
      <c r="F63" s="43"/>
      <c r="G63" s="43"/>
      <c r="H63" s="43"/>
      <c r="I63" s="43"/>
      <c r="J63" s="43"/>
      <c r="K63" s="43"/>
      <c r="L63" s="43"/>
      <c r="M63" s="43"/>
      <c r="N63" s="43"/>
      <c r="O63" s="43"/>
      <c r="P63" s="43"/>
      <c r="Q63" s="43"/>
      <c r="R63" s="43"/>
    </row>
    <row r="64" spans="1:18" x14ac:dyDescent="0.3">
      <c r="A64" s="43"/>
      <c r="B64" s="43"/>
      <c r="C64" s="43"/>
      <c r="D64" s="43"/>
      <c r="E64" s="43"/>
      <c r="F64" s="43"/>
      <c r="G64" s="43"/>
      <c r="H64" s="43"/>
      <c r="I64" s="43"/>
      <c r="J64" s="43"/>
      <c r="K64" s="43"/>
      <c r="L64" s="43"/>
      <c r="M64" s="43"/>
      <c r="N64" s="43"/>
      <c r="O64" s="43"/>
      <c r="P64" s="43"/>
      <c r="Q64" s="43"/>
      <c r="R64" s="43"/>
    </row>
    <row r="65" spans="1:18" x14ac:dyDescent="0.3">
      <c r="A65" s="43"/>
      <c r="B65" s="43"/>
      <c r="C65" s="43"/>
      <c r="D65" s="43"/>
      <c r="E65" s="43"/>
      <c r="F65" s="43"/>
      <c r="G65" s="43"/>
      <c r="H65" s="43"/>
      <c r="I65" s="43"/>
      <c r="J65" s="43"/>
      <c r="K65" s="43"/>
      <c r="L65" s="43"/>
      <c r="M65" s="43"/>
      <c r="N65" s="43"/>
      <c r="O65" s="43"/>
      <c r="P65" s="43"/>
      <c r="Q65" s="43"/>
      <c r="R65" s="43"/>
    </row>
    <row r="66" spans="1:18" x14ac:dyDescent="0.3">
      <c r="A66" s="43"/>
      <c r="B66" s="43"/>
      <c r="C66" s="43"/>
      <c r="D66" s="43"/>
      <c r="E66" s="43"/>
      <c r="F66" s="43"/>
      <c r="G66" s="43"/>
      <c r="H66" s="43"/>
      <c r="I66" s="43"/>
      <c r="J66" s="43"/>
      <c r="K66" s="43"/>
      <c r="L66" s="43"/>
      <c r="M66" s="43"/>
      <c r="N66" s="43"/>
      <c r="O66" s="43"/>
      <c r="P66" s="43"/>
      <c r="Q66" s="43"/>
      <c r="R66" s="43"/>
    </row>
    <row r="67" spans="1:18" x14ac:dyDescent="0.3">
      <c r="A67" s="43"/>
      <c r="B67" s="43"/>
      <c r="C67" s="43"/>
      <c r="D67" s="43"/>
      <c r="E67" s="43"/>
      <c r="F67" s="43"/>
      <c r="G67" s="43"/>
      <c r="H67" s="43"/>
      <c r="I67" s="43"/>
      <c r="J67" s="43"/>
      <c r="K67" s="43"/>
      <c r="L67" s="43"/>
      <c r="M67" s="43"/>
      <c r="N67" s="43"/>
      <c r="O67" s="43"/>
      <c r="P67" s="43"/>
      <c r="Q67" s="43"/>
      <c r="R67" s="43"/>
    </row>
    <row r="68" spans="1:18" x14ac:dyDescent="0.3">
      <c r="A68" s="43"/>
      <c r="B68" s="43"/>
      <c r="C68" s="43"/>
      <c r="D68" s="43"/>
      <c r="E68" s="43"/>
      <c r="F68" s="43"/>
      <c r="G68" s="43"/>
      <c r="H68" s="43"/>
      <c r="I68" s="43"/>
      <c r="J68" s="43"/>
      <c r="K68" s="43"/>
      <c r="L68" s="43"/>
      <c r="M68" s="43"/>
      <c r="N68" s="43"/>
      <c r="O68" s="43"/>
      <c r="P68" s="43"/>
      <c r="Q68" s="43"/>
      <c r="R68" s="43"/>
    </row>
    <row r="69" spans="1:18" x14ac:dyDescent="0.3">
      <c r="A69" s="43"/>
      <c r="B69" s="43"/>
      <c r="C69" s="43"/>
      <c r="D69" s="43"/>
      <c r="E69" s="43"/>
      <c r="F69" s="43"/>
      <c r="G69" s="43"/>
      <c r="H69" s="43"/>
      <c r="I69" s="43"/>
      <c r="J69" s="43"/>
      <c r="K69" s="43"/>
      <c r="L69" s="43"/>
      <c r="M69" s="43"/>
      <c r="N69" s="43"/>
      <c r="O69" s="43"/>
      <c r="P69" s="43"/>
      <c r="Q69" s="43"/>
      <c r="R69" s="43"/>
    </row>
    <row r="70" spans="1:18" x14ac:dyDescent="0.3">
      <c r="A70" s="43"/>
      <c r="B70" s="43"/>
      <c r="C70" s="43"/>
      <c r="D70" s="43"/>
      <c r="E70" s="43"/>
      <c r="F70" s="43"/>
      <c r="G70" s="43"/>
      <c r="H70" s="43"/>
      <c r="I70" s="43"/>
      <c r="J70" s="43"/>
      <c r="K70" s="43"/>
      <c r="L70" s="43"/>
      <c r="M70" s="43"/>
      <c r="N70" s="43"/>
      <c r="O70" s="43"/>
      <c r="P70" s="43"/>
      <c r="Q70" s="43"/>
      <c r="R70" s="43"/>
    </row>
    <row r="71" spans="1:18" x14ac:dyDescent="0.3">
      <c r="A71" s="43"/>
      <c r="B71" s="43"/>
      <c r="C71" s="43"/>
      <c r="D71" s="43"/>
      <c r="E71" s="43"/>
      <c r="F71" s="43"/>
      <c r="G71" s="43"/>
      <c r="H71" s="43"/>
      <c r="I71" s="43"/>
      <c r="J71" s="43"/>
      <c r="K71" s="43"/>
      <c r="L71" s="43"/>
      <c r="M71" s="43"/>
      <c r="N71" s="43"/>
      <c r="O71" s="43"/>
      <c r="P71" s="43"/>
      <c r="Q71" s="43"/>
      <c r="R71" s="43"/>
    </row>
    <row r="72" spans="1:18" x14ac:dyDescent="0.3">
      <c r="A72" s="43"/>
      <c r="B72" s="43"/>
      <c r="C72" s="43"/>
      <c r="D72" s="43"/>
      <c r="E72" s="43"/>
      <c r="F72" s="43"/>
      <c r="G72" s="43"/>
      <c r="H72" s="43"/>
      <c r="I72" s="43"/>
      <c r="J72" s="43"/>
      <c r="K72" s="43"/>
      <c r="L72" s="43"/>
      <c r="M72" s="43"/>
      <c r="N72" s="43"/>
      <c r="O72" s="43"/>
      <c r="P72" s="43"/>
      <c r="Q72" s="43"/>
      <c r="R72" s="43"/>
    </row>
    <row r="73" spans="1:18" x14ac:dyDescent="0.3">
      <c r="A73" s="43"/>
      <c r="B73" s="43"/>
      <c r="C73" s="43"/>
      <c r="D73" s="43"/>
      <c r="E73" s="43"/>
      <c r="F73" s="43"/>
      <c r="G73" s="43"/>
      <c r="H73" s="43"/>
      <c r="I73" s="43"/>
      <c r="J73" s="43"/>
      <c r="K73" s="43"/>
      <c r="L73" s="43"/>
      <c r="M73" s="43"/>
      <c r="N73" s="43"/>
      <c r="O73" s="43"/>
      <c r="P73" s="43"/>
      <c r="Q73" s="43"/>
      <c r="R73" s="43"/>
    </row>
    <row r="74" spans="1:18" x14ac:dyDescent="0.3">
      <c r="A74" s="43"/>
      <c r="B74" s="43"/>
      <c r="C74" s="43"/>
      <c r="D74" s="43"/>
      <c r="E74" s="43"/>
      <c r="F74" s="43"/>
      <c r="G74" s="43"/>
      <c r="H74" s="43"/>
      <c r="I74" s="43"/>
      <c r="J74" s="43"/>
      <c r="K74" s="43"/>
      <c r="L74" s="43"/>
      <c r="M74" s="43"/>
      <c r="N74" s="43"/>
      <c r="O74" s="43"/>
      <c r="P74" s="43"/>
      <c r="Q74" s="43"/>
      <c r="R74" s="43"/>
    </row>
    <row r="75" spans="1:18" x14ac:dyDescent="0.3">
      <c r="A75" s="43"/>
      <c r="B75" s="43"/>
      <c r="C75" s="43"/>
      <c r="D75" s="43"/>
      <c r="E75" s="43"/>
      <c r="F75" s="43"/>
      <c r="G75" s="43"/>
      <c r="H75" s="43"/>
      <c r="I75" s="43"/>
      <c r="J75" s="43"/>
      <c r="K75" s="43"/>
      <c r="L75" s="43"/>
      <c r="M75" s="43"/>
      <c r="N75" s="43"/>
      <c r="O75" s="43"/>
      <c r="P75" s="43"/>
      <c r="Q75" s="43"/>
      <c r="R75" s="43"/>
    </row>
    <row r="76" spans="1:18" x14ac:dyDescent="0.3">
      <c r="A76" s="43"/>
      <c r="B76" s="43"/>
      <c r="C76" s="43"/>
      <c r="D76" s="43"/>
      <c r="E76" s="43"/>
      <c r="F76" s="43"/>
      <c r="G76" s="43"/>
      <c r="H76" s="43"/>
      <c r="I76" s="43"/>
      <c r="J76" s="43"/>
      <c r="K76" s="43"/>
      <c r="L76" s="43"/>
      <c r="M76" s="43"/>
      <c r="N76" s="43"/>
      <c r="O76" s="43"/>
      <c r="P76" s="43"/>
      <c r="Q76" s="43"/>
      <c r="R76" s="43"/>
    </row>
    <row r="77" spans="1:18" x14ac:dyDescent="0.3">
      <c r="A77" s="43"/>
      <c r="B77" s="43"/>
      <c r="C77" s="43"/>
      <c r="D77" s="43"/>
      <c r="E77" s="43"/>
      <c r="F77" s="43"/>
      <c r="G77" s="43"/>
      <c r="H77" s="43"/>
      <c r="I77" s="43"/>
      <c r="J77" s="43"/>
      <c r="K77" s="43"/>
      <c r="L77" s="43"/>
      <c r="M77" s="43"/>
      <c r="N77" s="43"/>
      <c r="O77" s="43"/>
      <c r="P77" s="43"/>
      <c r="Q77" s="43"/>
      <c r="R77" s="43"/>
    </row>
    <row r="78" spans="1:18" x14ac:dyDescent="0.3">
      <c r="A78" s="43"/>
      <c r="B78" s="43"/>
      <c r="C78" s="43"/>
      <c r="D78" s="43"/>
      <c r="E78" s="43"/>
      <c r="F78" s="43"/>
      <c r="G78" s="43"/>
      <c r="H78" s="43"/>
      <c r="I78" s="43"/>
      <c r="J78" s="43"/>
      <c r="K78" s="43"/>
      <c r="L78" s="43"/>
      <c r="M78" s="43"/>
      <c r="N78" s="43"/>
      <c r="O78" s="43"/>
      <c r="P78" s="43"/>
      <c r="Q78" s="43"/>
      <c r="R78" s="43"/>
    </row>
    <row r="79" spans="1:18" x14ac:dyDescent="0.3">
      <c r="A79" s="43"/>
      <c r="B79" s="43"/>
      <c r="C79" s="43"/>
      <c r="D79" s="43"/>
      <c r="E79" s="43"/>
      <c r="F79" s="43"/>
      <c r="G79" s="43"/>
      <c r="H79" s="43"/>
      <c r="I79" s="43"/>
      <c r="J79" s="43"/>
      <c r="K79" s="43"/>
      <c r="L79" s="43"/>
      <c r="M79" s="43"/>
      <c r="N79" s="43"/>
      <c r="O79" s="43"/>
      <c r="P79" s="43"/>
      <c r="Q79" s="43"/>
      <c r="R79" s="43"/>
    </row>
    <row r="80" spans="1:18" x14ac:dyDescent="0.3">
      <c r="A80" s="43"/>
      <c r="B80" s="43"/>
      <c r="C80" s="43"/>
      <c r="D80" s="43"/>
      <c r="E80" s="43"/>
      <c r="F80" s="43"/>
      <c r="G80" s="43"/>
      <c r="H80" s="43"/>
      <c r="I80" s="43"/>
      <c r="J80" s="43"/>
      <c r="K80" s="43"/>
      <c r="L80" s="43"/>
      <c r="M80" s="43"/>
      <c r="N80" s="43"/>
      <c r="O80" s="43"/>
      <c r="P80" s="43"/>
      <c r="Q80" s="43"/>
      <c r="R80" s="43"/>
    </row>
    <row r="81" spans="1:18" x14ac:dyDescent="0.3">
      <c r="A81" s="43"/>
      <c r="B81" s="43"/>
      <c r="C81" s="43"/>
      <c r="D81" s="43"/>
      <c r="E81" s="43"/>
      <c r="F81" s="43"/>
      <c r="G81" s="43"/>
      <c r="H81" s="43"/>
      <c r="I81" s="43"/>
      <c r="J81" s="43"/>
      <c r="K81" s="43"/>
      <c r="L81" s="43"/>
      <c r="M81" s="43"/>
      <c r="N81" s="43"/>
      <c r="O81" s="43"/>
      <c r="P81" s="43"/>
      <c r="Q81" s="43"/>
      <c r="R81" s="43"/>
    </row>
    <row r="82" spans="1:18" x14ac:dyDescent="0.3">
      <c r="A82" s="43"/>
      <c r="B82" s="43"/>
      <c r="C82" s="43"/>
      <c r="D82" s="43"/>
      <c r="E82" s="43"/>
      <c r="F82" s="43"/>
      <c r="G82" s="43"/>
      <c r="H82" s="43"/>
      <c r="I82" s="43"/>
      <c r="J82" s="43"/>
      <c r="K82" s="43"/>
      <c r="L82" s="43"/>
      <c r="M82" s="43"/>
      <c r="N82" s="43"/>
      <c r="O82" s="43"/>
      <c r="P82" s="43"/>
      <c r="Q82" s="43"/>
      <c r="R82" s="43"/>
    </row>
    <row r="83" spans="1:18" x14ac:dyDescent="0.3">
      <c r="A83" s="43"/>
      <c r="B83" s="43"/>
      <c r="C83" s="43"/>
      <c r="D83" s="43"/>
      <c r="E83" s="43"/>
      <c r="F83" s="43"/>
      <c r="G83" s="43"/>
      <c r="H83" s="43"/>
      <c r="I83" s="43"/>
      <c r="J83" s="43"/>
      <c r="K83" s="43"/>
      <c r="L83" s="43"/>
      <c r="M83" s="43"/>
      <c r="N83" s="43"/>
      <c r="O83" s="43"/>
      <c r="P83" s="43"/>
      <c r="Q83" s="43"/>
      <c r="R83" s="43"/>
    </row>
    <row r="84" spans="1:18" x14ac:dyDescent="0.3">
      <c r="A84" s="43"/>
      <c r="B84" s="43"/>
      <c r="C84" s="43"/>
      <c r="D84" s="43"/>
      <c r="E84" s="43"/>
      <c r="F84" s="43"/>
      <c r="G84" s="43"/>
      <c r="H84" s="43"/>
      <c r="I84" s="43"/>
      <c r="J84" s="43"/>
      <c r="K84" s="43"/>
      <c r="L84" s="43"/>
      <c r="M84" s="43"/>
      <c r="N84" s="43"/>
      <c r="O84" s="43"/>
      <c r="P84" s="43"/>
      <c r="Q84" s="43"/>
      <c r="R84" s="43"/>
    </row>
    <row r="85" spans="1:18" x14ac:dyDescent="0.3">
      <c r="A85" s="43"/>
      <c r="B85" s="43"/>
      <c r="C85" s="43"/>
      <c r="D85" s="43"/>
      <c r="E85" s="43"/>
      <c r="F85" s="43"/>
      <c r="G85" s="43"/>
      <c r="H85" s="43"/>
      <c r="I85" s="43"/>
      <c r="J85" s="43"/>
      <c r="K85" s="43"/>
      <c r="L85" s="43"/>
      <c r="M85" s="43"/>
      <c r="N85" s="43"/>
      <c r="O85" s="43"/>
      <c r="P85" s="43"/>
      <c r="Q85" s="43"/>
      <c r="R85" s="43"/>
    </row>
    <row r="86" spans="1:18" x14ac:dyDescent="0.3">
      <c r="A86" s="43"/>
      <c r="B86" s="43"/>
      <c r="C86" s="43"/>
      <c r="D86" s="43"/>
      <c r="E86" s="43"/>
      <c r="F86" s="43"/>
      <c r="G86" s="43"/>
      <c r="H86" s="43"/>
      <c r="I86" s="43"/>
      <c r="J86" s="43"/>
      <c r="K86" s="43"/>
      <c r="L86" s="43"/>
      <c r="M86" s="43"/>
      <c r="N86" s="43"/>
      <c r="O86" s="43"/>
      <c r="P86" s="43"/>
      <c r="Q86" s="43"/>
      <c r="R86" s="43"/>
    </row>
    <row r="87" spans="1:18" x14ac:dyDescent="0.3">
      <c r="A87" s="43"/>
      <c r="B87" s="43"/>
      <c r="C87" s="43"/>
      <c r="D87" s="43"/>
      <c r="E87" s="43"/>
      <c r="F87" s="43"/>
      <c r="G87" s="43"/>
      <c r="H87" s="43"/>
      <c r="I87" s="43"/>
      <c r="J87" s="43"/>
      <c r="K87" s="43"/>
      <c r="L87" s="43"/>
      <c r="M87" s="43"/>
      <c r="N87" s="43"/>
      <c r="O87" s="43"/>
      <c r="P87" s="43"/>
      <c r="Q87" s="43"/>
      <c r="R87" s="43"/>
    </row>
    <row r="88" spans="1:18" x14ac:dyDescent="0.3">
      <c r="A88" s="43"/>
      <c r="B88" s="43"/>
      <c r="C88" s="43"/>
      <c r="D88" s="43"/>
      <c r="E88" s="43"/>
      <c r="F88" s="43"/>
      <c r="G88" s="43"/>
      <c r="H88" s="43"/>
      <c r="I88" s="43"/>
      <c r="J88" s="43"/>
      <c r="K88" s="43"/>
      <c r="L88" s="43"/>
      <c r="M88" s="43"/>
      <c r="N88" s="43"/>
      <c r="O88" s="43"/>
      <c r="P88" s="43"/>
      <c r="Q88" s="43"/>
      <c r="R88" s="43"/>
    </row>
  </sheetData>
  <sheetProtection password="DEFD" sheet="1" objects="1" scenarios="1" formatCells="0" formatColumns="0" formatRows="0" insertColumns="0" insertRows="0" insertHyperlinks="0" deleteColumns="0" deleteRows="0" selectLockedCells="1" sort="0" autoFilter="0" pivotTables="0"/>
  <mergeCells count="10">
    <mergeCell ref="A38:C38"/>
    <mergeCell ref="A46:C46"/>
    <mergeCell ref="A15:C15"/>
    <mergeCell ref="A20:C20"/>
    <mergeCell ref="B1:R3"/>
    <mergeCell ref="A10:C10"/>
    <mergeCell ref="A7:R9"/>
    <mergeCell ref="A24:C24"/>
    <mergeCell ref="A28:C28"/>
    <mergeCell ref="A1:A3"/>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37" r:id="rId4">
          <objectPr defaultSize="0" r:id="rId5">
            <anchor moveWithCells="1">
              <from>
                <xdr:col>4</xdr:col>
                <xdr:colOff>236220</xdr:colOff>
                <xdr:row>9</xdr:row>
                <xdr:rowOff>60960</xdr:rowOff>
              </from>
              <to>
                <xdr:col>14</xdr:col>
                <xdr:colOff>342900</xdr:colOff>
                <xdr:row>26</xdr:row>
                <xdr:rowOff>83820</xdr:rowOff>
              </to>
            </anchor>
          </objectPr>
        </oleObject>
      </mc:Choice>
      <mc:Fallback>
        <oleObject progId="Visio.Drawing.11" shapeId="103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22"/>
  <sheetViews>
    <sheetView topLeftCell="A32" zoomScale="85" zoomScaleNormal="85" workbookViewId="0">
      <selection activeCell="B43" sqref="B43"/>
    </sheetView>
  </sheetViews>
  <sheetFormatPr defaultRowHeight="14.4" x14ac:dyDescent="0.3"/>
  <cols>
    <col min="2" max="2" width="25" customWidth="1"/>
    <col min="4" max="4" width="12.33203125" bestFit="1" customWidth="1"/>
    <col min="27" max="28" width="12.33203125" customWidth="1"/>
    <col min="29" max="29" width="11" customWidth="1"/>
    <col min="30" max="30" width="13.88671875" customWidth="1"/>
    <col min="31" max="31" width="12.33203125" customWidth="1"/>
    <col min="32" max="32" width="13.33203125" customWidth="1"/>
    <col min="33" max="33" width="9.5546875" customWidth="1"/>
    <col min="34" max="34" width="14.109375" customWidth="1"/>
    <col min="35" max="35" width="15" customWidth="1"/>
    <col min="36" max="36" width="12.88671875" customWidth="1"/>
    <col min="37" max="37" width="14.33203125" customWidth="1"/>
    <col min="38" max="38" width="13.88671875" customWidth="1"/>
    <col min="39" max="39" width="15.5546875" customWidth="1"/>
    <col min="40" max="40" width="8" bestFit="1" customWidth="1"/>
    <col min="41" max="41" width="11.6640625" customWidth="1"/>
    <col min="42" max="42" width="18.88671875" customWidth="1"/>
    <col min="43" max="43" width="14.5546875" customWidth="1"/>
    <col min="44" max="44" width="11.6640625" customWidth="1"/>
    <col min="45" max="45" width="13.5546875" customWidth="1"/>
    <col min="46" max="46" width="13.88671875" customWidth="1"/>
    <col min="47" max="47" width="14" customWidth="1"/>
    <col min="50" max="50" width="10.109375" bestFit="1" customWidth="1"/>
    <col min="52" max="52" width="9.44140625" customWidth="1"/>
    <col min="53" max="53" width="10.44140625" customWidth="1"/>
    <col min="54" max="54" width="13.88671875" customWidth="1"/>
    <col min="60" max="60" width="12" bestFit="1" customWidth="1"/>
  </cols>
  <sheetData>
    <row r="1" spans="1:64" ht="48" customHeight="1" thickBot="1" x14ac:dyDescent="0.35">
      <c r="A1" s="77" t="s">
        <v>36</v>
      </c>
      <c r="B1" s="77"/>
      <c r="C1" s="77"/>
      <c r="D1" s="77"/>
      <c r="E1" s="77"/>
      <c r="F1" s="77"/>
      <c r="G1" s="77"/>
      <c r="H1" s="77"/>
      <c r="I1" s="77"/>
      <c r="J1" s="77"/>
      <c r="K1" s="77"/>
      <c r="L1" s="77"/>
      <c r="M1" s="77"/>
      <c r="N1" s="77"/>
      <c r="O1" s="77"/>
      <c r="P1" s="77"/>
      <c r="Q1" s="77"/>
      <c r="R1" s="77"/>
      <c r="S1" s="77"/>
      <c r="BG1" s="37"/>
      <c r="BH1" s="37"/>
      <c r="BI1" s="37"/>
      <c r="BJ1" s="37"/>
      <c r="BK1" s="37"/>
      <c r="BL1" s="37"/>
    </row>
    <row r="2" spans="1:64" x14ac:dyDescent="0.3">
      <c r="A2" t="s">
        <v>37</v>
      </c>
      <c r="B2" s="12">
        <f>Sheet1!B25*1000</f>
        <v>500</v>
      </c>
      <c r="C2" t="s">
        <v>34</v>
      </c>
      <c r="D2">
        <f>B2*1000</f>
        <v>500000</v>
      </c>
      <c r="V2" s="13"/>
      <c r="W2" s="14"/>
      <c r="X2" s="78" t="s">
        <v>38</v>
      </c>
      <c r="Y2" s="78"/>
      <c r="Z2" s="78"/>
      <c r="AA2" s="78"/>
      <c r="AB2" s="78"/>
      <c r="AC2" s="78"/>
      <c r="AD2" s="78"/>
      <c r="AE2" s="78"/>
      <c r="AF2" s="78"/>
      <c r="AG2" s="79" t="s">
        <v>39</v>
      </c>
      <c r="AH2" s="79"/>
      <c r="AI2" s="79"/>
      <c r="AJ2" s="79"/>
      <c r="AK2" s="79"/>
      <c r="AL2" s="79"/>
      <c r="AM2" s="79"/>
      <c r="AN2" s="79"/>
      <c r="AO2" s="79"/>
      <c r="AP2" s="15"/>
      <c r="AQ2" s="16"/>
      <c r="AR2" s="80" t="s">
        <v>40</v>
      </c>
      <c r="AS2" s="81"/>
      <c r="AT2" s="82" t="s">
        <v>41</v>
      </c>
      <c r="AU2" s="83"/>
      <c r="AV2" s="82" t="s">
        <v>41</v>
      </c>
      <c r="AW2" s="83"/>
      <c r="AX2" s="82" t="s">
        <v>41</v>
      </c>
      <c r="AY2" s="83"/>
      <c r="AZ2" s="84" t="s">
        <v>42</v>
      </c>
      <c r="BA2" s="84"/>
      <c r="BB2" s="84"/>
      <c r="BC2" s="37"/>
      <c r="BD2" s="84" t="s">
        <v>140</v>
      </c>
      <c r="BE2" s="84"/>
      <c r="BF2" s="84"/>
      <c r="BG2" s="37"/>
      <c r="BH2" s="37"/>
      <c r="BI2" s="37"/>
      <c r="BJ2" s="37"/>
      <c r="BK2" s="37"/>
      <c r="BL2" s="37"/>
    </row>
    <row r="3" spans="1:64" ht="28.8" x14ac:dyDescent="0.3">
      <c r="A3" t="s">
        <v>43</v>
      </c>
      <c r="B3" s="12">
        <v>0.6</v>
      </c>
      <c r="C3" t="s">
        <v>4</v>
      </c>
      <c r="V3" s="17"/>
      <c r="W3" s="18" t="s">
        <v>44</v>
      </c>
      <c r="X3" s="19" t="s">
        <v>45</v>
      </c>
      <c r="Y3" s="19" t="s">
        <v>46</v>
      </c>
      <c r="Z3" s="19" t="s">
        <v>47</v>
      </c>
      <c r="AA3" s="19" t="s">
        <v>48</v>
      </c>
      <c r="AB3" s="19" t="s">
        <v>49</v>
      </c>
      <c r="AC3" s="19" t="s">
        <v>50</v>
      </c>
      <c r="AD3" s="19" t="s">
        <v>51</v>
      </c>
      <c r="AE3" s="19" t="s">
        <v>52</v>
      </c>
      <c r="AF3" s="19" t="s">
        <v>53</v>
      </c>
      <c r="AG3" s="20" t="s">
        <v>54</v>
      </c>
      <c r="AH3" s="21" t="s">
        <v>55</v>
      </c>
      <c r="AI3" s="21" t="s">
        <v>56</v>
      </c>
      <c r="AJ3" s="21" t="s">
        <v>57</v>
      </c>
      <c r="AK3" s="21" t="s">
        <v>58</v>
      </c>
      <c r="AL3" s="21" t="s">
        <v>59</v>
      </c>
      <c r="AM3" s="21" t="s">
        <v>60</v>
      </c>
      <c r="AN3" s="21" t="s">
        <v>61</v>
      </c>
      <c r="AO3" s="21" t="s">
        <v>62</v>
      </c>
      <c r="AP3" s="22" t="s">
        <v>63</v>
      </c>
      <c r="AQ3" s="23" t="s">
        <v>64</v>
      </c>
      <c r="AR3" s="24" t="s">
        <v>65</v>
      </c>
      <c r="AS3" s="25" t="s">
        <v>66</v>
      </c>
      <c r="AT3" s="26" t="s">
        <v>67</v>
      </c>
      <c r="AU3" s="27" t="s">
        <v>68</v>
      </c>
      <c r="AV3" s="26" t="s">
        <v>69</v>
      </c>
      <c r="AW3" s="27" t="s">
        <v>70</v>
      </c>
      <c r="AX3" s="26" t="s">
        <v>71</v>
      </c>
      <c r="AY3" s="27" t="s">
        <v>72</v>
      </c>
      <c r="AZ3" s="28" t="s">
        <v>73</v>
      </c>
      <c r="BA3" s="28" t="s">
        <v>74</v>
      </c>
      <c r="BB3" s="28" t="s">
        <v>132</v>
      </c>
      <c r="BC3" s="48"/>
      <c r="BD3" s="28" t="s">
        <v>73</v>
      </c>
      <c r="BE3" s="28" t="s">
        <v>74</v>
      </c>
      <c r="BF3" s="28" t="s">
        <v>132</v>
      </c>
      <c r="BG3" s="37"/>
      <c r="BH3" s="37"/>
      <c r="BI3" s="37"/>
      <c r="BJ3" s="37"/>
      <c r="BK3" s="37"/>
      <c r="BL3" s="37"/>
    </row>
    <row r="4" spans="1:64" x14ac:dyDescent="0.3">
      <c r="A4" t="s">
        <v>75</v>
      </c>
      <c r="B4" s="12">
        <v>0.18</v>
      </c>
      <c r="C4" t="s">
        <v>76</v>
      </c>
      <c r="D4">
        <f>B4/1000</f>
        <v>1.7999999999999998E-4</v>
      </c>
      <c r="V4" s="29">
        <v>1</v>
      </c>
      <c r="W4" s="50">
        <f>10*10^V4</f>
        <v>100</v>
      </c>
      <c r="X4" s="30">
        <f>DC_gain_power</f>
        <v>-6.4246676350453633</v>
      </c>
      <c r="Y4" s="31">
        <f t="shared" ref="Y4:Y5" si="0">20*LOG(1/SQRT((W4/fp)^2+1))</f>
        <v>-1.4146570140137166E-2</v>
      </c>
      <c r="Z4" s="31">
        <f t="shared" ref="Z4:Z5" si="1">-180/PI()*ATAN(W4/fp)</f>
        <v>-3.2691749378803734</v>
      </c>
      <c r="AA4" s="31">
        <f t="shared" ref="AA4:AA5" si="2">20*LOG(SQRT((W4/fzRHP)^2+1))</f>
        <v>1.3216941199056207E-4</v>
      </c>
      <c r="AB4" s="31">
        <f t="shared" ref="AB4:AB5" si="3">-180/PI()*ATAN(W4/fzRHP)</f>
        <v>-0.31607842621149301</v>
      </c>
      <c r="AC4" s="31">
        <f>20*LOG(SQRT((W4/fzESR)^2+1))</f>
        <v>4.2863140825109703E-9</v>
      </c>
      <c r="AD4" s="31">
        <f t="shared" ref="AD4:AD5" si="4">180/PI()*ATAN(W4/fzESR)</f>
        <v>1.7999999994078237E-3</v>
      </c>
      <c r="AE4" s="31">
        <f>X4+Y4+AA4+AC4</f>
        <v>-6.4386820314871951</v>
      </c>
      <c r="AF4" s="31">
        <f>Z4+AB4+AD4</f>
        <v>-3.5834533640924584</v>
      </c>
      <c r="AG4" s="31">
        <f t="shared" ref="AG4:AG67" si="5">DC_gain_comp</f>
        <v>92.110410468749379</v>
      </c>
      <c r="AH4" s="31">
        <f t="shared" ref="AH4:AH5" si="6">20*LOG(1/SQRT((W4/fp_comp1)^2+1))</f>
        <v>-49.934699082423968</v>
      </c>
      <c r="AI4" s="31">
        <f t="shared" ref="AI4:AI5" si="7">-180/PI()*ATAN(W4/fp_comp1)</f>
        <v>-89.817447235929805</v>
      </c>
      <c r="AJ4" s="31">
        <f>20*LOG(SQRT((W4/fz_comp)^2+1))</f>
        <v>1.1041369736780798E-2</v>
      </c>
      <c r="AK4" s="31">
        <f t="shared" ref="AK4:AK5" si="8">180/PI()*ATAN(W4/fz_comp)</f>
        <v>2.8883507958195076</v>
      </c>
      <c r="AL4" s="32">
        <f t="shared" ref="AL4:AL5" si="9">20*LOG(1/SQRT((W4/fp_comp2)^2+1))</f>
        <v>-2.0557589203149708E-6</v>
      </c>
      <c r="AM4" s="31">
        <f t="shared" ref="AM4:AM5" si="10">-180/PI()*ATAN(W4/fp_comp2)</f>
        <v>-3.9419993780102656E-2</v>
      </c>
      <c r="AN4" s="31">
        <f>AG4+AH4+AJ4+AL4</f>
        <v>42.186750700303271</v>
      </c>
      <c r="AO4" s="31">
        <f>AI4+AK4+AM4</f>
        <v>-86.9685164338904</v>
      </c>
      <c r="AP4" s="30">
        <f t="shared" ref="AP4:AP67" si="11">-20*LOG(GmPS*Rsns)</f>
        <v>23.609121289162623</v>
      </c>
      <c r="AQ4" s="30">
        <f t="shared" ref="AQ4:AQ67" si="12">20*LOG(Vref/Vout)</f>
        <v>-26.020599913279625</v>
      </c>
      <c r="AR4" s="31">
        <f>AE4+AN4+AP4+AQ4</f>
        <v>33.336590044699072</v>
      </c>
      <c r="AS4" s="33">
        <f>AF4+AO4</f>
        <v>-90.551969797982863</v>
      </c>
      <c r="AT4" s="31">
        <f t="shared" ref="AT4:AT5" si="13">20*LOG(SQRT((W4/fz_ff)^2+1))</f>
        <v>4.2430408528344531E-14</v>
      </c>
      <c r="AU4" s="31">
        <f t="shared" ref="AU4:AU5" si="14">180/PI()*ATAN(W4/fz_ff)</f>
        <v>5.7324840764331015E-6</v>
      </c>
      <c r="AV4" s="32">
        <f t="shared" ref="AV4:AV5" si="15">20*LOG(1/SQRT((W4/fp_ff)^2+1))</f>
        <v>0</v>
      </c>
      <c r="AW4" s="31">
        <f t="shared" ref="AW4:AW5" si="16">-180/PI()*ATAN(W4/fp_ff)</f>
        <v>-2.8662420382165595E-7</v>
      </c>
      <c r="AX4" s="34">
        <f>AT4+AV4</f>
        <v>4.2430408528344531E-14</v>
      </c>
      <c r="AY4" s="35">
        <f>AU4+AW4</f>
        <v>5.4458598726114459E-6</v>
      </c>
      <c r="AZ4" s="10">
        <f>AR4+AX4</f>
        <v>33.336590044699115</v>
      </c>
      <c r="BA4" s="10">
        <f>AS4+AY4</f>
        <v>-90.551964352122994</v>
      </c>
      <c r="BB4" s="10">
        <f>BA4+180</f>
        <v>89.448035647877006</v>
      </c>
      <c r="BC4" s="37"/>
      <c r="BD4" s="46">
        <f>ROUND(AZ4,0)</f>
        <v>33</v>
      </c>
      <c r="BE4" s="46">
        <f>ROUND(BA4,0)</f>
        <v>-91</v>
      </c>
      <c r="BF4" s="46">
        <f>ROUND(BB4,0)</f>
        <v>89</v>
      </c>
      <c r="BG4" s="37" t="s">
        <v>141</v>
      </c>
      <c r="BH4" s="49">
        <f>LOOKUP(1,0/(BD4:BD822=0),W4:W822)</f>
        <v>4466.8359215096334</v>
      </c>
      <c r="BI4" s="37"/>
      <c r="BJ4" s="37"/>
      <c r="BK4" s="37"/>
      <c r="BL4" s="37"/>
    </row>
    <row r="5" spans="1:64" x14ac:dyDescent="0.3">
      <c r="A5" t="s">
        <v>77</v>
      </c>
      <c r="B5" s="12">
        <v>66</v>
      </c>
      <c r="C5" t="s">
        <v>78</v>
      </c>
      <c r="D5">
        <f>B5/1000</f>
        <v>6.6000000000000003E-2</v>
      </c>
      <c r="V5" s="29">
        <v>1.01</v>
      </c>
      <c r="W5" s="36">
        <f t="shared" ref="W5:W6" si="17">10*10^V5</f>
        <v>102.32929922807543</v>
      </c>
      <c r="X5" s="30">
        <f t="shared" ref="X5:X68" si="18">DC_gain_power</f>
        <v>-6.4246676350453633</v>
      </c>
      <c r="Y5" s="31">
        <f t="shared" si="0"/>
        <v>-1.4812141770004063E-2</v>
      </c>
      <c r="Z5" s="31">
        <f t="shared" si="1"/>
        <v>-3.3451528386508471</v>
      </c>
      <c r="AA5" s="31">
        <f t="shared" si="2"/>
        <v>1.3839826522556913E-4</v>
      </c>
      <c r="AB5" s="31">
        <f t="shared" si="3"/>
        <v>-0.32344068392145237</v>
      </c>
      <c r="AC5" s="31">
        <f t="shared" ref="AC5:AC6" si="19">20*LOG(SQRT((W5/fzESR)^2+1))</f>
        <v>4.4883214001025176E-9</v>
      </c>
      <c r="AD5" s="31">
        <f t="shared" si="4"/>
        <v>1.8419273854708292E-3</v>
      </c>
      <c r="AE5" s="31">
        <f t="shared" ref="AE5:AE6" si="20">X5+Y5+AA5+AC5</f>
        <v>-6.4393413740618195</v>
      </c>
      <c r="AF5" s="31">
        <f t="shared" ref="AF5:AF6" si="21">Z5+AB5+AD5</f>
        <v>-3.6667515951868288</v>
      </c>
      <c r="AG5" s="31">
        <f t="shared" si="5"/>
        <v>92.110410468749379</v>
      </c>
      <c r="AH5" s="31">
        <f t="shared" si="6"/>
        <v>-50.13469709816404</v>
      </c>
      <c r="AI5" s="31">
        <f t="shared" si="7"/>
        <v>-89.82160261699272</v>
      </c>
      <c r="AJ5" s="31">
        <f t="shared" ref="AJ5:AJ6" si="22">20*LOG(SQRT((W5/fz_comp)^2+1))</f>
        <v>1.1561041449903543E-2</v>
      </c>
      <c r="AK5" s="31">
        <f t="shared" si="8"/>
        <v>2.9555112010180182</v>
      </c>
      <c r="AL5" s="32">
        <f t="shared" si="9"/>
        <v>-2.1526438308030968E-6</v>
      </c>
      <c r="AM5" s="31">
        <f t="shared" si="10"/>
        <v>-4.0338203090967341E-2</v>
      </c>
      <c r="AN5" s="31">
        <f t="shared" ref="AN5:AN6" si="23">AG5+AH5+AJ5+AL5</f>
        <v>41.987272259391411</v>
      </c>
      <c r="AO5" s="31">
        <f t="shared" ref="AO5:AO6" si="24">AI5+AK5+AM5</f>
        <v>-86.906429619065676</v>
      </c>
      <c r="AP5" s="30">
        <f t="shared" si="11"/>
        <v>23.609121289162623</v>
      </c>
      <c r="AQ5" s="30">
        <f t="shared" si="12"/>
        <v>-26.020599913279625</v>
      </c>
      <c r="AR5" s="31">
        <f t="shared" ref="AR5:AR6" si="25">AE5+AN5+AP5+AQ5</f>
        <v>33.13645226121259</v>
      </c>
      <c r="AS5" s="33">
        <f t="shared" ref="AS5:AS6" si="26">AF5+AO5</f>
        <v>-90.5731812142525</v>
      </c>
      <c r="AT5" s="31">
        <f t="shared" si="13"/>
        <v>4.6287718394557659E-14</v>
      </c>
      <c r="AU5" s="31">
        <f t="shared" si="14"/>
        <v>5.866010783775003E-6</v>
      </c>
      <c r="AV5" s="32">
        <f t="shared" si="15"/>
        <v>0</v>
      </c>
      <c r="AW5" s="31">
        <f t="shared" si="16"/>
        <v>-2.9330053918875114E-7</v>
      </c>
      <c r="AX5" s="34">
        <f t="shared" ref="AX5:AY6" si="27">AT5+AV5</f>
        <v>4.6287718394557659E-14</v>
      </c>
      <c r="AY5" s="35">
        <f t="shared" si="27"/>
        <v>5.5727102445862522E-6</v>
      </c>
      <c r="AZ5" s="10">
        <f t="shared" ref="AZ5:BA6" si="28">AR5+AX5</f>
        <v>33.136452261212639</v>
      </c>
      <c r="BA5" s="10">
        <f t="shared" si="28"/>
        <v>-90.57317564154225</v>
      </c>
      <c r="BB5" s="10">
        <f t="shared" ref="BB5:BB6" si="29">BA5+180</f>
        <v>89.42682435845775</v>
      </c>
      <c r="BC5" s="48"/>
      <c r="BD5" s="46">
        <f t="shared" ref="BD5:BD6" si="30">ROUND(AZ5,0)</f>
        <v>33</v>
      </c>
      <c r="BE5" s="46">
        <f t="shared" ref="BE5:BE6" si="31">ROUND(BA5,0)</f>
        <v>-91</v>
      </c>
      <c r="BF5" s="46">
        <f t="shared" ref="BF5:BF6" si="32">ROUND(BB5,0)</f>
        <v>89</v>
      </c>
      <c r="BG5" s="37" t="s">
        <v>142</v>
      </c>
      <c r="BH5" s="37">
        <f>LOOKUP(1,0/(BD4:BD822=0),BF4:BF822)</f>
        <v>72</v>
      </c>
      <c r="BI5" s="37"/>
      <c r="BJ5" s="37"/>
      <c r="BK5" s="37"/>
      <c r="BL5" s="37"/>
    </row>
    <row r="6" spans="1:64" x14ac:dyDescent="0.3">
      <c r="A6" t="s">
        <v>79</v>
      </c>
      <c r="B6" s="12">
        <v>1</v>
      </c>
      <c r="C6" t="s">
        <v>80</v>
      </c>
      <c r="V6" s="29">
        <v>1.02</v>
      </c>
      <c r="W6" s="38">
        <f t="shared" si="17"/>
        <v>104.71285480508999</v>
      </c>
      <c r="X6" s="30">
        <f t="shared" si="18"/>
        <v>-6.4246676350453633</v>
      </c>
      <c r="Y6" s="31">
        <f t="shared" ref="Y6:Y69" si="33">20*LOG(1/SQRT((W6/fp)^2+1))</f>
        <v>-1.5508971516457236E-2</v>
      </c>
      <c r="Z6" s="31">
        <f t="shared" ref="Z6:Z69" si="34">-180/PI()*ATAN(W6/fp)</f>
        <v>-3.4228882992052783</v>
      </c>
      <c r="AA6" s="31">
        <f t="shared" ref="AA6:AA69" si="35">20*LOG(SQRT((W6/fzRHP)^2+1))</f>
        <v>1.4492066569325897E-4</v>
      </c>
      <c r="AB6" s="31">
        <f t="shared" ref="AB6:AB69" si="36">-180/PI()*ATAN(W6/fzRHP)</f>
        <v>-0.33097441958454471</v>
      </c>
      <c r="AC6" s="31">
        <f t="shared" si="19"/>
        <v>4.6998504870889657E-9</v>
      </c>
      <c r="AD6" s="31">
        <f t="shared" ref="AD6:AD69" si="37">180/PI()*ATAN(W6/fzESR)</f>
        <v>1.8848313858117107E-3</v>
      </c>
      <c r="AE6" s="31">
        <f t="shared" si="20"/>
        <v>-6.4400316811962766</v>
      </c>
      <c r="AF6" s="31">
        <f t="shared" si="21"/>
        <v>-3.7519778874040113</v>
      </c>
      <c r="AG6" s="31">
        <f t="shared" si="5"/>
        <v>92.110410468749379</v>
      </c>
      <c r="AH6" s="31">
        <f t="shared" ref="AH6:AH69" si="38">20*LOG(1/SQRT((W6/fp_comp1)^2+1))</f>
        <v>-50.33469520320967</v>
      </c>
      <c r="AI6" s="31">
        <f t="shared" ref="AI6:AI69" si="39">-180/PI()*ATAN(W6/fp_comp1)</f>
        <v>-89.825663411848097</v>
      </c>
      <c r="AJ6" s="31">
        <f t="shared" si="22"/>
        <v>1.2105137896269234E-2</v>
      </c>
      <c r="AK6" s="31">
        <f t="shared" ref="AK6:AK69" si="40">180/PI()*ATAN(W6/fz_comp)</f>
        <v>3.0242275574891133</v>
      </c>
      <c r="AL6" s="32">
        <f t="shared" ref="AL6:AL69" si="41">20*LOG(1/SQRT((W6/fp_comp2)^2+1))</f>
        <v>-2.2540947820360947E-6</v>
      </c>
      <c r="AM6" s="31">
        <f t="shared" ref="AM6:AM69" si="42">-180/PI()*ATAN(W6/fp_comp2)</f>
        <v>-4.1277800222769008E-2</v>
      </c>
      <c r="AN6" s="31">
        <f t="shared" si="23"/>
        <v>41.787818149341199</v>
      </c>
      <c r="AO6" s="31">
        <f t="shared" si="24"/>
        <v>-86.842713654581758</v>
      </c>
      <c r="AP6" s="30">
        <f t="shared" si="11"/>
        <v>23.609121289162623</v>
      </c>
      <c r="AQ6" s="30">
        <f t="shared" si="12"/>
        <v>-26.020599913279625</v>
      </c>
      <c r="AR6" s="31">
        <f t="shared" si="25"/>
        <v>32.936307844027922</v>
      </c>
      <c r="AS6" s="33">
        <f t="shared" si="26"/>
        <v>-90.594691541985767</v>
      </c>
      <c r="AT6" s="31">
        <f t="shared" ref="AT6:AT69" si="43">20*LOG(SQRT((W6/fz_ff)^2+1))</f>
        <v>4.6287718394557659E-14</v>
      </c>
      <c r="AU6" s="31">
        <f t="shared" ref="AU6:AU69" si="44">180/PI()*ATAN(W6/fz_ff)</f>
        <v>6.0026477276802953E-6</v>
      </c>
      <c r="AV6" s="32">
        <f t="shared" ref="AV6:AV69" si="45">20*LOG(1/SQRT((W6/fp_ff)^2+1))</f>
        <v>0</v>
      </c>
      <c r="AW6" s="31">
        <f t="shared" ref="AW6:AW69" si="46">-180/PI()*ATAN(W6/fp_ff)</f>
        <v>-3.0013238638401578E-7</v>
      </c>
      <c r="AX6" s="34">
        <f t="shared" si="27"/>
        <v>4.6287718394557659E-14</v>
      </c>
      <c r="AY6" s="35">
        <f t="shared" si="27"/>
        <v>5.7025153412962791E-6</v>
      </c>
      <c r="AZ6" s="10">
        <f t="shared" si="28"/>
        <v>32.936307844027972</v>
      </c>
      <c r="BA6" s="10">
        <f t="shared" si="28"/>
        <v>-90.594685839470429</v>
      </c>
      <c r="BB6" s="10">
        <f t="shared" si="29"/>
        <v>89.405314160529571</v>
      </c>
      <c r="BC6" s="37"/>
      <c r="BD6" s="46">
        <f t="shared" si="30"/>
        <v>33</v>
      </c>
      <c r="BE6" s="46">
        <f t="shared" si="31"/>
        <v>-91</v>
      </c>
      <c r="BF6" s="46">
        <f t="shared" si="32"/>
        <v>89</v>
      </c>
      <c r="BG6" s="37" t="s">
        <v>143</v>
      </c>
      <c r="BH6" s="37">
        <f>LOOKUP(1,0/(BF4:BF822=0),BD4:BD822)</f>
        <v>-40</v>
      </c>
      <c r="BI6" s="37"/>
      <c r="BJ6" s="37"/>
      <c r="BK6" s="37"/>
      <c r="BL6" s="37"/>
    </row>
    <row r="7" spans="1:64" x14ac:dyDescent="0.3">
      <c r="A7" t="s">
        <v>81</v>
      </c>
      <c r="B7" s="40">
        <f>Sheet1!B33</f>
        <v>2.2000000000000002</v>
      </c>
      <c r="C7" t="s">
        <v>27</v>
      </c>
      <c r="D7">
        <f>B7/1000000</f>
        <v>2.2000000000000001E-6</v>
      </c>
      <c r="V7" s="29">
        <v>1.03</v>
      </c>
      <c r="W7" s="36">
        <f t="shared" ref="W7:W70" si="47">10*10^V7</f>
        <v>107.15193052376068</v>
      </c>
      <c r="X7" s="30">
        <f t="shared" si="18"/>
        <v>-6.4246676350453633</v>
      </c>
      <c r="Y7" s="31">
        <f t="shared" si="33"/>
        <v>-1.6238522021793666E-2</v>
      </c>
      <c r="Z7" s="31">
        <f t="shared" si="34"/>
        <v>-3.5024213905388444</v>
      </c>
      <c r="AA7" s="31">
        <f t="shared" si="35"/>
        <v>1.5175044692728021E-4</v>
      </c>
      <c r="AB7" s="31">
        <f t="shared" si="36"/>
        <v>-0.33868362664452134</v>
      </c>
      <c r="AC7" s="31">
        <f t="shared" ref="AC7:AC70" si="48">20*LOG(SQRT((W7/fzESR)^2+1))</f>
        <v>4.9213468627589173E-9</v>
      </c>
      <c r="AD7" s="31">
        <f t="shared" si="37"/>
        <v>1.9287347486991561E-3</v>
      </c>
      <c r="AE7" s="31">
        <f t="shared" ref="AE7:AE70" si="49">X7+Y7+AA7+AC7</f>
        <v>-6.4407544016988822</v>
      </c>
      <c r="AF7" s="31">
        <f t="shared" ref="AF7:AF70" si="50">Z7+AB7+AD7</f>
        <v>-3.8391762824346665</v>
      </c>
      <c r="AG7" s="31">
        <f t="shared" si="5"/>
        <v>92.110410468749379</v>
      </c>
      <c r="AH7" s="31">
        <f t="shared" si="38"/>
        <v>-50.534693393541524</v>
      </c>
      <c r="AI7" s="31">
        <f t="shared" si="39"/>
        <v>-89.82963177341982</v>
      </c>
      <c r="AJ7" s="31">
        <f t="shared" ref="AJ7:AJ70" si="51">20*LOG(SQRT((W7/fz_comp)^2+1))</f>
        <v>1.2674803767100394E-2</v>
      </c>
      <c r="AK7" s="31">
        <f t="shared" si="40"/>
        <v>3.0945355083816644</v>
      </c>
      <c r="AL7" s="32">
        <f t="shared" si="41"/>
        <v>-2.3603269677639036E-6</v>
      </c>
      <c r="AM7" s="31">
        <f t="shared" si="42"/>
        <v>-4.2239283360321317E-2</v>
      </c>
      <c r="AN7" s="31">
        <f t="shared" ref="AN7:AN70" si="52">AG7+AH7+AJ7+AL7</f>
        <v>41.588389518647986</v>
      </c>
      <c r="AO7" s="31">
        <f t="shared" ref="AO7:AO70" si="53">AI7+AK7+AM7</f>
        <v>-86.777335548398469</v>
      </c>
      <c r="AP7" s="30">
        <f t="shared" si="11"/>
        <v>23.609121289162623</v>
      </c>
      <c r="AQ7" s="30">
        <f t="shared" si="12"/>
        <v>-26.020599913279625</v>
      </c>
      <c r="AR7" s="31">
        <f t="shared" ref="AR7:AR70" si="54">AE7+AN7+AP7+AQ7</f>
        <v>32.736156492832102</v>
      </c>
      <c r="AS7" s="33">
        <f t="shared" ref="AS7:AS70" si="55">AF7+AO7</f>
        <v>-90.616511830833133</v>
      </c>
      <c r="AT7" s="31">
        <f t="shared" si="43"/>
        <v>5.0145028260770782E-14</v>
      </c>
      <c r="AU7" s="31">
        <f t="shared" si="44"/>
        <v>6.1424673548652374E-6</v>
      </c>
      <c r="AV7" s="32">
        <f t="shared" si="45"/>
        <v>0</v>
      </c>
      <c r="AW7" s="31">
        <f t="shared" si="46"/>
        <v>-3.0712336774326304E-7</v>
      </c>
      <c r="AX7" s="34">
        <f t="shared" ref="AX7:AX70" si="56">AT7+AV7</f>
        <v>5.0145028260770782E-14</v>
      </c>
      <c r="AY7" s="35">
        <f t="shared" ref="AY7:AY70" si="57">AU7+AW7</f>
        <v>5.8353439871219747E-6</v>
      </c>
      <c r="AZ7" s="10">
        <f t="shared" ref="AZ7:AZ70" si="58">AR7+AX7</f>
        <v>32.736156492832151</v>
      </c>
      <c r="BA7" s="10">
        <f t="shared" ref="BA7:BA70" si="59">AS7+AY7</f>
        <v>-90.616505995489149</v>
      </c>
      <c r="BB7" s="10">
        <f t="shared" ref="BB7:BB70" si="60">BA7+180</f>
        <v>89.383494004510851</v>
      </c>
      <c r="BC7" s="48"/>
      <c r="BD7" s="46">
        <f t="shared" ref="BD7:BD70" si="61">ROUND(AZ7,0)</f>
        <v>33</v>
      </c>
      <c r="BE7" s="46">
        <f t="shared" ref="BE7:BE70" si="62">ROUND(BA7,0)</f>
        <v>-91</v>
      </c>
      <c r="BF7" s="46">
        <f t="shared" ref="BF7:BF70" si="63">ROUND(BB7,0)</f>
        <v>89</v>
      </c>
      <c r="BG7" s="37"/>
      <c r="BH7" s="37"/>
      <c r="BI7" s="37"/>
      <c r="BJ7" s="37"/>
      <c r="BK7" s="37"/>
      <c r="BL7" s="37"/>
    </row>
    <row r="8" spans="1:64" x14ac:dyDescent="0.3">
      <c r="A8" t="s">
        <v>82</v>
      </c>
      <c r="B8" s="12">
        <f>Sheet1!B42</f>
        <v>50</v>
      </c>
      <c r="C8" t="s">
        <v>31</v>
      </c>
      <c r="D8">
        <f>B8/1000000</f>
        <v>5.0000000000000002E-5</v>
      </c>
      <c r="V8" s="29">
        <v>1.04</v>
      </c>
      <c r="W8" s="38">
        <f t="shared" si="47"/>
        <v>109.64781961431854</v>
      </c>
      <c r="X8" s="30">
        <f t="shared" si="18"/>
        <v>-6.4246676350453633</v>
      </c>
      <c r="Y8" s="31">
        <f t="shared" si="33"/>
        <v>-1.7002323852463891E-2</v>
      </c>
      <c r="Z8" s="31">
        <f t="shared" si="34"/>
        <v>-3.5837930554628952</v>
      </c>
      <c r="AA8" s="31">
        <f t="shared" si="35"/>
        <v>1.5890209432125216E-4</v>
      </c>
      <c r="AB8" s="31">
        <f t="shared" si="36"/>
        <v>-0.34657239150782854</v>
      </c>
      <c r="AC8" s="31">
        <f t="shared" si="48"/>
        <v>5.1532830475699377E-9</v>
      </c>
      <c r="AD8" s="31">
        <f t="shared" si="37"/>
        <v>1.9736607522770934E-3</v>
      </c>
      <c r="AE8" s="31">
        <f t="shared" si="49"/>
        <v>-6.441511051650223</v>
      </c>
      <c r="AF8" s="31">
        <f t="shared" si="50"/>
        <v>-3.9283917862184468</v>
      </c>
      <c r="AG8" s="31">
        <f t="shared" si="5"/>
        <v>92.110410468749379</v>
      </c>
      <c r="AH8" s="31">
        <f t="shared" si="38"/>
        <v>-50.734691665321165</v>
      </c>
      <c r="AI8" s="31">
        <f t="shared" si="39"/>
        <v>-89.833509805633355</v>
      </c>
      <c r="AJ8" s="31">
        <f t="shared" si="51"/>
        <v>1.3271237085438132E-2</v>
      </c>
      <c r="AK8" s="31">
        <f t="shared" si="40"/>
        <v>3.1664714844711477</v>
      </c>
      <c r="AL8" s="32">
        <f t="shared" si="41"/>
        <v>-2.4715657187678677E-6</v>
      </c>
      <c r="AM8" s="31">
        <f t="shared" si="42"/>
        <v>-4.3223162292543242E-2</v>
      </c>
      <c r="AN8" s="31">
        <f t="shared" si="52"/>
        <v>41.388987568947933</v>
      </c>
      <c r="AO8" s="31">
        <f t="shared" si="53"/>
        <v>-86.710261483454758</v>
      </c>
      <c r="AP8" s="30">
        <f t="shared" si="11"/>
        <v>23.609121289162623</v>
      </c>
      <c r="AQ8" s="30">
        <f t="shared" si="12"/>
        <v>-26.020599913279625</v>
      </c>
      <c r="AR8" s="31">
        <f t="shared" si="54"/>
        <v>32.535997893180706</v>
      </c>
      <c r="AS8" s="33">
        <f t="shared" si="55"/>
        <v>-90.638653269673199</v>
      </c>
      <c r="AT8" s="31">
        <f t="shared" si="43"/>
        <v>5.2073683193877346E-14</v>
      </c>
      <c r="AU8" s="31">
        <f t="shared" si="44"/>
        <v>6.2855437995468965E-6</v>
      </c>
      <c r="AV8" s="32">
        <f t="shared" si="45"/>
        <v>0</v>
      </c>
      <c r="AW8" s="31">
        <f t="shared" si="46"/>
        <v>-3.1427718997734605E-7</v>
      </c>
      <c r="AX8" s="34">
        <f t="shared" si="56"/>
        <v>5.2073683193877346E-14</v>
      </c>
      <c r="AY8" s="35">
        <f t="shared" si="57"/>
        <v>5.9712666095695503E-6</v>
      </c>
      <c r="AZ8" s="10">
        <f t="shared" si="58"/>
        <v>32.535997893180756</v>
      </c>
      <c r="BA8" s="10">
        <f t="shared" si="59"/>
        <v>-90.638647298406596</v>
      </c>
      <c r="BB8" s="10">
        <f t="shared" si="60"/>
        <v>89.361352701593404</v>
      </c>
      <c r="BC8" s="37"/>
      <c r="BD8" s="46">
        <f t="shared" si="61"/>
        <v>33</v>
      </c>
      <c r="BE8" s="46">
        <f t="shared" si="62"/>
        <v>-91</v>
      </c>
      <c r="BF8" s="46">
        <f t="shared" si="63"/>
        <v>89</v>
      </c>
    </row>
    <row r="9" spans="1:64" x14ac:dyDescent="0.3">
      <c r="A9" t="s">
        <v>83</v>
      </c>
      <c r="B9" s="12">
        <f>Sheet1!B43</f>
        <v>1</v>
      </c>
      <c r="C9" t="s">
        <v>78</v>
      </c>
      <c r="D9">
        <f>B9/1000</f>
        <v>1E-3</v>
      </c>
      <c r="V9" s="29">
        <v>1.05</v>
      </c>
      <c r="W9" s="36">
        <f t="shared" si="47"/>
        <v>112.20184543019636</v>
      </c>
      <c r="X9" s="30">
        <f t="shared" si="18"/>
        <v>-6.4246676350453633</v>
      </c>
      <c r="Y9" s="31">
        <f t="shared" si="33"/>
        <v>-1.7801978603832761E-2</v>
      </c>
      <c r="Z9" s="31">
        <f t="shared" si="34"/>
        <v>-3.6670451245713909</v>
      </c>
      <c r="AA9" s="31">
        <f t="shared" si="35"/>
        <v>1.6639077585154855E-4</v>
      </c>
      <c r="AB9" s="31">
        <f t="shared" si="36"/>
        <v>-0.35464489570494256</v>
      </c>
      <c r="AC9" s="31">
        <f t="shared" si="48"/>
        <v>5.3961508485288288E-9</v>
      </c>
      <c r="AD9" s="31">
        <f t="shared" si="37"/>
        <v>2.0196332169070633E-3</v>
      </c>
      <c r="AE9" s="31">
        <f t="shared" si="49"/>
        <v>-6.4423032174771935</v>
      </c>
      <c r="AF9" s="31">
        <f t="shared" si="50"/>
        <v>-4.0196703870594259</v>
      </c>
      <c r="AG9" s="31">
        <f t="shared" si="5"/>
        <v>92.110410468749379</v>
      </c>
      <c r="AH9" s="31">
        <f t="shared" si="38"/>
        <v>-50.934690014882882</v>
      </c>
      <c r="AI9" s="31">
        <f t="shared" si="39"/>
        <v>-89.837299564530525</v>
      </c>
      <c r="AJ9" s="31">
        <f t="shared" si="51"/>
        <v>1.3895691660581418E-2</v>
      </c>
      <c r="AK9" s="31">
        <f t="shared" si="40"/>
        <v>3.2400727194918222</v>
      </c>
      <c r="AL9" s="32">
        <f t="shared" si="41"/>
        <v>-2.5880469879194872E-6</v>
      </c>
      <c r="AM9" s="31">
        <f t="shared" si="42"/>
        <v>-4.4229958682745527E-2</v>
      </c>
      <c r="AN9" s="31">
        <f t="shared" si="52"/>
        <v>41.189613557480087</v>
      </c>
      <c r="AO9" s="31">
        <f t="shared" si="53"/>
        <v>-86.641456803721454</v>
      </c>
      <c r="AP9" s="30">
        <f t="shared" si="11"/>
        <v>23.609121289162623</v>
      </c>
      <c r="AQ9" s="30">
        <f t="shared" si="12"/>
        <v>-26.020599913279625</v>
      </c>
      <c r="AR9" s="31">
        <f t="shared" si="54"/>
        <v>32.335831715885888</v>
      </c>
      <c r="AS9" s="33">
        <f t="shared" si="55"/>
        <v>-90.661127190780874</v>
      </c>
      <c r="AT9" s="31">
        <f t="shared" si="43"/>
        <v>5.4002338126983911E-14</v>
      </c>
      <c r="AU9" s="31">
        <f t="shared" si="44"/>
        <v>6.4319529227500812E-6</v>
      </c>
      <c r="AV9" s="32">
        <f t="shared" si="45"/>
        <v>0</v>
      </c>
      <c r="AW9" s="31">
        <f t="shared" si="46"/>
        <v>-3.2159764613750543E-7</v>
      </c>
      <c r="AX9" s="34">
        <f t="shared" si="56"/>
        <v>5.4002338126983911E-14</v>
      </c>
      <c r="AY9" s="35">
        <f t="shared" si="57"/>
        <v>6.1103552766125759E-6</v>
      </c>
      <c r="AZ9" s="10">
        <f t="shared" si="58"/>
        <v>32.335831715885945</v>
      </c>
      <c r="BA9" s="10">
        <f t="shared" si="59"/>
        <v>-90.661121080425602</v>
      </c>
      <c r="BB9" s="10">
        <f t="shared" si="60"/>
        <v>89.338878919574398</v>
      </c>
      <c r="BC9" s="48"/>
      <c r="BD9" s="46">
        <f t="shared" si="61"/>
        <v>32</v>
      </c>
      <c r="BE9" s="46">
        <f t="shared" si="62"/>
        <v>-91</v>
      </c>
      <c r="BF9" s="46">
        <f t="shared" si="63"/>
        <v>89</v>
      </c>
    </row>
    <row r="10" spans="1:64" x14ac:dyDescent="0.3">
      <c r="A10" t="s">
        <v>84</v>
      </c>
      <c r="B10" s="12">
        <f>Sheet1!B17</f>
        <v>3.3</v>
      </c>
      <c r="C10" t="s">
        <v>9</v>
      </c>
      <c r="V10" s="29">
        <v>1.06</v>
      </c>
      <c r="W10" s="38">
        <f t="shared" si="47"/>
        <v>114.81536214968834</v>
      </c>
      <c r="X10" s="30">
        <f t="shared" si="18"/>
        <v>-6.4246676350453633</v>
      </c>
      <c r="Y10" s="31">
        <f t="shared" si="33"/>
        <v>-1.8639162142051361E-2</v>
      </c>
      <c r="Z10" s="31">
        <f t="shared" si="34"/>
        <v>-3.7522203322762624</v>
      </c>
      <c r="AA10" s="31">
        <f t="shared" si="35"/>
        <v>1.7423237422840398E-4</v>
      </c>
      <c r="AB10" s="31">
        <f t="shared" si="36"/>
        <v>-0.36290541810175947</v>
      </c>
      <c r="AC10" s="31">
        <f t="shared" si="48"/>
        <v>5.650463287846546E-9</v>
      </c>
      <c r="AD10" s="31">
        <f t="shared" si="37"/>
        <v>2.0666765177980951E-3</v>
      </c>
      <c r="AE10" s="31">
        <f t="shared" si="49"/>
        <v>-6.4431325591627227</v>
      </c>
      <c r="AF10" s="31">
        <f t="shared" si="50"/>
        <v>-4.1130590738602235</v>
      </c>
      <c r="AG10" s="31">
        <f t="shared" si="5"/>
        <v>92.110410468749379</v>
      </c>
      <c r="AH10" s="31">
        <f t="shared" si="38"/>
        <v>-51.134688438725973</v>
      </c>
      <c r="AI10" s="31">
        <f t="shared" si="39"/>
        <v>-89.841003059358911</v>
      </c>
      <c r="AJ10" s="31">
        <f t="shared" si="51"/>
        <v>1.4549479652565414E-2</v>
      </c>
      <c r="AK10" s="31">
        <f t="shared" si="40"/>
        <v>3.3153772656145355</v>
      </c>
      <c r="AL10" s="32">
        <f t="shared" si="41"/>
        <v>-2.7100178468112907E-6</v>
      </c>
      <c r="AM10" s="31">
        <f t="shared" si="42"/>
        <v>-4.5260206345212405E-2</v>
      </c>
      <c r="AN10" s="31">
        <f t="shared" si="52"/>
        <v>40.990268799658125</v>
      </c>
      <c r="AO10" s="31">
        <f t="shared" si="53"/>
        <v>-86.570886000089601</v>
      </c>
      <c r="AP10" s="30">
        <f t="shared" si="11"/>
        <v>23.609121289162623</v>
      </c>
      <c r="AQ10" s="30">
        <f t="shared" si="12"/>
        <v>-26.020599913279625</v>
      </c>
      <c r="AR10" s="31">
        <f t="shared" si="54"/>
        <v>32.135657616378403</v>
      </c>
      <c r="AS10" s="33">
        <f t="shared" si="55"/>
        <v>-90.683945073949829</v>
      </c>
      <c r="AT10" s="31">
        <f t="shared" si="43"/>
        <v>5.7859647993197033E-14</v>
      </c>
      <c r="AU10" s="31">
        <f t="shared" si="44"/>
        <v>6.5817723525298749E-6</v>
      </c>
      <c r="AV10" s="32">
        <f t="shared" si="45"/>
        <v>0</v>
      </c>
      <c r="AW10" s="31">
        <f t="shared" si="46"/>
        <v>-3.2908861762649516E-7</v>
      </c>
      <c r="AX10" s="34">
        <f t="shared" si="56"/>
        <v>5.7859647993197033E-14</v>
      </c>
      <c r="AY10" s="35">
        <f t="shared" si="57"/>
        <v>6.2526837349033801E-6</v>
      </c>
      <c r="AZ10" s="10">
        <f t="shared" si="58"/>
        <v>32.13565761637846</v>
      </c>
      <c r="BA10" s="10">
        <f t="shared" si="59"/>
        <v>-90.683938821266096</v>
      </c>
      <c r="BB10" s="10">
        <f t="shared" si="60"/>
        <v>89.316061178733904</v>
      </c>
      <c r="BC10" s="37"/>
      <c r="BD10" s="46">
        <f t="shared" si="61"/>
        <v>32</v>
      </c>
      <c r="BE10" s="46">
        <f t="shared" si="62"/>
        <v>-91</v>
      </c>
      <c r="BF10" s="46">
        <f t="shared" si="63"/>
        <v>89</v>
      </c>
    </row>
    <row r="11" spans="1:64" x14ac:dyDescent="0.3">
      <c r="A11" t="s">
        <v>85</v>
      </c>
      <c r="B11" s="12">
        <f>Sheet1!B16</f>
        <v>12</v>
      </c>
      <c r="C11" t="s">
        <v>4</v>
      </c>
      <c r="V11" s="29">
        <v>1.07</v>
      </c>
      <c r="W11" s="36">
        <f t="shared" si="47"/>
        <v>117.489755493953</v>
      </c>
      <c r="X11" s="30">
        <f t="shared" si="18"/>
        <v>-6.4246676350453633</v>
      </c>
      <c r="Y11" s="31">
        <f t="shared" si="33"/>
        <v>-1.9515627988712522E-2</v>
      </c>
      <c r="Z11" s="31">
        <f t="shared" si="34"/>
        <v>-3.8393623328925361</v>
      </c>
      <c r="AA11" s="31">
        <f t="shared" si="35"/>
        <v>1.8244352057748332E-4</v>
      </c>
      <c r="AB11" s="31">
        <f t="shared" si="36"/>
        <v>-0.37135833716218336</v>
      </c>
      <c r="AC11" s="31">
        <f t="shared" si="48"/>
        <v>5.9167603889029857E-9</v>
      </c>
      <c r="AD11" s="31">
        <f t="shared" si="37"/>
        <v>2.1148155979307565E-3</v>
      </c>
      <c r="AE11" s="31">
        <f t="shared" si="49"/>
        <v>-6.4440008135967384</v>
      </c>
      <c r="AF11" s="31">
        <f t="shared" si="50"/>
        <v>-4.2086058544567884</v>
      </c>
      <c r="AG11" s="31">
        <f t="shared" si="5"/>
        <v>92.110410468749379</v>
      </c>
      <c r="AH11" s="31">
        <f t="shared" si="38"/>
        <v>-51.334686933507285</v>
      </c>
      <c r="AI11" s="31">
        <f t="shared" si="39"/>
        <v>-89.844622253636658</v>
      </c>
      <c r="AJ11" s="31">
        <f t="shared" si="51"/>
        <v>1.5233974251323265E-2</v>
      </c>
      <c r="AK11" s="31">
        <f t="shared" si="40"/>
        <v>3.3924240090588724</v>
      </c>
      <c r="AL11" s="32">
        <f t="shared" si="41"/>
        <v>-2.8377370122820797E-6</v>
      </c>
      <c r="AM11" s="31">
        <f t="shared" si="42"/>
        <v>-4.631445152822504E-2</v>
      </c>
      <c r="AN11" s="31">
        <f t="shared" si="52"/>
        <v>40.790954671756403</v>
      </c>
      <c r="AO11" s="31">
        <f t="shared" si="53"/>
        <v>-86.498512696106005</v>
      </c>
      <c r="AP11" s="30">
        <f t="shared" si="11"/>
        <v>23.609121289162623</v>
      </c>
      <c r="AQ11" s="30">
        <f t="shared" si="12"/>
        <v>-26.020599913279625</v>
      </c>
      <c r="AR11" s="31">
        <f t="shared" si="54"/>
        <v>31.935475234042663</v>
      </c>
      <c r="AS11" s="33">
        <f t="shared" si="55"/>
        <v>-90.707118550562797</v>
      </c>
      <c r="AT11" s="31">
        <f t="shared" si="43"/>
        <v>5.9788302926303604E-14</v>
      </c>
      <c r="AU11" s="31">
        <f t="shared" si="44"/>
        <v>6.7350815251310317E-6</v>
      </c>
      <c r="AV11" s="32">
        <f t="shared" si="45"/>
        <v>0</v>
      </c>
      <c r="AW11" s="31">
        <f t="shared" si="46"/>
        <v>-3.3675407625655305E-7</v>
      </c>
      <c r="AX11" s="34">
        <f t="shared" si="56"/>
        <v>5.9788302926303604E-14</v>
      </c>
      <c r="AY11" s="35">
        <f t="shared" si="57"/>
        <v>6.3983274488744783E-6</v>
      </c>
      <c r="AZ11" s="10">
        <f t="shared" si="58"/>
        <v>31.935475234042723</v>
      </c>
      <c r="BA11" s="10">
        <f t="shared" si="59"/>
        <v>-90.707112152235354</v>
      </c>
      <c r="BB11" s="10">
        <f t="shared" si="60"/>
        <v>89.292887847764646</v>
      </c>
      <c r="BC11" s="48"/>
      <c r="BD11" s="46">
        <f t="shared" si="61"/>
        <v>32</v>
      </c>
      <c r="BE11" s="46">
        <f t="shared" si="62"/>
        <v>-91</v>
      </c>
      <c r="BF11" s="46">
        <f t="shared" si="63"/>
        <v>89</v>
      </c>
    </row>
    <row r="12" spans="1:64" x14ac:dyDescent="0.3">
      <c r="A12" t="s">
        <v>86</v>
      </c>
      <c r="B12" s="37">
        <f>B11/B10</f>
        <v>3.6363636363636367</v>
      </c>
      <c r="C12" t="s">
        <v>87</v>
      </c>
      <c r="V12" s="29">
        <v>1.08</v>
      </c>
      <c r="W12" s="38">
        <f t="shared" si="47"/>
        <v>120.22644346174133</v>
      </c>
      <c r="X12" s="30">
        <f t="shared" si="18"/>
        <v>-6.4246676350453633</v>
      </c>
      <c r="Y12" s="31">
        <f t="shared" si="33"/>
        <v>-2.0433210853983017E-2</v>
      </c>
      <c r="Z12" s="31">
        <f t="shared" si="34"/>
        <v>-3.9285157167522256</v>
      </c>
      <c r="AA12" s="31">
        <f t="shared" si="35"/>
        <v>1.9104162969040174E-4</v>
      </c>
      <c r="AB12" s="31">
        <f t="shared" si="36"/>
        <v>-0.38000813326308819</v>
      </c>
      <c r="AC12" s="31">
        <f t="shared" si="48"/>
        <v>6.1956091762469744E-9</v>
      </c>
      <c r="AD12" s="31">
        <f t="shared" si="37"/>
        <v>2.1640759812822596E-3</v>
      </c>
      <c r="AE12" s="31">
        <f t="shared" si="49"/>
        <v>-6.4449097980740468</v>
      </c>
      <c r="AF12" s="31">
        <f t="shared" si="50"/>
        <v>-4.3063597740340311</v>
      </c>
      <c r="AG12" s="31">
        <f t="shared" si="5"/>
        <v>92.110410468749379</v>
      </c>
      <c r="AH12" s="31">
        <f t="shared" si="38"/>
        <v>-51.534685496034108</v>
      </c>
      <c r="AI12" s="31">
        <f t="shared" si="39"/>
        <v>-89.848159066192864</v>
      </c>
      <c r="AJ12" s="31">
        <f t="shared" si="51"/>
        <v>1.5950612475376963E-2</v>
      </c>
      <c r="AK12" s="31">
        <f t="shared" si="40"/>
        <v>3.4712526858272064</v>
      </c>
      <c r="AL12" s="32">
        <f t="shared" si="41"/>
        <v>-2.9714753893359691E-6</v>
      </c>
      <c r="AM12" s="31">
        <f t="shared" si="42"/>
        <v>-4.7393253203677037E-2</v>
      </c>
      <c r="AN12" s="31">
        <f t="shared" si="52"/>
        <v>40.591672613715261</v>
      </c>
      <c r="AO12" s="31">
        <f t="shared" si="53"/>
        <v>-86.424299633569333</v>
      </c>
      <c r="AP12" s="30">
        <f t="shared" si="11"/>
        <v>23.609121289162623</v>
      </c>
      <c r="AQ12" s="30">
        <f t="shared" si="12"/>
        <v>-26.020599913279625</v>
      </c>
      <c r="AR12" s="31">
        <f t="shared" si="54"/>
        <v>31.735284191524208</v>
      </c>
      <c r="AS12" s="33">
        <f t="shared" si="55"/>
        <v>-90.730659407603369</v>
      </c>
      <c r="AT12" s="31">
        <f t="shared" si="43"/>
        <v>6.1716957859410149E-14</v>
      </c>
      <c r="AU12" s="31">
        <f t="shared" si="44"/>
        <v>6.891961727106157E-6</v>
      </c>
      <c r="AV12" s="32">
        <f t="shared" si="45"/>
        <v>0</v>
      </c>
      <c r="AW12" s="31">
        <f t="shared" si="46"/>
        <v>-3.4459808635530946E-7</v>
      </c>
      <c r="AX12" s="34">
        <f t="shared" si="56"/>
        <v>6.1716957859410149E-14</v>
      </c>
      <c r="AY12" s="35">
        <f t="shared" si="57"/>
        <v>6.5473636407508477E-6</v>
      </c>
      <c r="AZ12" s="10">
        <f t="shared" si="58"/>
        <v>31.735284191524268</v>
      </c>
      <c r="BA12" s="10">
        <f t="shared" si="59"/>
        <v>-90.730652860239729</v>
      </c>
      <c r="BB12" s="10">
        <f t="shared" si="60"/>
        <v>89.269347139760271</v>
      </c>
      <c r="BC12" s="37"/>
      <c r="BD12" s="46">
        <f t="shared" si="61"/>
        <v>32</v>
      </c>
      <c r="BE12" s="46">
        <f t="shared" si="62"/>
        <v>-91</v>
      </c>
      <c r="BF12" s="46">
        <f t="shared" si="63"/>
        <v>89</v>
      </c>
    </row>
    <row r="13" spans="1:64" x14ac:dyDescent="0.3">
      <c r="A13" t="s">
        <v>88</v>
      </c>
      <c r="B13" s="12">
        <f>Sheet1!B12</f>
        <v>3.5</v>
      </c>
      <c r="C13" t="s">
        <v>4</v>
      </c>
      <c r="V13" s="29">
        <v>1.0900000000000001</v>
      </c>
      <c r="W13" s="36">
        <f t="shared" si="47"/>
        <v>123.02687708123818</v>
      </c>
      <c r="X13" s="30">
        <f t="shared" si="18"/>
        <v>-6.4246676350453633</v>
      </c>
      <c r="Y13" s="31">
        <f t="shared" si="33"/>
        <v>-2.13938303242318E-2</v>
      </c>
      <c r="Z13" s="31">
        <f t="shared" si="34"/>
        <v>-4.0197260263240508</v>
      </c>
      <c r="AA13" s="31">
        <f t="shared" si="35"/>
        <v>2.0004493695789172E-4</v>
      </c>
      <c r="AB13" s="31">
        <f t="shared" si="36"/>
        <v>-0.38885939106284295</v>
      </c>
      <c r="AC13" s="31">
        <f t="shared" si="48"/>
        <v>6.4875998182863947E-9</v>
      </c>
      <c r="AD13" s="31">
        <f t="shared" si="37"/>
        <v>2.2144837863596039E-3</v>
      </c>
      <c r="AE13" s="31">
        <f t="shared" si="49"/>
        <v>-6.4458614139450372</v>
      </c>
      <c r="AF13" s="31">
        <f t="shared" si="50"/>
        <v>-4.4063709336005337</v>
      </c>
      <c r="AG13" s="31">
        <f t="shared" si="5"/>
        <v>92.110410468749379</v>
      </c>
      <c r="AH13" s="31">
        <f t="shared" si="38"/>
        <v>-51.734684123257438</v>
      </c>
      <c r="AI13" s="31">
        <f t="shared" si="39"/>
        <v>-89.851615372184483</v>
      </c>
      <c r="AJ13" s="31">
        <f t="shared" si="51"/>
        <v>1.6700898094999334E-2</v>
      </c>
      <c r="AK13" s="31">
        <f t="shared" si="40"/>
        <v>3.5519038975467501</v>
      </c>
      <c r="AL13" s="32">
        <f t="shared" si="41"/>
        <v>-3.1115166603494143E-6</v>
      </c>
      <c r="AM13" s="31">
        <f t="shared" si="42"/>
        <v>-4.8497183363434941E-2</v>
      </c>
      <c r="AN13" s="31">
        <f t="shared" si="52"/>
        <v>40.392424132070275</v>
      </c>
      <c r="AO13" s="31">
        <f t="shared" si="53"/>
        <v>-86.34820865800117</v>
      </c>
      <c r="AP13" s="30">
        <f t="shared" si="11"/>
        <v>23.609121289162623</v>
      </c>
      <c r="AQ13" s="30">
        <f t="shared" si="12"/>
        <v>-26.020599913279625</v>
      </c>
      <c r="AR13" s="31">
        <f t="shared" si="54"/>
        <v>31.535084094008234</v>
      </c>
      <c r="AS13" s="33">
        <f t="shared" si="55"/>
        <v>-90.754579591601697</v>
      </c>
      <c r="AT13" s="31">
        <f t="shared" si="43"/>
        <v>6.5574267725623278E-14</v>
      </c>
      <c r="AU13" s="31">
        <f t="shared" si="44"/>
        <v>7.052496138414892E-6</v>
      </c>
      <c r="AV13" s="32">
        <f t="shared" si="45"/>
        <v>0</v>
      </c>
      <c r="AW13" s="31">
        <f t="shared" si="46"/>
        <v>-3.5262480692074631E-7</v>
      </c>
      <c r="AX13" s="34">
        <f t="shared" si="56"/>
        <v>6.5574267725623278E-14</v>
      </c>
      <c r="AY13" s="35">
        <f t="shared" si="57"/>
        <v>6.6998713314941458E-6</v>
      </c>
      <c r="AZ13" s="10">
        <f t="shared" si="58"/>
        <v>31.535084094008297</v>
      </c>
      <c r="BA13" s="10">
        <f t="shared" si="59"/>
        <v>-90.754572891730362</v>
      </c>
      <c r="BB13" s="10">
        <f t="shared" si="60"/>
        <v>89.245427108269638</v>
      </c>
      <c r="BC13" s="48"/>
      <c r="BD13" s="46">
        <f t="shared" si="61"/>
        <v>32</v>
      </c>
      <c r="BE13" s="46">
        <f t="shared" si="62"/>
        <v>-91</v>
      </c>
      <c r="BF13" s="46">
        <f t="shared" si="63"/>
        <v>89</v>
      </c>
    </row>
    <row r="14" spans="1:64" x14ac:dyDescent="0.3">
      <c r="A14" t="s">
        <v>24</v>
      </c>
      <c r="B14" s="12">
        <f>Sheet1!B18</f>
        <v>90</v>
      </c>
      <c r="C14" t="s">
        <v>13</v>
      </c>
      <c r="D14">
        <f>B14/100</f>
        <v>0.9</v>
      </c>
      <c r="V14" s="29">
        <v>1.1000000000000001</v>
      </c>
      <c r="W14" s="38">
        <f t="shared" si="47"/>
        <v>125.8925411794168</v>
      </c>
      <c r="X14" s="30">
        <f t="shared" si="18"/>
        <v>-6.4246676350453633</v>
      </c>
      <c r="Y14" s="31">
        <f t="shared" si="33"/>
        <v>-2.239949471029477E-2</v>
      </c>
      <c r="Z14" s="31">
        <f t="shared" si="34"/>
        <v>-4.1130397723139565</v>
      </c>
      <c r="AA14" s="31">
        <f t="shared" si="35"/>
        <v>2.0947253702022987E-4</v>
      </c>
      <c r="AB14" s="31">
        <f t="shared" si="36"/>
        <v>-0.39791680192462803</v>
      </c>
      <c r="AC14" s="31">
        <f t="shared" si="48"/>
        <v>6.7933514132529616E-9</v>
      </c>
      <c r="AD14" s="31">
        <f t="shared" si="37"/>
        <v>2.2660657400479555E-3</v>
      </c>
      <c r="AE14" s="31">
        <f t="shared" si="49"/>
        <v>-6.4468576504252866</v>
      </c>
      <c r="AF14" s="31">
        <f t="shared" si="50"/>
        <v>-4.5086905084985371</v>
      </c>
      <c r="AG14" s="31">
        <f t="shared" si="5"/>
        <v>92.110410468749379</v>
      </c>
      <c r="AH14" s="31">
        <f t="shared" si="38"/>
        <v>-51.934682812265493</v>
      </c>
      <c r="AI14" s="31">
        <f t="shared" si="39"/>
        <v>-89.854993004090048</v>
      </c>
      <c r="AJ14" s="31">
        <f t="shared" si="51"/>
        <v>1.7486404685083022E-2</v>
      </c>
      <c r="AK14" s="31">
        <f t="shared" si="40"/>
        <v>3.6344191274043673</v>
      </c>
      <c r="AL14" s="32">
        <f t="shared" si="41"/>
        <v>-3.2581578694568734E-6</v>
      </c>
      <c r="AM14" s="31">
        <f t="shared" si="42"/>
        <v>-4.9626827322601388E-2</v>
      </c>
      <c r="AN14" s="31">
        <f t="shared" si="52"/>
        <v>40.193210803011098</v>
      </c>
      <c r="AO14" s="31">
        <f t="shared" si="53"/>
        <v>-86.270200704008275</v>
      </c>
      <c r="AP14" s="30">
        <f t="shared" si="11"/>
        <v>23.609121289162623</v>
      </c>
      <c r="AQ14" s="30">
        <f t="shared" si="12"/>
        <v>-26.020599913279625</v>
      </c>
      <c r="AR14" s="31">
        <f t="shared" si="54"/>
        <v>31.334874528468809</v>
      </c>
      <c r="AS14" s="33">
        <f t="shared" si="55"/>
        <v>-90.778891212506807</v>
      </c>
      <c r="AT14" s="31">
        <f t="shared" si="43"/>
        <v>6.9431577591836395E-14</v>
      </c>
      <c r="AU14" s="31">
        <f t="shared" si="44"/>
        <v>7.216769876527038E-6</v>
      </c>
      <c r="AV14" s="32">
        <f t="shared" si="45"/>
        <v>0</v>
      </c>
      <c r="AW14" s="31">
        <f t="shared" si="46"/>
        <v>-3.6083849382635378E-7</v>
      </c>
      <c r="AX14" s="34">
        <f t="shared" si="56"/>
        <v>6.9431577591836395E-14</v>
      </c>
      <c r="AY14" s="35">
        <f t="shared" si="57"/>
        <v>6.8559313827006839E-6</v>
      </c>
      <c r="AZ14" s="10">
        <f t="shared" si="58"/>
        <v>31.33487452846888</v>
      </c>
      <c r="BA14" s="10">
        <f t="shared" si="59"/>
        <v>-90.778884356575418</v>
      </c>
      <c r="BB14" s="10">
        <f t="shared" si="60"/>
        <v>89.221115643424582</v>
      </c>
      <c r="BC14" s="37"/>
      <c r="BD14" s="46">
        <f t="shared" si="61"/>
        <v>31</v>
      </c>
      <c r="BE14" s="46">
        <f t="shared" si="62"/>
        <v>-91</v>
      </c>
      <c r="BF14" s="46">
        <f t="shared" si="63"/>
        <v>89</v>
      </c>
    </row>
    <row r="15" spans="1:64" x14ac:dyDescent="0.3">
      <c r="B15" s="37"/>
      <c r="V15" s="29">
        <v>1.1100000000000001</v>
      </c>
      <c r="W15" s="36">
        <f t="shared" si="47"/>
        <v>128.82495516931345</v>
      </c>
      <c r="X15" s="30">
        <f t="shared" si="18"/>
        <v>-6.4246676350453633</v>
      </c>
      <c r="Y15" s="31">
        <f t="shared" si="33"/>
        <v>-2.3452305062683643E-2</v>
      </c>
      <c r="Z15" s="31">
        <f t="shared" si="34"/>
        <v>-4.2085044497191495</v>
      </c>
      <c r="AA15" s="31">
        <f t="shared" si="35"/>
        <v>2.1934442425052995E-4</v>
      </c>
      <c r="AB15" s="31">
        <f t="shared" si="36"/>
        <v>-0.40718516639578745</v>
      </c>
      <c r="AC15" s="31">
        <f t="shared" si="48"/>
        <v>7.1135119892022159E-9</v>
      </c>
      <c r="AD15" s="31">
        <f t="shared" si="37"/>
        <v>2.3188491917815919E-3</v>
      </c>
      <c r="AE15" s="31">
        <f t="shared" si="49"/>
        <v>-6.4479005885702847</v>
      </c>
      <c r="AF15" s="31">
        <f t="shared" si="50"/>
        <v>-4.613370766923155</v>
      </c>
      <c r="AG15" s="31">
        <f t="shared" si="5"/>
        <v>92.110410468749379</v>
      </c>
      <c r="AH15" s="31">
        <f t="shared" si="38"/>
        <v>-52.134681560277528</v>
      </c>
      <c r="AI15" s="31">
        <f t="shared" si="39"/>
        <v>-89.858293752680737</v>
      </c>
      <c r="AJ15" s="31">
        <f t="shared" si="51"/>
        <v>1.8308778812988265E-2</v>
      </c>
      <c r="AK15" s="31">
        <f t="shared" si="40"/>
        <v>3.7188407561572894</v>
      </c>
      <c r="AL15" s="32">
        <f t="shared" si="41"/>
        <v>-3.4117100580461427E-6</v>
      </c>
      <c r="AM15" s="31">
        <f t="shared" si="42"/>
        <v>-5.0782784029841134E-2</v>
      </c>
      <c r="AN15" s="31">
        <f t="shared" si="52"/>
        <v>39.994034275574776</v>
      </c>
      <c r="AO15" s="31">
        <f t="shared" si="53"/>
        <v>-86.19023578055328</v>
      </c>
      <c r="AP15" s="30">
        <f t="shared" si="11"/>
        <v>23.609121289162623</v>
      </c>
      <c r="AQ15" s="30">
        <f t="shared" si="12"/>
        <v>-26.020599913279625</v>
      </c>
      <c r="AR15" s="31">
        <f t="shared" si="54"/>
        <v>31.134655062887489</v>
      </c>
      <c r="AS15" s="33">
        <f t="shared" si="55"/>
        <v>-90.803606547476434</v>
      </c>
      <c r="AT15" s="31">
        <f t="shared" si="43"/>
        <v>7.3288887458049511E-14</v>
      </c>
      <c r="AU15" s="31">
        <f t="shared" si="44"/>
        <v>7.3848700415529595E-6</v>
      </c>
      <c r="AV15" s="32">
        <f t="shared" si="45"/>
        <v>0</v>
      </c>
      <c r="AW15" s="31">
        <f t="shared" si="46"/>
        <v>-3.6924350207764993E-7</v>
      </c>
      <c r="AX15" s="34">
        <f t="shared" si="56"/>
        <v>7.3288887458049511E-14</v>
      </c>
      <c r="AY15" s="35">
        <f t="shared" si="57"/>
        <v>7.0156265394753092E-6</v>
      </c>
      <c r="AZ15" s="10">
        <f t="shared" si="58"/>
        <v>31.134655062887564</v>
      </c>
      <c r="BA15" s="10">
        <f t="shared" si="59"/>
        <v>-90.803599531849898</v>
      </c>
      <c r="BB15" s="10">
        <f t="shared" si="60"/>
        <v>89.196400468150102</v>
      </c>
      <c r="BC15" s="48"/>
      <c r="BD15" s="46">
        <f t="shared" si="61"/>
        <v>31</v>
      </c>
      <c r="BE15" s="46">
        <f t="shared" si="62"/>
        <v>-91</v>
      </c>
      <c r="BF15" s="46">
        <f t="shared" si="63"/>
        <v>89</v>
      </c>
    </row>
    <row r="16" spans="1:64" x14ac:dyDescent="0.3">
      <c r="A16" s="85" t="s">
        <v>89</v>
      </c>
      <c r="B16" s="85"/>
      <c r="D16" t="s">
        <v>90</v>
      </c>
      <c r="V16" s="29">
        <v>1.1200000000000001</v>
      </c>
      <c r="W16" s="38">
        <f t="shared" si="47"/>
        <v>131.82567385564076</v>
      </c>
      <c r="X16" s="30">
        <f t="shared" si="18"/>
        <v>-6.4246676350453633</v>
      </c>
      <c r="Y16" s="31">
        <f t="shared" si="33"/>
        <v>-2.455445936027081E-2</v>
      </c>
      <c r="Z16" s="31">
        <f t="shared" si="34"/>
        <v>-4.3061685538060548</v>
      </c>
      <c r="AA16" s="31">
        <f t="shared" si="35"/>
        <v>2.2968153514020946E-4</v>
      </c>
      <c r="AB16" s="31">
        <f t="shared" si="36"/>
        <v>-0.41666939674449732</v>
      </c>
      <c r="AC16" s="31">
        <f t="shared" si="48"/>
        <v>7.448760432668437E-9</v>
      </c>
      <c r="AD16" s="31">
        <f t="shared" si="37"/>
        <v>2.3728621280449365E-3</v>
      </c>
      <c r="AE16" s="31">
        <f t="shared" si="49"/>
        <v>-6.4489924054217331</v>
      </c>
      <c r="AF16" s="31">
        <f t="shared" si="50"/>
        <v>-4.7204650884225074</v>
      </c>
      <c r="AG16" s="31">
        <f t="shared" si="5"/>
        <v>92.110410468749379</v>
      </c>
      <c r="AH16" s="31">
        <f t="shared" si="38"/>
        <v>-52.334680364637968</v>
      </c>
      <c r="AI16" s="31">
        <f t="shared" si="39"/>
        <v>-89.861519367969436</v>
      </c>
      <c r="AJ16" s="31">
        <f t="shared" si="51"/>
        <v>1.9169743366958144E-2</v>
      </c>
      <c r="AK16" s="31">
        <f t="shared" si="40"/>
        <v>3.8052120782012708</v>
      </c>
      <c r="AL16" s="32">
        <f t="shared" si="41"/>
        <v>-3.5724989330411679E-6</v>
      </c>
      <c r="AM16" s="31">
        <f t="shared" si="42"/>
        <v>-5.1965666384934939E-2</v>
      </c>
      <c r="AN16" s="31">
        <f t="shared" si="52"/>
        <v>39.794896274979436</v>
      </c>
      <c r="AO16" s="31">
        <f t="shared" si="53"/>
        <v>-86.108272956153101</v>
      </c>
      <c r="AP16" s="30">
        <f t="shared" si="11"/>
        <v>23.609121289162623</v>
      </c>
      <c r="AQ16" s="30">
        <f t="shared" si="12"/>
        <v>-26.020599913279625</v>
      </c>
      <c r="AR16" s="31">
        <f t="shared" si="54"/>
        <v>30.9344252454407</v>
      </c>
      <c r="AS16" s="33">
        <f t="shared" si="55"/>
        <v>-90.828738044575601</v>
      </c>
      <c r="AT16" s="31">
        <f t="shared" si="43"/>
        <v>7.5217542391156069E-14</v>
      </c>
      <c r="AU16" s="31">
        <f t="shared" si="44"/>
        <v>7.556885762425221E-6</v>
      </c>
      <c r="AV16" s="32">
        <f t="shared" si="45"/>
        <v>0</v>
      </c>
      <c r="AW16" s="31">
        <f t="shared" si="46"/>
        <v>-3.7784428812126324E-7</v>
      </c>
      <c r="AX16" s="34">
        <f t="shared" si="56"/>
        <v>7.5217542391156069E-14</v>
      </c>
      <c r="AY16" s="35">
        <f t="shared" si="57"/>
        <v>7.1790414743039575E-6</v>
      </c>
      <c r="AZ16" s="10">
        <f t="shared" si="58"/>
        <v>30.934425245440774</v>
      </c>
      <c r="BA16" s="10">
        <f t="shared" si="59"/>
        <v>-90.828730865534126</v>
      </c>
      <c r="BB16" s="10">
        <f t="shared" si="60"/>
        <v>89.171269134465874</v>
      </c>
      <c r="BC16" s="37"/>
      <c r="BD16" s="46">
        <f t="shared" si="61"/>
        <v>31</v>
      </c>
      <c r="BE16" s="46">
        <f t="shared" si="62"/>
        <v>-91</v>
      </c>
      <c r="BF16" s="46">
        <f t="shared" si="63"/>
        <v>89</v>
      </c>
    </row>
    <row r="17" spans="1:58" x14ac:dyDescent="0.3">
      <c r="A17" t="s">
        <v>91</v>
      </c>
      <c r="B17">
        <f>(1-B13*D14/B11)</f>
        <v>0.73750000000000004</v>
      </c>
      <c r="D17">
        <f>1-B17</f>
        <v>0.26249999999999996</v>
      </c>
      <c r="V17" s="29">
        <v>1.1299999999999999</v>
      </c>
      <c r="W17" s="36">
        <f t="shared" si="47"/>
        <v>134.89628825916535</v>
      </c>
      <c r="X17" s="30">
        <f t="shared" si="18"/>
        <v>-6.4246676350453633</v>
      </c>
      <c r="Y17" s="31">
        <f t="shared" si="33"/>
        <v>-2.5708256879138743E-2</v>
      </c>
      <c r="Z17" s="31">
        <f t="shared" si="34"/>
        <v>-4.4060815959799315</v>
      </c>
      <c r="AA17" s="31">
        <f t="shared" si="35"/>
        <v>2.4050579268678423E-4</v>
      </c>
      <c r="AB17" s="31">
        <f t="shared" si="36"/>
        <v>-0.42637451955504951</v>
      </c>
      <c r="AC17" s="31">
        <f t="shared" si="48"/>
        <v>7.7998103459744861E-9</v>
      </c>
      <c r="AD17" s="31">
        <f t="shared" si="37"/>
        <v>2.4281331872113556E-3</v>
      </c>
      <c r="AE17" s="31">
        <f t="shared" si="49"/>
        <v>-6.4501353783320052</v>
      </c>
      <c r="AF17" s="31">
        <f t="shared" si="50"/>
        <v>-4.8300279823477696</v>
      </c>
      <c r="AG17" s="31">
        <f t="shared" si="5"/>
        <v>92.110410468749379</v>
      </c>
      <c r="AH17" s="31">
        <f t="shared" si="38"/>
        <v>-52.534679222810752</v>
      </c>
      <c r="AI17" s="31">
        <f t="shared" si="39"/>
        <v>-89.864671560138262</v>
      </c>
      <c r="AJ17" s="31">
        <f t="shared" si="51"/>
        <v>2.0071101030761852E-2</v>
      </c>
      <c r="AK17" s="31">
        <f t="shared" si="40"/>
        <v>3.8935773176758959</v>
      </c>
      <c r="AL17" s="32">
        <f t="shared" si="41"/>
        <v>-3.7408655467571549E-6</v>
      </c>
      <c r="AM17" s="31">
        <f t="shared" si="42"/>
        <v>-5.3176101563729067E-2</v>
      </c>
      <c r="AN17" s="31">
        <f t="shared" si="52"/>
        <v>39.595798606103841</v>
      </c>
      <c r="AO17" s="31">
        <f t="shared" si="53"/>
        <v>-86.024270344026107</v>
      </c>
      <c r="AP17" s="30">
        <f t="shared" si="11"/>
        <v>23.609121289162623</v>
      </c>
      <c r="AQ17" s="30">
        <f t="shared" si="12"/>
        <v>-26.020599913279625</v>
      </c>
      <c r="AR17" s="31">
        <f t="shared" si="54"/>
        <v>30.734184603654832</v>
      </c>
      <c r="AS17" s="33">
        <f t="shared" si="55"/>
        <v>-90.854298326373879</v>
      </c>
      <c r="AT17" s="31">
        <f t="shared" si="43"/>
        <v>7.9074852257369185E-14</v>
      </c>
      <c r="AU17" s="31">
        <f t="shared" si="44"/>
        <v>7.7329082441559277E-6</v>
      </c>
      <c r="AV17" s="32">
        <f t="shared" si="45"/>
        <v>0</v>
      </c>
      <c r="AW17" s="31">
        <f t="shared" si="46"/>
        <v>-3.8664541220779869E-7</v>
      </c>
      <c r="AX17" s="34">
        <f t="shared" si="56"/>
        <v>7.9074852257369185E-14</v>
      </c>
      <c r="AY17" s="35">
        <f t="shared" si="57"/>
        <v>7.3462628319481287E-6</v>
      </c>
      <c r="AZ17" s="10">
        <f t="shared" si="58"/>
        <v>30.73418460365491</v>
      </c>
      <c r="BA17" s="10">
        <f t="shared" si="59"/>
        <v>-90.854290980111045</v>
      </c>
      <c r="BB17" s="10">
        <f t="shared" si="60"/>
        <v>89.145709019888955</v>
      </c>
      <c r="BC17" s="48"/>
      <c r="BD17" s="46">
        <f t="shared" si="61"/>
        <v>31</v>
      </c>
      <c r="BE17" s="46">
        <f t="shared" si="62"/>
        <v>-91</v>
      </c>
      <c r="BF17" s="46">
        <f t="shared" si="63"/>
        <v>89</v>
      </c>
    </row>
    <row r="18" spans="1:58" x14ac:dyDescent="0.3">
      <c r="A18" t="s">
        <v>92</v>
      </c>
      <c r="B18">
        <f>1/PI()/B12/D8</f>
        <v>1750.7043740108484</v>
      </c>
      <c r="C18" t="s">
        <v>93</v>
      </c>
      <c r="D18">
        <f>fp</f>
        <v>1750.7043740108484</v>
      </c>
      <c r="E18">
        <f>fp</f>
        <v>1750.7043740108484</v>
      </c>
      <c r="F18">
        <v>180</v>
      </c>
      <c r="G18">
        <v>-180</v>
      </c>
      <c r="V18" s="29">
        <v>1.1399999999999999</v>
      </c>
      <c r="W18" s="38">
        <f t="shared" si="47"/>
        <v>138.03842646028852</v>
      </c>
      <c r="X18" s="30">
        <f t="shared" si="18"/>
        <v>-6.4246676350453633</v>
      </c>
      <c r="Y18" s="31">
        <f t="shared" si="33"/>
        <v>-2.6916102748488182E-2</v>
      </c>
      <c r="Z18" s="31">
        <f t="shared" si="34"/>
        <v>-4.508294119511306</v>
      </c>
      <c r="AA18" s="31">
        <f t="shared" si="35"/>
        <v>2.51840152860988E-4</v>
      </c>
      <c r="AB18" s="31">
        <f t="shared" si="36"/>
        <v>-0.43630567838308731</v>
      </c>
      <c r="AC18" s="31">
        <f t="shared" si="48"/>
        <v>8.1674042612669943E-9</v>
      </c>
      <c r="AD18" s="31">
        <f t="shared" si="37"/>
        <v>2.4846916747276108E-3</v>
      </c>
      <c r="AE18" s="31">
        <f t="shared" si="49"/>
        <v>-6.451331889473586</v>
      </c>
      <c r="AF18" s="31">
        <f t="shared" si="50"/>
        <v>-4.9421151062196662</v>
      </c>
      <c r="AG18" s="31">
        <f t="shared" si="5"/>
        <v>92.110410468749379</v>
      </c>
      <c r="AH18" s="31">
        <f t="shared" si="38"/>
        <v>-52.734678132373944</v>
      </c>
      <c r="AI18" s="31">
        <f t="shared" si="39"/>
        <v>-89.867752000444838</v>
      </c>
      <c r="AJ18" s="31">
        <f t="shared" si="51"/>
        <v>2.1014737910487268E-2</v>
      </c>
      <c r="AK18" s="31">
        <f t="shared" si="40"/>
        <v>3.983981644584893</v>
      </c>
      <c r="AL18" s="32">
        <f t="shared" si="41"/>
        <v>-3.9171670297941045E-6</v>
      </c>
      <c r="AM18" s="31">
        <f t="shared" si="42"/>
        <v>-5.4414731350653035E-2</v>
      </c>
      <c r="AN18" s="31">
        <f t="shared" si="52"/>
        <v>39.396743157118891</v>
      </c>
      <c r="AO18" s="31">
        <f t="shared" si="53"/>
        <v>-85.938185087210599</v>
      </c>
      <c r="AP18" s="30">
        <f t="shared" si="11"/>
        <v>23.609121289162623</v>
      </c>
      <c r="AQ18" s="30">
        <f t="shared" si="12"/>
        <v>-26.020599913279625</v>
      </c>
      <c r="AR18" s="31">
        <f t="shared" si="54"/>
        <v>30.533932643528303</v>
      </c>
      <c r="AS18" s="33">
        <f t="shared" si="55"/>
        <v>-90.880300193430259</v>
      </c>
      <c r="AT18" s="31">
        <f t="shared" si="43"/>
        <v>8.2932162123582289E-14</v>
      </c>
      <c r="AU18" s="31">
        <f t="shared" si="44"/>
        <v>7.9130308161948331E-6</v>
      </c>
      <c r="AV18" s="32">
        <f t="shared" si="45"/>
        <v>0</v>
      </c>
      <c r="AW18" s="31">
        <f t="shared" si="46"/>
        <v>-3.9565154080974407E-7</v>
      </c>
      <c r="AX18" s="34">
        <f t="shared" si="56"/>
        <v>8.2932162123582289E-14</v>
      </c>
      <c r="AY18" s="35">
        <f t="shared" si="57"/>
        <v>7.5173792753850888E-6</v>
      </c>
      <c r="AZ18" s="10">
        <f t="shared" si="58"/>
        <v>30.533932643528384</v>
      </c>
      <c r="BA18" s="10">
        <f t="shared" si="59"/>
        <v>-90.880292676050985</v>
      </c>
      <c r="BB18" s="10">
        <f t="shared" si="60"/>
        <v>89.119707323949015</v>
      </c>
      <c r="BC18" s="37"/>
      <c r="BD18" s="46">
        <f t="shared" si="61"/>
        <v>31</v>
      </c>
      <c r="BE18" s="46">
        <f t="shared" si="62"/>
        <v>-91</v>
      </c>
      <c r="BF18" s="46">
        <f t="shared" si="63"/>
        <v>89</v>
      </c>
    </row>
    <row r="19" spans="1:58" x14ac:dyDescent="0.3">
      <c r="A19" t="s">
        <v>94</v>
      </c>
      <c r="B19">
        <f>B12*(1-B17)^2/2/PI()/D7</f>
        <v>18126.893053596545</v>
      </c>
      <c r="C19" t="s">
        <v>93</v>
      </c>
      <c r="D19">
        <f>fzRHP</f>
        <v>18126.893053596545</v>
      </c>
      <c r="E19">
        <f>fzRHP</f>
        <v>18126.893053596545</v>
      </c>
      <c r="V19" s="29">
        <v>1.1499999999999999</v>
      </c>
      <c r="W19" s="36">
        <f t="shared" si="47"/>
        <v>141.25375446227542</v>
      </c>
      <c r="X19" s="30">
        <f t="shared" si="18"/>
        <v>-6.4246676350453633</v>
      </c>
      <c r="Y19" s="31">
        <f t="shared" si="33"/>
        <v>-2.8180512700615112E-2</v>
      </c>
      <c r="Z19" s="31">
        <f t="shared" si="34"/>
        <v>-4.6128577150813506</v>
      </c>
      <c r="AA19" s="31">
        <f t="shared" si="35"/>
        <v>2.6370865326877342E-4</v>
      </c>
      <c r="AB19" s="31">
        <f t="shared" si="36"/>
        <v>-0.44646813647214756</v>
      </c>
      <c r="AC19" s="31">
        <f t="shared" si="48"/>
        <v>8.5523213551360688E-9</v>
      </c>
      <c r="AD19" s="31">
        <f t="shared" si="37"/>
        <v>2.5425675786519782E-3</v>
      </c>
      <c r="AE19" s="31">
        <f t="shared" si="49"/>
        <v>-6.4525844305403881</v>
      </c>
      <c r="AF19" s="31">
        <f t="shared" si="50"/>
        <v>-5.0567832839748466</v>
      </c>
      <c r="AG19" s="31">
        <f t="shared" si="5"/>
        <v>92.110410468749379</v>
      </c>
      <c r="AH19" s="31">
        <f t="shared" si="38"/>
        <v>-52.934677091014606</v>
      </c>
      <c r="AI19" s="31">
        <f t="shared" si="39"/>
        <v>-89.870762322108135</v>
      </c>
      <c r="AJ19" s="31">
        <f t="shared" si="51"/>
        <v>2.2002627319538309E-2</v>
      </c>
      <c r="AK19" s="31">
        <f t="shared" si="40"/>
        <v>4.076471190907224</v>
      </c>
      <c r="AL19" s="32">
        <f t="shared" si="41"/>
        <v>-4.1017773374313766E-6</v>
      </c>
      <c r="AM19" s="31">
        <f t="shared" si="42"/>
        <v>-5.5682212478981412E-2</v>
      </c>
      <c r="AN19" s="31">
        <f t="shared" si="52"/>
        <v>39.197731903276974</v>
      </c>
      <c r="AO19" s="31">
        <f t="shared" si="53"/>
        <v>-85.849973343679892</v>
      </c>
      <c r="AP19" s="30">
        <f t="shared" si="11"/>
        <v>23.609121289162623</v>
      </c>
      <c r="AQ19" s="30">
        <f t="shared" si="12"/>
        <v>-26.020599913279625</v>
      </c>
      <c r="AR19" s="31">
        <f t="shared" si="54"/>
        <v>30.333668848619581</v>
      </c>
      <c r="AS19" s="33">
        <f t="shared" si="55"/>
        <v>-90.906756627654744</v>
      </c>
      <c r="AT19" s="31">
        <f t="shared" si="43"/>
        <v>8.6789471989795417E-14</v>
      </c>
      <c r="AU19" s="31">
        <f t="shared" si="44"/>
        <v>8.0973489819138224E-6</v>
      </c>
      <c r="AV19" s="32">
        <f t="shared" si="45"/>
        <v>0</v>
      </c>
      <c r="AW19" s="31">
        <f t="shared" si="46"/>
        <v>-4.0486744909569377E-7</v>
      </c>
      <c r="AX19" s="34">
        <f t="shared" si="56"/>
        <v>8.6789471989795417E-14</v>
      </c>
      <c r="AY19" s="35">
        <f t="shared" si="57"/>
        <v>7.6924815328181279E-6</v>
      </c>
      <c r="AZ19" s="10">
        <f t="shared" si="58"/>
        <v>30.333668848619666</v>
      </c>
      <c r="BA19" s="10">
        <f t="shared" si="59"/>
        <v>-90.906748935173212</v>
      </c>
      <c r="BB19" s="10">
        <f t="shared" si="60"/>
        <v>89.093251064826788</v>
      </c>
      <c r="BC19" s="48"/>
      <c r="BD19" s="46">
        <f t="shared" si="61"/>
        <v>30</v>
      </c>
      <c r="BE19" s="46">
        <f t="shared" si="62"/>
        <v>-91</v>
      </c>
      <c r="BF19" s="46">
        <f t="shared" si="63"/>
        <v>89</v>
      </c>
    </row>
    <row r="20" spans="1:58" x14ac:dyDescent="0.3">
      <c r="A20" t="s">
        <v>95</v>
      </c>
      <c r="B20">
        <f>1/2/PI()/D8/D9</f>
        <v>3183098.8618379068</v>
      </c>
      <c r="C20" t="s">
        <v>93</v>
      </c>
      <c r="D20">
        <f>fzESR</f>
        <v>3183098.8618379068</v>
      </c>
      <c r="E20">
        <f>fzESR</f>
        <v>3183098.8618379068</v>
      </c>
      <c r="V20" s="29">
        <v>1.1599999999999999</v>
      </c>
      <c r="W20" s="38">
        <f t="shared" si="47"/>
        <v>144.54397707459276</v>
      </c>
      <c r="X20" s="30">
        <f t="shared" si="18"/>
        <v>-6.4246676350453633</v>
      </c>
      <c r="Y20" s="31">
        <f t="shared" si="33"/>
        <v>-2.9504118022215212E-2</v>
      </c>
      <c r="Z20" s="31">
        <f t="shared" si="34"/>
        <v>-4.7198250361054086</v>
      </c>
      <c r="AA20" s="31">
        <f t="shared" si="35"/>
        <v>2.7613646410251875E-4</v>
      </c>
      <c r="AB20" s="31">
        <f t="shared" si="36"/>
        <v>-0.45686727953290718</v>
      </c>
      <c r="AC20" s="31">
        <f t="shared" si="48"/>
        <v>8.9553793772702E-9</v>
      </c>
      <c r="AD20" s="31">
        <f t="shared" si="37"/>
        <v>2.6017915855543259E-3</v>
      </c>
      <c r="AE20" s="31">
        <f t="shared" si="49"/>
        <v>-6.4538956076480964</v>
      </c>
      <c r="AF20" s="31">
        <f t="shared" si="50"/>
        <v>-5.1740905240527608</v>
      </c>
      <c r="AG20" s="31">
        <f t="shared" si="5"/>
        <v>92.110410468749379</v>
      </c>
      <c r="AH20" s="31">
        <f t="shared" si="38"/>
        <v>-53.134676096523947</v>
      </c>
      <c r="AI20" s="31">
        <f t="shared" si="39"/>
        <v>-89.873704121174001</v>
      </c>
      <c r="AJ20" s="31">
        <f t="shared" si="51"/>
        <v>2.3036833728115932E-2</v>
      </c>
      <c r="AK20" s="31">
        <f t="shared" si="40"/>
        <v>4.1710930666726265</v>
      </c>
      <c r="AL20" s="32">
        <f t="shared" si="41"/>
        <v>-4.2950880529180711E-6</v>
      </c>
      <c r="AM20" s="31">
        <f t="shared" si="42"/>
        <v>-5.6979216979020593E-2</v>
      </c>
      <c r="AN20" s="31">
        <f t="shared" si="52"/>
        <v>38.998766910865491</v>
      </c>
      <c r="AO20" s="31">
        <f t="shared" si="53"/>
        <v>-85.759590271480391</v>
      </c>
      <c r="AP20" s="30">
        <f t="shared" si="11"/>
        <v>23.609121289162623</v>
      </c>
      <c r="AQ20" s="30">
        <f t="shared" si="12"/>
        <v>-26.020599913279625</v>
      </c>
      <c r="AR20" s="31">
        <f t="shared" si="54"/>
        <v>30.133392679100389</v>
      </c>
      <c r="AS20" s="33">
        <f t="shared" si="55"/>
        <v>-90.933680795533149</v>
      </c>
      <c r="AT20" s="31">
        <f t="shared" si="43"/>
        <v>9.0646781856008508E-14</v>
      </c>
      <c r="AU20" s="31">
        <f t="shared" si="44"/>
        <v>8.2859604692441136E-6</v>
      </c>
      <c r="AV20" s="32">
        <f t="shared" si="45"/>
        <v>0</v>
      </c>
      <c r="AW20" s="31">
        <f t="shared" si="46"/>
        <v>-4.1429802346220843E-7</v>
      </c>
      <c r="AX20" s="34">
        <f t="shared" si="56"/>
        <v>9.0646781856008508E-14</v>
      </c>
      <c r="AY20" s="35">
        <f t="shared" si="57"/>
        <v>7.8716624457819058E-6</v>
      </c>
      <c r="AZ20" s="10">
        <f t="shared" si="58"/>
        <v>30.133392679100481</v>
      </c>
      <c r="BA20" s="10">
        <f t="shared" si="59"/>
        <v>-90.933672923870702</v>
      </c>
      <c r="BB20" s="10">
        <f t="shared" si="60"/>
        <v>89.066327076129298</v>
      </c>
      <c r="BC20" s="37"/>
      <c r="BD20" s="46">
        <f t="shared" si="61"/>
        <v>30</v>
      </c>
      <c r="BE20" s="46">
        <f t="shared" si="62"/>
        <v>-91</v>
      </c>
      <c r="BF20" s="46">
        <f t="shared" si="63"/>
        <v>89</v>
      </c>
    </row>
    <row r="21" spans="1:58" x14ac:dyDescent="0.3">
      <c r="A21" t="s">
        <v>96</v>
      </c>
      <c r="B21">
        <f>20*LOG(B12*D17/2)</f>
        <v>-6.4246676350453633</v>
      </c>
      <c r="C21" t="s">
        <v>97</v>
      </c>
      <c r="D21">
        <f>DC_gain_power</f>
        <v>-6.4246676350453633</v>
      </c>
      <c r="E21">
        <f>DC_gain_power</f>
        <v>-6.4246676350453633</v>
      </c>
      <c r="F21">
        <v>100</v>
      </c>
      <c r="G21">
        <v>1000000</v>
      </c>
      <c r="V21" s="29">
        <v>1.17</v>
      </c>
      <c r="W21" s="36">
        <f t="shared" si="47"/>
        <v>147.91083881682073</v>
      </c>
      <c r="X21" s="30">
        <f t="shared" si="18"/>
        <v>-6.4246676350453633</v>
      </c>
      <c r="Y21" s="31">
        <f t="shared" si="33"/>
        <v>-3.0889670714380972E-2</v>
      </c>
      <c r="Z21" s="31">
        <f t="shared" si="34"/>
        <v>-4.8292498137904101</v>
      </c>
      <c r="AA21" s="31">
        <f t="shared" si="35"/>
        <v>2.8914994150082082E-4</v>
      </c>
      <c r="AB21" s="31">
        <f t="shared" si="36"/>
        <v>-0.46750861858654386</v>
      </c>
      <c r="AC21" s="31">
        <f t="shared" si="48"/>
        <v>9.377434650456242E-9</v>
      </c>
      <c r="AD21" s="31">
        <f t="shared" si="37"/>
        <v>2.6623950967865281E-3</v>
      </c>
      <c r="AE21" s="31">
        <f t="shared" si="49"/>
        <v>-6.455268146440809</v>
      </c>
      <c r="AF21" s="31">
        <f t="shared" si="50"/>
        <v>-5.294096037280168</v>
      </c>
      <c r="AG21" s="31">
        <f t="shared" si="5"/>
        <v>92.110410468749379</v>
      </c>
      <c r="AH21" s="31">
        <f t="shared" si="38"/>
        <v>-53.33467514679252</v>
      </c>
      <c r="AI21" s="31">
        <f t="shared" si="39"/>
        <v>-89.87657895736119</v>
      </c>
      <c r="AJ21" s="31">
        <f t="shared" si="51"/>
        <v>2.4119516883591763E-2</v>
      </c>
      <c r="AK21" s="31">
        <f t="shared" si="40"/>
        <v>4.2678953759728353</v>
      </c>
      <c r="AL21" s="32">
        <f t="shared" si="41"/>
        <v>-4.4975092110148284E-6</v>
      </c>
      <c r="AM21" s="31">
        <f t="shared" si="42"/>
        <v>-5.8306432534404241E-2</v>
      </c>
      <c r="AN21" s="31">
        <f t="shared" si="52"/>
        <v>38.799850341331243</v>
      </c>
      <c r="AO21" s="31">
        <f t="shared" si="53"/>
        <v>-85.666990013922756</v>
      </c>
      <c r="AP21" s="30">
        <f t="shared" si="11"/>
        <v>23.609121289162623</v>
      </c>
      <c r="AQ21" s="30">
        <f t="shared" si="12"/>
        <v>-26.020599913279625</v>
      </c>
      <c r="AR21" s="31">
        <f t="shared" si="54"/>
        <v>29.933103570773433</v>
      </c>
      <c r="AS21" s="33">
        <f t="shared" si="55"/>
        <v>-90.961086051202926</v>
      </c>
      <c r="AT21" s="31">
        <f t="shared" si="43"/>
        <v>9.643274665532817E-14</v>
      </c>
      <c r="AU21" s="31">
        <f t="shared" si="44"/>
        <v>8.4789652824928441E-6</v>
      </c>
      <c r="AV21" s="32">
        <f t="shared" si="45"/>
        <v>0</v>
      </c>
      <c r="AW21" s="31">
        <f t="shared" si="46"/>
        <v>-4.2394826412464528E-7</v>
      </c>
      <c r="AX21" s="34">
        <f t="shared" si="56"/>
        <v>9.643274665532817E-14</v>
      </c>
      <c r="AY21" s="35">
        <f t="shared" si="57"/>
        <v>8.0550170183681989E-6</v>
      </c>
      <c r="AZ21" s="10">
        <f t="shared" si="58"/>
        <v>29.933103570773529</v>
      </c>
      <c r="BA21" s="10">
        <f t="shared" si="59"/>
        <v>-90.961077996185907</v>
      </c>
      <c r="BB21" s="10">
        <f t="shared" si="60"/>
        <v>89.038922003814093</v>
      </c>
      <c r="BC21" s="48"/>
      <c r="BD21" s="46">
        <f t="shared" si="61"/>
        <v>30</v>
      </c>
      <c r="BE21" s="46">
        <f t="shared" si="62"/>
        <v>-91</v>
      </c>
      <c r="BF21" s="46">
        <f t="shared" si="63"/>
        <v>89</v>
      </c>
    </row>
    <row r="22" spans="1:58" x14ac:dyDescent="0.3">
      <c r="V22" s="29">
        <v>1.18</v>
      </c>
      <c r="W22" s="38">
        <f t="shared" si="47"/>
        <v>151.35612484362088</v>
      </c>
      <c r="X22" s="30">
        <f t="shared" si="18"/>
        <v>-6.4246676350453633</v>
      </c>
      <c r="Y22" s="31">
        <f t="shared" si="33"/>
        <v>-3.2340048868826847E-2</v>
      </c>
      <c r="Z22" s="31">
        <f t="shared" si="34"/>
        <v>-4.9411868718785952</v>
      </c>
      <c r="AA22" s="31">
        <f t="shared" si="35"/>
        <v>3.0277668340152026E-4</v>
      </c>
      <c r="AB22" s="31">
        <f t="shared" si="36"/>
        <v>-0.4783977928736684</v>
      </c>
      <c r="AC22" s="31">
        <f t="shared" si="48"/>
        <v>9.8193801419244389E-9</v>
      </c>
      <c r="AD22" s="31">
        <f t="shared" si="37"/>
        <v>2.7244102451318823E-3</v>
      </c>
      <c r="AE22" s="31">
        <f t="shared" si="49"/>
        <v>-6.4567048974114085</v>
      </c>
      <c r="AF22" s="31">
        <f t="shared" si="50"/>
        <v>-5.4168602545071316</v>
      </c>
      <c r="AG22" s="31">
        <f t="shared" si="5"/>
        <v>92.110410468749379</v>
      </c>
      <c r="AH22" s="31">
        <f t="shared" si="38"/>
        <v>-53.534674239805859</v>
      </c>
      <c r="AI22" s="31">
        <f t="shared" si="39"/>
        <v>-89.879388354887922</v>
      </c>
      <c r="AJ22" s="31">
        <f t="shared" si="51"/>
        <v>2.5252936108451217E-2</v>
      </c>
      <c r="AK22" s="31">
        <f t="shared" si="40"/>
        <v>4.3669272328773818</v>
      </c>
      <c r="AL22" s="32">
        <f t="shared" si="41"/>
        <v>-4.7094701755385557E-6</v>
      </c>
      <c r="AM22" s="31">
        <f t="shared" si="42"/>
        <v>-5.96645628466871E-2</v>
      </c>
      <c r="AN22" s="31">
        <f t="shared" si="52"/>
        <v>38.600984455581795</v>
      </c>
      <c r="AO22" s="31">
        <f t="shared" si="53"/>
        <v>-85.572125684857227</v>
      </c>
      <c r="AP22" s="30">
        <f t="shared" si="11"/>
        <v>23.609121289162623</v>
      </c>
      <c r="AQ22" s="30">
        <f t="shared" si="12"/>
        <v>-26.020599913279625</v>
      </c>
      <c r="AR22" s="31">
        <f t="shared" si="54"/>
        <v>29.732800934053387</v>
      </c>
      <c r="AS22" s="33">
        <f t="shared" si="55"/>
        <v>-90.988985939364355</v>
      </c>
      <c r="AT22" s="31">
        <f t="shared" si="43"/>
        <v>1.0029005652154129E-13</v>
      </c>
      <c r="AU22" s="31">
        <f t="shared" si="44"/>
        <v>8.676465755366735E-6</v>
      </c>
      <c r="AV22" s="32">
        <f t="shared" si="45"/>
        <v>0</v>
      </c>
      <c r="AW22" s="31">
        <f t="shared" si="46"/>
        <v>-4.3382328776834E-7</v>
      </c>
      <c r="AX22" s="34">
        <f t="shared" si="56"/>
        <v>1.0029005652154129E-13</v>
      </c>
      <c r="AY22" s="35">
        <f t="shared" si="57"/>
        <v>8.2426424675983954E-6</v>
      </c>
      <c r="AZ22" s="10">
        <f t="shared" si="58"/>
        <v>29.732800934053486</v>
      </c>
      <c r="BA22" s="10">
        <f t="shared" si="59"/>
        <v>-90.988977696721889</v>
      </c>
      <c r="BB22" s="10">
        <f t="shared" si="60"/>
        <v>89.011022303278111</v>
      </c>
      <c r="BC22" s="37"/>
      <c r="BD22" s="46">
        <f t="shared" si="61"/>
        <v>30</v>
      </c>
      <c r="BE22" s="46">
        <f t="shared" si="62"/>
        <v>-91</v>
      </c>
      <c r="BF22" s="46">
        <f t="shared" si="63"/>
        <v>89</v>
      </c>
    </row>
    <row r="23" spans="1:58" x14ac:dyDescent="0.3">
      <c r="A23" s="85" t="s">
        <v>98</v>
      </c>
      <c r="B23" s="85"/>
      <c r="V23" s="29">
        <v>1.19</v>
      </c>
      <c r="W23" s="36">
        <f t="shared" si="47"/>
        <v>154.88166189124817</v>
      </c>
      <c r="X23" s="30">
        <f t="shared" si="18"/>
        <v>-6.4246676350453633</v>
      </c>
      <c r="Y23" s="31">
        <f t="shared" si="33"/>
        <v>-3.3858262268040173E-2</v>
      </c>
      <c r="Z23" s="31">
        <f t="shared" si="34"/>
        <v>-5.0556921410261042</v>
      </c>
      <c r="AA23" s="31">
        <f t="shared" si="35"/>
        <v>3.1704558803429981E-4</v>
      </c>
      <c r="AB23" s="31">
        <f t="shared" si="36"/>
        <v>-0.48954057283030195</v>
      </c>
      <c r="AC23" s="31">
        <f t="shared" si="48"/>
        <v>1.0282153177968135E-8</v>
      </c>
      <c r="AD23" s="31">
        <f t="shared" si="37"/>
        <v>2.787869911842324E-3</v>
      </c>
      <c r="AE23" s="31">
        <f t="shared" si="49"/>
        <v>-6.4582088414432164</v>
      </c>
      <c r="AF23" s="31">
        <f t="shared" si="50"/>
        <v>-5.5424448439445637</v>
      </c>
      <c r="AG23" s="31">
        <f t="shared" si="5"/>
        <v>92.110410468749379</v>
      </c>
      <c r="AH23" s="31">
        <f t="shared" si="38"/>
        <v>-53.734673373640135</v>
      </c>
      <c r="AI23" s="31">
        <f t="shared" si="39"/>
        <v>-89.882133803279942</v>
      </c>
      <c r="AJ23" s="31">
        <f t="shared" si="51"/>
        <v>2.643945478256126E-2</v>
      </c>
      <c r="AK23" s="31">
        <f t="shared" si="40"/>
        <v>4.4682387772200478</v>
      </c>
      <c r="AL23" s="32">
        <f t="shared" si="41"/>
        <v>-4.9314205419803159E-6</v>
      </c>
      <c r="AM23" s="31">
        <f t="shared" si="42"/>
        <v>-6.1054328008429352E-2</v>
      </c>
      <c r="AN23" s="31">
        <f t="shared" si="52"/>
        <v>38.402171618471264</v>
      </c>
      <c r="AO23" s="31">
        <f t="shared" si="53"/>
        <v>-85.474949354068315</v>
      </c>
      <c r="AP23" s="30">
        <f t="shared" si="11"/>
        <v>23.609121289162623</v>
      </c>
      <c r="AQ23" s="30">
        <f t="shared" si="12"/>
        <v>-26.020599913279625</v>
      </c>
      <c r="AR23" s="31">
        <f t="shared" si="54"/>
        <v>29.532484152911046</v>
      </c>
      <c r="AS23" s="33">
        <f t="shared" si="55"/>
        <v>-91.01739419801288</v>
      </c>
      <c r="AT23" s="31">
        <f t="shared" si="43"/>
        <v>1.0414736638775438E-13</v>
      </c>
      <c r="AU23" s="31">
        <f t="shared" si="44"/>
        <v>8.8785666052307147E-6</v>
      </c>
      <c r="AV23" s="32">
        <f t="shared" si="45"/>
        <v>0</v>
      </c>
      <c r="AW23" s="31">
        <f t="shared" si="46"/>
        <v>-4.4392833026153922E-7</v>
      </c>
      <c r="AX23" s="34">
        <f t="shared" si="56"/>
        <v>1.0414736638775438E-13</v>
      </c>
      <c r="AY23" s="35">
        <f t="shared" si="57"/>
        <v>8.4346382749691762E-6</v>
      </c>
      <c r="AZ23" s="10">
        <f t="shared" si="58"/>
        <v>29.532484152911149</v>
      </c>
      <c r="BA23" s="10">
        <f t="shared" si="59"/>
        <v>-91.017385763374605</v>
      </c>
      <c r="BB23" s="10">
        <f t="shared" si="60"/>
        <v>88.982614236625395</v>
      </c>
      <c r="BC23" s="48"/>
      <c r="BD23" s="46">
        <f t="shared" si="61"/>
        <v>30</v>
      </c>
      <c r="BE23" s="46">
        <f t="shared" si="62"/>
        <v>-91</v>
      </c>
      <c r="BF23" s="46">
        <f t="shared" si="63"/>
        <v>89</v>
      </c>
    </row>
    <row r="24" spans="1:58" x14ac:dyDescent="0.3">
      <c r="A24" t="s">
        <v>99</v>
      </c>
      <c r="B24" s="12">
        <v>224</v>
      </c>
      <c r="C24" t="s">
        <v>100</v>
      </c>
      <c r="D24">
        <f>B24*1000000</f>
        <v>224000000</v>
      </c>
      <c r="V24" s="29">
        <v>1.2</v>
      </c>
      <c r="W24" s="38">
        <f t="shared" si="47"/>
        <v>158.48931924611136</v>
      </c>
      <c r="X24" s="30">
        <f t="shared" si="18"/>
        <v>-6.4246676350453633</v>
      </c>
      <c r="Y24" s="31">
        <f t="shared" si="33"/>
        <v>-3.5447458217137559E-2</v>
      </c>
      <c r="Z24" s="31">
        <f t="shared" si="34"/>
        <v>-5.1728226727612281</v>
      </c>
      <c r="AA24" s="31">
        <f t="shared" si="35"/>
        <v>3.3198691517795999E-4</v>
      </c>
      <c r="AB24" s="31">
        <f t="shared" si="36"/>
        <v>-0.50094286313241687</v>
      </c>
      <c r="AC24" s="31">
        <f t="shared" si="48"/>
        <v>1.076673544394374E-8</v>
      </c>
      <c r="AD24" s="31">
        <f t="shared" si="37"/>
        <v>2.8528077440725086E-3</v>
      </c>
      <c r="AE24" s="31">
        <f t="shared" si="49"/>
        <v>-6.4597830955805877</v>
      </c>
      <c r="AF24" s="31">
        <f t="shared" si="50"/>
        <v>-5.670912728149573</v>
      </c>
      <c r="AG24" s="31">
        <f t="shared" si="5"/>
        <v>92.110410468749379</v>
      </c>
      <c r="AH24" s="31">
        <f t="shared" si="38"/>
        <v>-53.934672546458131</v>
      </c>
      <c r="AI24" s="31">
        <f t="shared" si="39"/>
        <v>-89.884816758159843</v>
      </c>
      <c r="AJ24" s="31">
        <f t="shared" si="51"/>
        <v>2.7681545016775028E-2</v>
      </c>
      <c r="AK24" s="31">
        <f t="shared" si="40"/>
        <v>4.5718811902194316</v>
      </c>
      <c r="AL24" s="32">
        <f t="shared" si="41"/>
        <v>-5.1638310921976206E-6</v>
      </c>
      <c r="AM24" s="31">
        <f t="shared" si="42"/>
        <v>-6.2476464884970398E-2</v>
      </c>
      <c r="AN24" s="31">
        <f t="shared" si="52"/>
        <v>38.203414303476933</v>
      </c>
      <c r="AO24" s="31">
        <f t="shared" si="53"/>
        <v>-85.37541203282538</v>
      </c>
      <c r="AP24" s="30">
        <f t="shared" si="11"/>
        <v>23.609121289162623</v>
      </c>
      <c r="AQ24" s="30">
        <f t="shared" si="12"/>
        <v>-26.020599913279625</v>
      </c>
      <c r="AR24" s="31">
        <f t="shared" si="54"/>
        <v>29.332152583779347</v>
      </c>
      <c r="AS24" s="33">
        <f t="shared" si="55"/>
        <v>-91.046324760974954</v>
      </c>
      <c r="AT24" s="31">
        <f t="shared" si="43"/>
        <v>1.0800467625396748E-13</v>
      </c>
      <c r="AU24" s="31">
        <f t="shared" si="44"/>
        <v>9.0853749886305099E-6</v>
      </c>
      <c r="AV24" s="32">
        <f t="shared" si="45"/>
        <v>0</v>
      </c>
      <c r="AW24" s="31">
        <f t="shared" si="46"/>
        <v>-4.5426874943152927E-7</v>
      </c>
      <c r="AX24" s="34">
        <f t="shared" si="56"/>
        <v>1.0800467625396748E-13</v>
      </c>
      <c r="AY24" s="35">
        <f t="shared" si="57"/>
        <v>8.6311062391989813E-6</v>
      </c>
      <c r="AZ24" s="10">
        <f t="shared" si="58"/>
        <v>29.332152583779454</v>
      </c>
      <c r="BA24" s="10">
        <f t="shared" si="59"/>
        <v>-91.046316129868714</v>
      </c>
      <c r="BB24" s="10">
        <f t="shared" si="60"/>
        <v>88.953683870131286</v>
      </c>
      <c r="BC24" s="37"/>
      <c r="BD24" s="46">
        <f t="shared" si="61"/>
        <v>29</v>
      </c>
      <c r="BE24" s="46">
        <f t="shared" si="62"/>
        <v>-91</v>
      </c>
      <c r="BF24" s="46">
        <f t="shared" si="63"/>
        <v>89</v>
      </c>
    </row>
    <row r="25" spans="1:58" x14ac:dyDescent="0.3">
      <c r="A25" t="s">
        <v>101</v>
      </c>
      <c r="B25" s="55">
        <f>Sheet1!B47</f>
        <v>36.5</v>
      </c>
      <c r="C25" t="s">
        <v>16</v>
      </c>
      <c r="D25">
        <f>B25*1000</f>
        <v>36500</v>
      </c>
      <c r="V25" s="29">
        <v>1.21</v>
      </c>
      <c r="W25" s="36">
        <f t="shared" si="47"/>
        <v>162.18100973589299</v>
      </c>
      <c r="X25" s="30">
        <f t="shared" si="18"/>
        <v>-6.4246676350453633</v>
      </c>
      <c r="Y25" s="31">
        <f t="shared" si="33"/>
        <v>-3.7110927615420029E-2</v>
      </c>
      <c r="Z25" s="31">
        <f t="shared" si="34"/>
        <v>-5.2926366529627229</v>
      </c>
      <c r="AA25" s="31">
        <f t="shared" si="35"/>
        <v>3.4763235028044946E-4</v>
      </c>
      <c r="AB25" s="31">
        <f t="shared" si="36"/>
        <v>-0.51261070581057377</v>
      </c>
      <c r="AC25" s="31">
        <f t="shared" si="48"/>
        <v>1.1274156841580544E-8</v>
      </c>
      <c r="AD25" s="31">
        <f t="shared" si="37"/>
        <v>2.9192581727199712E-3</v>
      </c>
      <c r="AE25" s="31">
        <f t="shared" si="49"/>
        <v>-6.4614309190363466</v>
      </c>
      <c r="AF25" s="31">
        <f t="shared" si="50"/>
        <v>-5.8023281006005769</v>
      </c>
      <c r="AG25" s="31">
        <f t="shared" si="5"/>
        <v>92.110410468749379</v>
      </c>
      <c r="AH25" s="31">
        <f t="shared" si="38"/>
        <v>-54.134671756505313</v>
      </c>
      <c r="AI25" s="31">
        <f t="shared" si="39"/>
        <v>-89.887438642018722</v>
      </c>
      <c r="AJ25" s="31">
        <f t="shared" si="51"/>
        <v>2.8981792525019718E-2</v>
      </c>
      <c r="AK25" s="31">
        <f t="shared" si="40"/>
        <v>4.6779067098938487</v>
      </c>
      <c r="AL25" s="32">
        <f t="shared" si="41"/>
        <v>-5.4071948031098318E-6</v>
      </c>
      <c r="AM25" s="31">
        <f t="shared" si="42"/>
        <v>-6.3931727505093142E-2</v>
      </c>
      <c r="AN25" s="31">
        <f t="shared" si="52"/>
        <v>38.004715097574277</v>
      </c>
      <c r="AO25" s="31">
        <f t="shared" si="53"/>
        <v>-85.273463659629968</v>
      </c>
      <c r="AP25" s="30">
        <f t="shared" si="11"/>
        <v>23.609121289162623</v>
      </c>
      <c r="AQ25" s="30">
        <f t="shared" si="12"/>
        <v>-26.020599913279625</v>
      </c>
      <c r="AR25" s="31">
        <f t="shared" si="54"/>
        <v>29.131805554420929</v>
      </c>
      <c r="AS25" s="33">
        <f t="shared" si="55"/>
        <v>-91.075791760230544</v>
      </c>
      <c r="AT25" s="31">
        <f t="shared" si="43"/>
        <v>1.1571929598639369E-13</v>
      </c>
      <c r="AU25" s="31">
        <f t="shared" si="44"/>
        <v>9.2970005581084327E-6</v>
      </c>
      <c r="AV25" s="32">
        <f t="shared" si="45"/>
        <v>0</v>
      </c>
      <c r="AW25" s="31">
        <f t="shared" si="46"/>
        <v>-4.6485002790542557E-7</v>
      </c>
      <c r="AX25" s="34">
        <f t="shared" si="56"/>
        <v>1.1571929598639369E-13</v>
      </c>
      <c r="AY25" s="35">
        <f t="shared" si="57"/>
        <v>8.8321505302030073E-6</v>
      </c>
      <c r="AZ25" s="10">
        <f t="shared" si="58"/>
        <v>29.131805554421046</v>
      </c>
      <c r="BA25" s="10">
        <f t="shared" si="59"/>
        <v>-91.075782928080017</v>
      </c>
      <c r="BB25" s="10">
        <f t="shared" si="60"/>
        <v>88.924217071919983</v>
      </c>
      <c r="BC25" s="48"/>
      <c r="BD25" s="46">
        <f t="shared" si="61"/>
        <v>29</v>
      </c>
      <c r="BE25" s="46">
        <f t="shared" si="62"/>
        <v>-91</v>
      </c>
      <c r="BF25" s="46">
        <f t="shared" si="63"/>
        <v>89</v>
      </c>
    </row>
    <row r="26" spans="1:58" x14ac:dyDescent="0.3">
      <c r="A26" t="s">
        <v>102</v>
      </c>
      <c r="B26" s="12">
        <f>Sheet1!B48/1000</f>
        <v>2.2000000000000001E-3</v>
      </c>
      <c r="C26" t="s">
        <v>31</v>
      </c>
      <c r="D26">
        <f>B26/1000000</f>
        <v>2.2000000000000003E-9</v>
      </c>
      <c r="V26" s="29">
        <v>1.22</v>
      </c>
      <c r="W26" s="38">
        <f t="shared" si="47"/>
        <v>165.95869074375614</v>
      </c>
      <c r="X26" s="30">
        <f t="shared" si="18"/>
        <v>-6.4246676350453633</v>
      </c>
      <c r="Y26" s="31">
        <f t="shared" si="33"/>
        <v>-3.8852111275614144E-2</v>
      </c>
      <c r="Z26" s="31">
        <f t="shared" si="34"/>
        <v>-5.4151934147943601</v>
      </c>
      <c r="AA26" s="31">
        <f t="shared" si="35"/>
        <v>3.6401507161491824E-4</v>
      </c>
      <c r="AB26" s="31">
        <f t="shared" si="36"/>
        <v>-0.52455028343624066</v>
      </c>
      <c r="AC26" s="31">
        <f t="shared" si="48"/>
        <v>1.1805489703015895E-8</v>
      </c>
      <c r="AD26" s="31">
        <f t="shared" si="37"/>
        <v>2.9872564306808428E-3</v>
      </c>
      <c r="AE26" s="31">
        <f t="shared" si="49"/>
        <v>-6.463155719443872</v>
      </c>
      <c r="AF26" s="31">
        <f t="shared" si="50"/>
        <v>-5.9367564417999192</v>
      </c>
      <c r="AG26" s="31">
        <f t="shared" si="5"/>
        <v>92.110410468749379</v>
      </c>
      <c r="AH26" s="31">
        <f t="shared" si="38"/>
        <v>-54.334671002106091</v>
      </c>
      <c r="AI26" s="31">
        <f t="shared" si="39"/>
        <v>-89.890000844970146</v>
      </c>
      <c r="AJ26" s="31">
        <f t="shared" si="51"/>
        <v>3.0342901702181214E-2</v>
      </c>
      <c r="AK26" s="31">
        <f t="shared" si="40"/>
        <v>4.786368646227797</v>
      </c>
      <c r="AL26" s="32">
        <f t="shared" si="41"/>
        <v>-5.6620278775739592E-6</v>
      </c>
      <c r="AM26" s="31">
        <f t="shared" si="42"/>
        <v>-6.542088746078667E-2</v>
      </c>
      <c r="AN26" s="31">
        <f t="shared" si="52"/>
        <v>37.806076706317597</v>
      </c>
      <c r="AO26" s="31">
        <f t="shared" si="53"/>
        <v>-85.169053086203135</v>
      </c>
      <c r="AP26" s="30">
        <f t="shared" si="11"/>
        <v>23.609121289162623</v>
      </c>
      <c r="AQ26" s="30">
        <f t="shared" si="12"/>
        <v>-26.020599913279625</v>
      </c>
      <c r="AR26" s="31">
        <f t="shared" si="54"/>
        <v>28.931442362756727</v>
      </c>
      <c r="AS26" s="33">
        <f t="shared" si="55"/>
        <v>-91.10580952800305</v>
      </c>
      <c r="AT26" s="31">
        <f t="shared" si="43"/>
        <v>1.1957660585260678E-13</v>
      </c>
      <c r="AU26" s="31">
        <f t="shared" si="44"/>
        <v>9.5135555203426192E-6</v>
      </c>
      <c r="AV26" s="32">
        <f t="shared" si="45"/>
        <v>0</v>
      </c>
      <c r="AW26" s="31">
        <f t="shared" si="46"/>
        <v>-4.7567777601713528E-7</v>
      </c>
      <c r="AX26" s="34">
        <f t="shared" si="56"/>
        <v>1.1957660585260678E-13</v>
      </c>
      <c r="AY26" s="35">
        <f t="shared" si="57"/>
        <v>9.0378777443254835E-6</v>
      </c>
      <c r="AZ26" s="10">
        <f t="shared" si="58"/>
        <v>28.931442362756847</v>
      </c>
      <c r="BA26" s="10">
        <f t="shared" si="59"/>
        <v>-91.105800490125304</v>
      </c>
      <c r="BB26" s="10">
        <f t="shared" si="60"/>
        <v>88.894199509874696</v>
      </c>
      <c r="BC26" s="37"/>
      <c r="BD26" s="46">
        <f t="shared" si="61"/>
        <v>29</v>
      </c>
      <c r="BE26" s="46">
        <f t="shared" si="62"/>
        <v>-91</v>
      </c>
      <c r="BF26" s="46">
        <f t="shared" si="63"/>
        <v>89</v>
      </c>
    </row>
    <row r="27" spans="1:58" x14ac:dyDescent="0.3">
      <c r="A27" t="s">
        <v>103</v>
      </c>
      <c r="B27" s="12">
        <f>Sheet1!B49</f>
        <v>30</v>
      </c>
      <c r="C27" t="s">
        <v>35</v>
      </c>
      <c r="D27">
        <f>B27/1000000000000</f>
        <v>3E-11</v>
      </c>
      <c r="V27" s="29">
        <v>1.23</v>
      </c>
      <c r="W27" s="36">
        <f t="shared" si="47"/>
        <v>169.82436524617447</v>
      </c>
      <c r="X27" s="30">
        <f t="shared" si="18"/>
        <v>-6.4246676350453633</v>
      </c>
      <c r="Y27" s="31">
        <f t="shared" si="33"/>
        <v>-4.0674606498947871E-2</v>
      </c>
      <c r="Z27" s="31">
        <f t="shared" si="34"/>
        <v>-5.5405534510270389</v>
      </c>
      <c r="AA27" s="31">
        <f t="shared" si="35"/>
        <v>3.8116982058138571E-4</v>
      </c>
      <c r="AB27" s="31">
        <f t="shared" si="36"/>
        <v>-0.53676792238138982</v>
      </c>
      <c r="AC27" s="31">
        <f t="shared" si="48"/>
        <v>1.2361866148689522E-8</v>
      </c>
      <c r="AD27" s="31">
        <f t="shared" si="37"/>
        <v>3.0568385715307863E-3</v>
      </c>
      <c r="AE27" s="31">
        <f t="shared" si="49"/>
        <v>-6.4649610593618636</v>
      </c>
      <c r="AF27" s="31">
        <f t="shared" si="50"/>
        <v>-6.0742645348368987</v>
      </c>
      <c r="AG27" s="31">
        <f t="shared" si="5"/>
        <v>92.110410468749379</v>
      </c>
      <c r="AH27" s="31">
        <f t="shared" si="38"/>
        <v>-54.534670281660297</v>
      </c>
      <c r="AI27" s="31">
        <f t="shared" si="39"/>
        <v>-89.892504725487058</v>
      </c>
      <c r="AJ27" s="31">
        <f t="shared" si="51"/>
        <v>3.1767700915280757E-2</v>
      </c>
      <c r="AK27" s="31">
        <f t="shared" si="40"/>
        <v>4.8973213960436297</v>
      </c>
      <c r="AL27" s="32">
        <f t="shared" si="41"/>
        <v>-5.9288708466216252E-6</v>
      </c>
      <c r="AM27" s="31">
        <f t="shared" si="42"/>
        <v>-6.6944734316318505E-2</v>
      </c>
      <c r="AN27" s="31">
        <f t="shared" si="52"/>
        <v>37.607501959133515</v>
      </c>
      <c r="AO27" s="31">
        <f t="shared" si="53"/>
        <v>-85.062128063759744</v>
      </c>
      <c r="AP27" s="30">
        <f t="shared" si="11"/>
        <v>23.609121289162623</v>
      </c>
      <c r="AQ27" s="30">
        <f t="shared" si="12"/>
        <v>-26.020599913279625</v>
      </c>
      <c r="AR27" s="31">
        <f t="shared" si="54"/>
        <v>28.731062275654651</v>
      </c>
      <c r="AS27" s="33">
        <f t="shared" si="55"/>
        <v>-91.136392598596643</v>
      </c>
      <c r="AT27" s="31">
        <f t="shared" si="43"/>
        <v>1.2536257065192643E-13</v>
      </c>
      <c r="AU27" s="31">
        <f t="shared" si="44"/>
        <v>9.7351546956404789E-6</v>
      </c>
      <c r="AV27" s="32">
        <f t="shared" si="45"/>
        <v>0</v>
      </c>
      <c r="AW27" s="31">
        <f t="shared" si="46"/>
        <v>-4.8675773478202861E-7</v>
      </c>
      <c r="AX27" s="34">
        <f t="shared" si="56"/>
        <v>1.2536257065192643E-13</v>
      </c>
      <c r="AY27" s="35">
        <f t="shared" si="57"/>
        <v>9.2483969608584512E-6</v>
      </c>
      <c r="AZ27" s="10">
        <f t="shared" si="58"/>
        <v>28.731062275654775</v>
      </c>
      <c r="BA27" s="10">
        <f t="shared" si="59"/>
        <v>-91.136383350199679</v>
      </c>
      <c r="BB27" s="10">
        <f t="shared" si="60"/>
        <v>88.863616649800321</v>
      </c>
      <c r="BC27" s="48"/>
      <c r="BD27" s="46">
        <f t="shared" si="61"/>
        <v>29</v>
      </c>
      <c r="BE27" s="46">
        <f t="shared" si="62"/>
        <v>-91</v>
      </c>
      <c r="BF27" s="46">
        <f t="shared" si="63"/>
        <v>89</v>
      </c>
    </row>
    <row r="28" spans="1:58" x14ac:dyDescent="0.3">
      <c r="A28" t="s">
        <v>104</v>
      </c>
      <c r="B28">
        <f>1/2/PI()/D25/D26</f>
        <v>1982.0042726263428</v>
      </c>
      <c r="C28" t="s">
        <v>93</v>
      </c>
      <c r="D28">
        <f>fz_comp</f>
        <v>1982.0042726263428</v>
      </c>
      <c r="E28">
        <f>fz_comp</f>
        <v>1982.0042726263428</v>
      </c>
      <c r="F28">
        <v>180</v>
      </c>
      <c r="G28">
        <v>-180</v>
      </c>
      <c r="V28" s="29">
        <v>1.24</v>
      </c>
      <c r="W28" s="38">
        <f t="shared" si="47"/>
        <v>173.78008287493756</v>
      </c>
      <c r="X28" s="30">
        <f t="shared" si="18"/>
        <v>-6.4246676350453633</v>
      </c>
      <c r="Y28" s="31">
        <f t="shared" si="33"/>
        <v>-4.2582173914256151E-2</v>
      </c>
      <c r="Z28" s="31">
        <f t="shared" si="34"/>
        <v>-5.6687784256749545</v>
      </c>
      <c r="AA28" s="31">
        <f t="shared" si="35"/>
        <v>3.9913297533301396E-4</v>
      </c>
      <c r="AB28" s="31">
        <f t="shared" si="36"/>
        <v>-0.54927009615302513</v>
      </c>
      <c r="AC28" s="31">
        <f t="shared" si="48"/>
        <v>1.294446265810406E-8</v>
      </c>
      <c r="AD28" s="31">
        <f t="shared" si="37"/>
        <v>3.1280414886410909E-3</v>
      </c>
      <c r="AE28" s="31">
        <f t="shared" si="49"/>
        <v>-6.4668506630398239</v>
      </c>
      <c r="AF28" s="31">
        <f t="shared" si="50"/>
        <v>-6.2149204803393383</v>
      </c>
      <c r="AG28" s="31">
        <f t="shared" si="5"/>
        <v>92.110410468749379</v>
      </c>
      <c r="AH28" s="31">
        <f t="shared" si="38"/>
        <v>-54.734669593639794</v>
      </c>
      <c r="AI28" s="31">
        <f t="shared" si="39"/>
        <v>-89.894951611121741</v>
      </c>
      <c r="AJ28" s="31">
        <f t="shared" si="51"/>
        <v>3.3259148015543687E-2</v>
      </c>
      <c r="AK28" s="31">
        <f t="shared" si="40"/>
        <v>5.0108204575286424</v>
      </c>
      <c r="AL28" s="32">
        <f t="shared" si="41"/>
        <v>-6.2082897228064187E-6</v>
      </c>
      <c r="AM28" s="31">
        <f t="shared" si="42"/>
        <v>-6.8504076026833824E-2</v>
      </c>
      <c r="AN28" s="31">
        <f t="shared" si="52"/>
        <v>37.408993814835405</v>
      </c>
      <c r="AO28" s="31">
        <f t="shared" si="53"/>
        <v>-84.952635229619943</v>
      </c>
      <c r="AP28" s="30">
        <f t="shared" si="11"/>
        <v>23.609121289162623</v>
      </c>
      <c r="AQ28" s="30">
        <f t="shared" si="12"/>
        <v>-26.020599913279625</v>
      </c>
      <c r="AR28" s="31">
        <f t="shared" si="54"/>
        <v>28.530664527678582</v>
      </c>
      <c r="AS28" s="33">
        <f t="shared" si="55"/>
        <v>-91.167555709959288</v>
      </c>
      <c r="AT28" s="31">
        <f t="shared" si="43"/>
        <v>1.3114853545124605E-13</v>
      </c>
      <c r="AU28" s="31">
        <f t="shared" si="44"/>
        <v>9.9619155788179753E-6</v>
      </c>
      <c r="AV28" s="32">
        <f t="shared" si="45"/>
        <v>0</v>
      </c>
      <c r="AW28" s="31">
        <f t="shared" si="46"/>
        <v>-4.9809577894090376E-7</v>
      </c>
      <c r="AX28" s="34">
        <f t="shared" si="56"/>
        <v>1.3114853545124605E-13</v>
      </c>
      <c r="AY28" s="35">
        <f t="shared" si="57"/>
        <v>9.4638197998770724E-6</v>
      </c>
      <c r="AZ28" s="10">
        <f t="shared" si="58"/>
        <v>28.530664527678713</v>
      </c>
      <c r="BA28" s="10">
        <f t="shared" si="59"/>
        <v>-91.167546246139494</v>
      </c>
      <c r="BB28" s="10">
        <f t="shared" si="60"/>
        <v>88.832453753860506</v>
      </c>
      <c r="BC28" s="37"/>
      <c r="BD28" s="46">
        <f t="shared" si="61"/>
        <v>29</v>
      </c>
      <c r="BE28" s="46">
        <f t="shared" si="62"/>
        <v>-91</v>
      </c>
      <c r="BF28" s="46">
        <f t="shared" si="63"/>
        <v>89</v>
      </c>
    </row>
    <row r="29" spans="1:58" x14ac:dyDescent="0.3">
      <c r="A29" t="s">
        <v>105</v>
      </c>
      <c r="B29">
        <f>1/2/PI()/(D26+D27)/D24</f>
        <v>0.31861575731080904</v>
      </c>
      <c r="C29" t="s">
        <v>93</v>
      </c>
      <c r="D29">
        <f>fp_comp1</f>
        <v>0.31861575731080904</v>
      </c>
      <c r="E29">
        <f>fp_comp1</f>
        <v>0.31861575731080904</v>
      </c>
      <c r="V29" s="29">
        <v>1.25</v>
      </c>
      <c r="W29" s="36">
        <f t="shared" si="47"/>
        <v>177.82794100389236</v>
      </c>
      <c r="X29" s="30">
        <f t="shared" si="18"/>
        <v>-6.4246676350453633</v>
      </c>
      <c r="Y29" s="31">
        <f t="shared" si="33"/>
        <v>-4.4578744589303144E-2</v>
      </c>
      <c r="Z29" s="31">
        <f t="shared" si="34"/>
        <v>-5.7999311848669137</v>
      </c>
      <c r="AA29" s="31">
        <f t="shared" si="35"/>
        <v>4.1794262785386799E-4</v>
      </c>
      <c r="AB29" s="31">
        <f t="shared" si="36"/>
        <v>-0.56206342880430071</v>
      </c>
      <c r="AC29" s="31">
        <f t="shared" si="48"/>
        <v>1.3554517427719355E-8</v>
      </c>
      <c r="AD29" s="31">
        <f t="shared" si="37"/>
        <v>3.2009029347400105E-3</v>
      </c>
      <c r="AE29" s="31">
        <f t="shared" si="49"/>
        <v>-6.4688284234522957</v>
      </c>
      <c r="AF29" s="31">
        <f t="shared" si="50"/>
        <v>-6.3587937107364745</v>
      </c>
      <c r="AG29" s="31">
        <f t="shared" si="5"/>
        <v>92.110410468749379</v>
      </c>
      <c r="AH29" s="31">
        <f t="shared" si="38"/>
        <v>-54.934668936585219</v>
      </c>
      <c r="AI29" s="31">
        <f t="shared" si="39"/>
        <v>-89.897342799209639</v>
      </c>
      <c r="AJ29" s="31">
        <f t="shared" si="51"/>
        <v>3.482033607915988E-2</v>
      </c>
      <c r="AK29" s="31">
        <f t="shared" si="40"/>
        <v>5.126922444363708</v>
      </c>
      <c r="AL29" s="32">
        <f t="shared" si="41"/>
        <v>-6.5008771834465191E-6</v>
      </c>
      <c r="AM29" s="31">
        <f t="shared" si="42"/>
        <v>-7.009973936670269E-2</v>
      </c>
      <c r="AN29" s="31">
        <f t="shared" si="52"/>
        <v>37.210555367366133</v>
      </c>
      <c r="AO29" s="31">
        <f t="shared" si="53"/>
        <v>-84.840520094212621</v>
      </c>
      <c r="AP29" s="30">
        <f t="shared" si="11"/>
        <v>23.609121289162623</v>
      </c>
      <c r="AQ29" s="30">
        <f t="shared" si="12"/>
        <v>-26.020599913279625</v>
      </c>
      <c r="AR29" s="31">
        <f t="shared" si="54"/>
        <v>28.330248319796837</v>
      </c>
      <c r="AS29" s="33">
        <f t="shared" si="55"/>
        <v>-91.199313804949099</v>
      </c>
      <c r="AT29" s="31">
        <f t="shared" si="43"/>
        <v>1.3886315518367223E-13</v>
      </c>
      <c r="AU29" s="31">
        <f t="shared" si="44"/>
        <v>1.0193958401496906E-5</v>
      </c>
      <c r="AV29" s="32">
        <f t="shared" si="45"/>
        <v>0</v>
      </c>
      <c r="AW29" s="31">
        <f t="shared" si="46"/>
        <v>-5.0969792007485054E-7</v>
      </c>
      <c r="AX29" s="34">
        <f t="shared" si="56"/>
        <v>1.3886315518367223E-13</v>
      </c>
      <c r="AY29" s="35">
        <f t="shared" si="57"/>
        <v>9.6842604814220552E-6</v>
      </c>
      <c r="AZ29" s="10">
        <f t="shared" si="58"/>
        <v>28.330248319796976</v>
      </c>
      <c r="BA29" s="10">
        <f t="shared" si="59"/>
        <v>-91.199304120688623</v>
      </c>
      <c r="BB29" s="10">
        <f t="shared" si="60"/>
        <v>88.800695879311377</v>
      </c>
      <c r="BC29" s="48"/>
      <c r="BD29" s="46">
        <f t="shared" si="61"/>
        <v>28</v>
      </c>
      <c r="BE29" s="46">
        <f t="shared" si="62"/>
        <v>-91</v>
      </c>
      <c r="BF29" s="46">
        <f t="shared" si="63"/>
        <v>89</v>
      </c>
    </row>
    <row r="30" spans="1:58" x14ac:dyDescent="0.3">
      <c r="A30" t="s">
        <v>106</v>
      </c>
      <c r="B30">
        <f>1/2/PI()/D25/D27</f>
        <v>145346.9799925985</v>
      </c>
      <c r="C30" t="s">
        <v>93</v>
      </c>
      <c r="D30">
        <f>fp_comp2</f>
        <v>145346.9799925985</v>
      </c>
      <c r="E30">
        <f>fp_comp2</f>
        <v>145346.9799925985</v>
      </c>
      <c r="V30" s="29">
        <v>1.26</v>
      </c>
      <c r="W30" s="38">
        <f t="shared" si="47"/>
        <v>181.97008586099841</v>
      </c>
      <c r="X30" s="30">
        <f t="shared" si="18"/>
        <v>-6.4246676350453633</v>
      </c>
      <c r="Y30" s="31">
        <f t="shared" si="33"/>
        <v>-4.6668427422619493E-2</v>
      </c>
      <c r="Z30" s="31">
        <f t="shared" si="34"/>
        <v>-5.934075766868486</v>
      </c>
      <c r="AA30" s="31">
        <f t="shared" si="35"/>
        <v>4.3763866466900675E-4</v>
      </c>
      <c r="AB30" s="31">
        <f t="shared" si="36"/>
        <v>-0.57515469842394717</v>
      </c>
      <c r="AC30" s="31">
        <f t="shared" si="48"/>
        <v>1.4193320727677758E-8</v>
      </c>
      <c r="AD30" s="31">
        <f t="shared" si="37"/>
        <v>3.2754615419297566E-3</v>
      </c>
      <c r="AE30" s="31">
        <f t="shared" si="49"/>
        <v>-6.4708984096099931</v>
      </c>
      <c r="AF30" s="31">
        <f t="shared" si="50"/>
        <v>-6.5059550037505041</v>
      </c>
      <c r="AG30" s="31">
        <f t="shared" si="5"/>
        <v>92.110410468749379</v>
      </c>
      <c r="AH30" s="31">
        <f t="shared" si="38"/>
        <v>-55.134668309102885</v>
      </c>
      <c r="AI30" s="31">
        <f t="shared" si="39"/>
        <v>-89.899679557556979</v>
      </c>
      <c r="AJ30" s="31">
        <f t="shared" si="51"/>
        <v>3.6454499384596932E-2</v>
      </c>
      <c r="AK30" s="31">
        <f t="shared" si="40"/>
        <v>5.2456850993957325</v>
      </c>
      <c r="AL30" s="32">
        <f t="shared" si="41"/>
        <v>-6.807253847408347E-6</v>
      </c>
      <c r="AM30" s="31">
        <f t="shared" si="42"/>
        <v>-7.1732570367842474E-2</v>
      </c>
      <c r="AN30" s="31">
        <f t="shared" si="52"/>
        <v>37.012189851777244</v>
      </c>
      <c r="AO30" s="31">
        <f t="shared" si="53"/>
        <v>-84.725727028529093</v>
      </c>
      <c r="AP30" s="30">
        <f t="shared" si="11"/>
        <v>23.609121289162623</v>
      </c>
      <c r="AQ30" s="30">
        <f t="shared" si="12"/>
        <v>-26.020599913279625</v>
      </c>
      <c r="AR30" s="31">
        <f t="shared" si="54"/>
        <v>28.129812818050247</v>
      </c>
      <c r="AS30" s="33">
        <f t="shared" si="55"/>
        <v>-91.231682032279593</v>
      </c>
      <c r="AT30" s="31">
        <f t="shared" si="43"/>
        <v>1.4272046504988532E-13</v>
      </c>
      <c r="AU30" s="31">
        <f t="shared" si="44"/>
        <v>1.0431406195853295E-5</v>
      </c>
      <c r="AV30" s="32">
        <f t="shared" si="45"/>
        <v>0</v>
      </c>
      <c r="AW30" s="31">
        <f t="shared" si="46"/>
        <v>-5.2157030979267047E-7</v>
      </c>
      <c r="AX30" s="34">
        <f t="shared" si="56"/>
        <v>1.4272046504988532E-13</v>
      </c>
      <c r="AY30" s="35">
        <f t="shared" si="57"/>
        <v>9.9098358860606242E-6</v>
      </c>
      <c r="AZ30" s="10">
        <f t="shared" si="58"/>
        <v>28.129812818050389</v>
      </c>
      <c r="BA30" s="10">
        <f t="shared" si="59"/>
        <v>-91.231672122443712</v>
      </c>
      <c r="BB30" s="10">
        <f t="shared" si="60"/>
        <v>88.768327877556288</v>
      </c>
      <c r="BC30" s="37"/>
      <c r="BD30" s="46">
        <f t="shared" si="61"/>
        <v>28</v>
      </c>
      <c r="BE30" s="46">
        <f t="shared" si="62"/>
        <v>-91</v>
      </c>
      <c r="BF30" s="46">
        <f t="shared" si="63"/>
        <v>89</v>
      </c>
    </row>
    <row r="31" spans="1:58" x14ac:dyDescent="0.3">
      <c r="A31" t="s">
        <v>107</v>
      </c>
      <c r="B31">
        <f>20*LOG(D24*D4)</f>
        <v>92.110410468749379</v>
      </c>
      <c r="C31" t="s">
        <v>97</v>
      </c>
      <c r="D31">
        <f>DC_gain_comp</f>
        <v>92.110410468749379</v>
      </c>
      <c r="E31">
        <f>DC_gain_comp</f>
        <v>92.110410468749379</v>
      </c>
      <c r="F31">
        <v>100</v>
      </c>
      <c r="G31">
        <v>1000000</v>
      </c>
      <c r="V31" s="29">
        <v>1.27</v>
      </c>
      <c r="W31" s="36">
        <f t="shared" si="47"/>
        <v>186.2087136662868</v>
      </c>
      <c r="X31" s="30">
        <f t="shared" si="18"/>
        <v>-6.4246676350453633</v>
      </c>
      <c r="Y31" s="31">
        <f t="shared" si="33"/>
        <v>-4.8855516824002548E-2</v>
      </c>
      <c r="Z31" s="31">
        <f t="shared" si="34"/>
        <v>-6.0712774111647638</v>
      </c>
      <c r="AA31" s="31">
        <f t="shared" si="35"/>
        <v>4.5826285136577575E-4</v>
      </c>
      <c r="AB31" s="31">
        <f t="shared" si="36"/>
        <v>-0.58855084070574515</v>
      </c>
      <c r="AC31" s="31">
        <f t="shared" si="48"/>
        <v>1.4862232259698441E-8</v>
      </c>
      <c r="AD31" s="31">
        <f t="shared" si="37"/>
        <v>3.351756842169751E-3</v>
      </c>
      <c r="AE31" s="31">
        <f t="shared" si="49"/>
        <v>-6.4730648741557681</v>
      </c>
      <c r="AF31" s="31">
        <f t="shared" si="50"/>
        <v>-6.6564764950283397</v>
      </c>
      <c r="AG31" s="31">
        <f t="shared" si="5"/>
        <v>92.110410468749379</v>
      </c>
      <c r="AH31" s="31">
        <f t="shared" si="38"/>
        <v>-55.334667709861812</v>
      </c>
      <c r="AI31" s="31">
        <f t="shared" si="39"/>
        <v>-89.901963125112871</v>
      </c>
      <c r="AJ31" s="31">
        <f t="shared" si="51"/>
        <v>3.8165019634482697E-2</v>
      </c>
      <c r="AK31" s="31">
        <f t="shared" si="40"/>
        <v>5.3671673077917132</v>
      </c>
      <c r="AL31" s="32">
        <f t="shared" si="41"/>
        <v>-7.1280695731067364E-6</v>
      </c>
      <c r="AM31" s="31">
        <f t="shared" si="42"/>
        <v>-7.3403434768248163E-2</v>
      </c>
      <c r="AN31" s="31">
        <f t="shared" si="52"/>
        <v>36.813900650452474</v>
      </c>
      <c r="AO31" s="31">
        <f t="shared" si="53"/>
        <v>-84.608199252089406</v>
      </c>
      <c r="AP31" s="30">
        <f t="shared" si="11"/>
        <v>23.609121289162623</v>
      </c>
      <c r="AQ31" s="30">
        <f t="shared" si="12"/>
        <v>-26.020599913279625</v>
      </c>
      <c r="AR31" s="31">
        <f t="shared" si="54"/>
        <v>27.929357152179705</v>
      </c>
      <c r="AS31" s="33">
        <f t="shared" si="55"/>
        <v>-91.264675747117749</v>
      </c>
      <c r="AT31" s="31">
        <f t="shared" si="43"/>
        <v>1.5043508478231148E-13</v>
      </c>
      <c r="AU31" s="31">
        <f t="shared" si="44"/>
        <v>1.0674384859850713E-5</v>
      </c>
      <c r="AV31" s="32">
        <f t="shared" si="45"/>
        <v>0</v>
      </c>
      <c r="AW31" s="31">
        <f t="shared" si="46"/>
        <v>-5.3371924299254166E-7</v>
      </c>
      <c r="AX31" s="34">
        <f t="shared" si="56"/>
        <v>1.5043508478231148E-13</v>
      </c>
      <c r="AY31" s="35">
        <f t="shared" si="57"/>
        <v>1.0140665616858171E-5</v>
      </c>
      <c r="AZ31" s="10">
        <f t="shared" si="58"/>
        <v>27.929357152179854</v>
      </c>
      <c r="BA31" s="10">
        <f t="shared" si="59"/>
        <v>-91.264665606452127</v>
      </c>
      <c r="BB31" s="10">
        <f t="shared" si="60"/>
        <v>88.735334393547873</v>
      </c>
      <c r="BC31" s="48"/>
      <c r="BD31" s="46">
        <f t="shared" si="61"/>
        <v>28</v>
      </c>
      <c r="BE31" s="46">
        <f t="shared" si="62"/>
        <v>-91</v>
      </c>
      <c r="BF31" s="46">
        <f t="shared" si="63"/>
        <v>89</v>
      </c>
    </row>
    <row r="32" spans="1:58" x14ac:dyDescent="0.3">
      <c r="A32" t="s">
        <v>108</v>
      </c>
      <c r="B32">
        <f>20*LOG(D25*D4)</f>
        <v>16.351307391195615</v>
      </c>
      <c r="C32" t="s">
        <v>97</v>
      </c>
      <c r="D32">
        <f>B32</f>
        <v>16.351307391195615</v>
      </c>
      <c r="E32">
        <f>B32</f>
        <v>16.351307391195615</v>
      </c>
      <c r="V32" s="29">
        <v>1.28</v>
      </c>
      <c r="W32" s="38">
        <f t="shared" si="47"/>
        <v>190.54607179632478</v>
      </c>
      <c r="X32" s="30">
        <f t="shared" si="18"/>
        <v>-6.4246676350453633</v>
      </c>
      <c r="Y32" s="31">
        <f t="shared" si="33"/>
        <v>-5.1144500691893607E-2</v>
      </c>
      <c r="Z32" s="31">
        <f t="shared" si="34"/>
        <v>-6.2116025665073167</v>
      </c>
      <c r="AA32" s="31">
        <f t="shared" si="35"/>
        <v>4.7985892106076899E-4</v>
      </c>
      <c r="AB32" s="31">
        <f t="shared" si="36"/>
        <v>-0.60225895259982065</v>
      </c>
      <c r="AC32" s="31">
        <f t="shared" si="48"/>
        <v>1.5562667656492814E-8</v>
      </c>
      <c r="AD32" s="31">
        <f t="shared" si="37"/>
        <v>3.4298292882369874E-3</v>
      </c>
      <c r="AE32" s="31">
        <f t="shared" si="49"/>
        <v>-6.4753322612535289</v>
      </c>
      <c r="AF32" s="31">
        <f t="shared" si="50"/>
        <v>-6.8104316898189001</v>
      </c>
      <c r="AG32" s="31">
        <f t="shared" si="5"/>
        <v>92.110410468749379</v>
      </c>
      <c r="AH32" s="31">
        <f t="shared" si="38"/>
        <v>-55.534667137590958</v>
      </c>
      <c r="AI32" s="31">
        <f t="shared" si="39"/>
        <v>-89.904194712626008</v>
      </c>
      <c r="AJ32" s="31">
        <f t="shared" si="51"/>
        <v>3.9955432430154814E-2</v>
      </c>
      <c r="AK32" s="31">
        <f t="shared" si="40"/>
        <v>5.4914291096076751</v>
      </c>
      <c r="AL32" s="32">
        <f t="shared" si="41"/>
        <v>-7.464004854868042E-6</v>
      </c>
      <c r="AM32" s="31">
        <f t="shared" si="42"/>
        <v>-7.5113218470967191E-2</v>
      </c>
      <c r="AN32" s="31">
        <f t="shared" si="52"/>
        <v>36.615691299583723</v>
      </c>
      <c r="AO32" s="31">
        <f t="shared" si="53"/>
        <v>-84.487878821489289</v>
      </c>
      <c r="AP32" s="30">
        <f t="shared" si="11"/>
        <v>23.609121289162623</v>
      </c>
      <c r="AQ32" s="30">
        <f t="shared" si="12"/>
        <v>-26.020599913279625</v>
      </c>
      <c r="AR32" s="31">
        <f t="shared" si="54"/>
        <v>27.728880414213194</v>
      </c>
      <c r="AS32" s="33">
        <f t="shared" si="55"/>
        <v>-91.298310511308188</v>
      </c>
      <c r="AT32" s="31">
        <f t="shared" si="43"/>
        <v>1.5814970451473764E-13</v>
      </c>
      <c r="AU32" s="31">
        <f t="shared" si="44"/>
        <v>1.0923023223993006E-5</v>
      </c>
      <c r="AV32" s="32">
        <f t="shared" si="45"/>
        <v>0</v>
      </c>
      <c r="AW32" s="31">
        <f t="shared" si="46"/>
        <v>-5.4615116119965682E-7</v>
      </c>
      <c r="AX32" s="34">
        <f t="shared" si="56"/>
        <v>1.5814970451473764E-13</v>
      </c>
      <c r="AY32" s="35">
        <f t="shared" si="57"/>
        <v>1.037687206279335E-5</v>
      </c>
      <c r="AZ32" s="10">
        <f t="shared" si="58"/>
        <v>27.728880414213354</v>
      </c>
      <c r="BA32" s="10">
        <f t="shared" si="59"/>
        <v>-91.298300134436118</v>
      </c>
      <c r="BB32" s="10">
        <f t="shared" si="60"/>
        <v>88.701699865563882</v>
      </c>
      <c r="BC32" s="37"/>
      <c r="BD32" s="46">
        <f t="shared" si="61"/>
        <v>28</v>
      </c>
      <c r="BE32" s="46">
        <f t="shared" si="62"/>
        <v>-91</v>
      </c>
      <c r="BF32" s="46">
        <f t="shared" si="63"/>
        <v>89</v>
      </c>
    </row>
    <row r="33" spans="1:58" x14ac:dyDescent="0.3">
      <c r="V33" s="29">
        <v>1.29</v>
      </c>
      <c r="W33" s="36">
        <f t="shared" si="47"/>
        <v>194.98445997580464</v>
      </c>
      <c r="X33" s="30">
        <f t="shared" si="18"/>
        <v>-6.4246676350453633</v>
      </c>
      <c r="Y33" s="31">
        <f t="shared" si="33"/>
        <v>-5.3540068695665299E-2</v>
      </c>
      <c r="Z33" s="31">
        <f t="shared" si="34"/>
        <v>-6.355118897822492</v>
      </c>
      <c r="AA33" s="31">
        <f t="shared" si="35"/>
        <v>5.0247266706451789E-4</v>
      </c>
      <c r="AB33" s="31">
        <f t="shared" si="36"/>
        <v>-0.61628629604757479</v>
      </c>
      <c r="AC33" s="31">
        <f t="shared" si="48"/>
        <v>1.6296113911003885E-8</v>
      </c>
      <c r="AD33" s="31">
        <f t="shared" si="37"/>
        <v>3.5097202751746201E-3</v>
      </c>
      <c r="AE33" s="31">
        <f t="shared" si="49"/>
        <v>-6.47770521477785</v>
      </c>
      <c r="AF33" s="31">
        <f t="shared" si="50"/>
        <v>-6.9678954735948917</v>
      </c>
      <c r="AG33" s="31">
        <f t="shared" si="5"/>
        <v>92.110410468749379</v>
      </c>
      <c r="AH33" s="31">
        <f t="shared" si="38"/>
        <v>-55.734666591076461</v>
      </c>
      <c r="AI33" s="31">
        <f t="shared" si="39"/>
        <v>-89.90637550328654</v>
      </c>
      <c r="AJ33" s="31">
        <f t="shared" si="51"/>
        <v>4.1829434007023367E-2</v>
      </c>
      <c r="AK33" s="31">
        <f t="shared" si="40"/>
        <v>5.6185317117008484</v>
      </c>
      <c r="AL33" s="32">
        <f t="shared" si="41"/>
        <v>-7.8157722482246644E-6</v>
      </c>
      <c r="AM33" s="31">
        <f t="shared" si="42"/>
        <v>-7.686282801376286E-2</v>
      </c>
      <c r="AN33" s="31">
        <f t="shared" si="52"/>
        <v>36.417565495907688</v>
      </c>
      <c r="AO33" s="31">
        <f t="shared" si="53"/>
        <v>-84.364706619599446</v>
      </c>
      <c r="AP33" s="30">
        <f t="shared" si="11"/>
        <v>23.609121289162623</v>
      </c>
      <c r="AQ33" s="30">
        <f t="shared" si="12"/>
        <v>-26.020599913279625</v>
      </c>
      <c r="AR33" s="31">
        <f t="shared" si="54"/>
        <v>27.528381657012837</v>
      </c>
      <c r="AS33" s="33">
        <f t="shared" si="55"/>
        <v>-91.332602093194339</v>
      </c>
      <c r="AT33" s="31">
        <f t="shared" si="43"/>
        <v>1.6586432424716379E-13</v>
      </c>
      <c r="AU33" s="31">
        <f t="shared" si="44"/>
        <v>1.117745311963197E-5</v>
      </c>
      <c r="AV33" s="32">
        <f t="shared" si="45"/>
        <v>0</v>
      </c>
      <c r="AW33" s="31">
        <f t="shared" si="46"/>
        <v>-5.5887265598160549E-7</v>
      </c>
      <c r="AX33" s="34">
        <f t="shared" si="56"/>
        <v>1.6586432424716379E-13</v>
      </c>
      <c r="AY33" s="35">
        <f t="shared" si="57"/>
        <v>1.0618580463650364E-5</v>
      </c>
      <c r="AZ33" s="10">
        <f t="shared" si="58"/>
        <v>27.528381657013004</v>
      </c>
      <c r="BA33" s="10">
        <f t="shared" si="59"/>
        <v>-91.332591474613878</v>
      </c>
      <c r="BB33" s="10">
        <f t="shared" si="60"/>
        <v>88.667408525386122</v>
      </c>
      <c r="BC33" s="48"/>
      <c r="BD33" s="46">
        <f t="shared" si="61"/>
        <v>28</v>
      </c>
      <c r="BE33" s="46">
        <f t="shared" si="62"/>
        <v>-91</v>
      </c>
      <c r="BF33" s="46">
        <f t="shared" si="63"/>
        <v>89</v>
      </c>
    </row>
    <row r="34" spans="1:58" x14ac:dyDescent="0.3">
      <c r="A34" s="85" t="s">
        <v>109</v>
      </c>
      <c r="B34" s="85"/>
      <c r="V34" s="29">
        <v>1.3</v>
      </c>
      <c r="W34" s="38">
        <f t="shared" si="47"/>
        <v>199.52623149688804</v>
      </c>
      <c r="X34" s="30">
        <f t="shared" si="18"/>
        <v>-6.4246676350453633</v>
      </c>
      <c r="Y34" s="31">
        <f t="shared" si="33"/>
        <v>-5.6047120870739556E-2</v>
      </c>
      <c r="Z34" s="31">
        <f t="shared" si="34"/>
        <v>-6.5018952918713699</v>
      </c>
      <c r="AA34" s="31">
        <f t="shared" si="35"/>
        <v>5.261520398782666E-4</v>
      </c>
      <c r="AB34" s="31">
        <f t="shared" si="36"/>
        <v>-0.63064030180209585</v>
      </c>
      <c r="AC34" s="31">
        <f t="shared" si="48"/>
        <v>1.7064125519096323E-8</v>
      </c>
      <c r="AD34" s="31">
        <f t="shared" si="37"/>
        <v>3.5914721622401619E-3</v>
      </c>
      <c r="AE34" s="31">
        <f t="shared" si="49"/>
        <v>-6.4801885868120994</v>
      </c>
      <c r="AF34" s="31">
        <f t="shared" si="50"/>
        <v>-7.1289441215112257</v>
      </c>
      <c r="AG34" s="31">
        <f t="shared" si="5"/>
        <v>92.110410468749379</v>
      </c>
      <c r="AH34" s="31">
        <f t="shared" si="38"/>
        <v>-55.934666069159107</v>
      </c>
      <c r="AI34" s="31">
        <f t="shared" si="39"/>
        <v>-89.908506653353257</v>
      </c>
      <c r="AJ34" s="31">
        <f t="shared" si="51"/>
        <v>4.379088823898189E-2</v>
      </c>
      <c r="AK34" s="31">
        <f t="shared" si="40"/>
        <v>5.7485374989083713</v>
      </c>
      <c r="AL34" s="32">
        <f t="shared" si="41"/>
        <v>-8.1841178993587616E-6</v>
      </c>
      <c r="AM34" s="31">
        <f t="shared" si="42"/>
        <v>-7.8653191049714313E-2</v>
      </c>
      <c r="AN34" s="31">
        <f t="shared" si="52"/>
        <v>36.21952710371135</v>
      </c>
      <c r="AO34" s="31">
        <f t="shared" si="53"/>
        <v>-84.238622345494591</v>
      </c>
      <c r="AP34" s="30">
        <f t="shared" si="11"/>
        <v>23.609121289162623</v>
      </c>
      <c r="AQ34" s="30">
        <f t="shared" si="12"/>
        <v>-26.020599913279625</v>
      </c>
      <c r="AR34" s="31">
        <f t="shared" si="54"/>
        <v>27.32785989278225</v>
      </c>
      <c r="AS34" s="33">
        <f t="shared" si="55"/>
        <v>-91.367566467005815</v>
      </c>
      <c r="AT34" s="31">
        <f t="shared" si="43"/>
        <v>1.7357894397958995E-13</v>
      </c>
      <c r="AU34" s="31">
        <f t="shared" si="44"/>
        <v>1.1437809448866041E-5</v>
      </c>
      <c r="AV34" s="32">
        <f t="shared" si="45"/>
        <v>0</v>
      </c>
      <c r="AW34" s="31">
        <f t="shared" si="46"/>
        <v>-5.7189047244330956E-7</v>
      </c>
      <c r="AX34" s="34">
        <f t="shared" si="56"/>
        <v>1.7357894397958995E-13</v>
      </c>
      <c r="AY34" s="35">
        <f t="shared" si="57"/>
        <v>1.0865918976422732E-5</v>
      </c>
      <c r="AZ34" s="10">
        <f t="shared" si="58"/>
        <v>27.327859892782424</v>
      </c>
      <c r="BA34" s="10">
        <f t="shared" si="59"/>
        <v>-91.367555601086835</v>
      </c>
      <c r="BB34" s="10">
        <f t="shared" si="60"/>
        <v>88.632444398913165</v>
      </c>
      <c r="BC34" s="37"/>
      <c r="BD34" s="46">
        <f t="shared" si="61"/>
        <v>27</v>
      </c>
      <c r="BE34" s="46">
        <f t="shared" si="62"/>
        <v>-91</v>
      </c>
      <c r="BF34" s="46">
        <f t="shared" si="63"/>
        <v>89</v>
      </c>
    </row>
    <row r="35" spans="1:58" x14ac:dyDescent="0.3">
      <c r="A35" t="s">
        <v>110</v>
      </c>
      <c r="B35" s="12">
        <f>Sheet1!B21</f>
        <v>14.3</v>
      </c>
      <c r="C35" t="s">
        <v>16</v>
      </c>
      <c r="D35">
        <f>B35*1000</f>
        <v>14300</v>
      </c>
      <c r="V35" s="29">
        <v>1.31</v>
      </c>
      <c r="W35" s="36">
        <f t="shared" si="47"/>
        <v>204.17379446695298</v>
      </c>
      <c r="X35" s="30">
        <f t="shared" si="18"/>
        <v>-6.4246676350453633</v>
      </c>
      <c r="Y35" s="31">
        <f t="shared" si="33"/>
        <v>-5.8670776534277443E-2</v>
      </c>
      <c r="Z35" s="31">
        <f t="shared" si="34"/>
        <v>-6.6520018615445231</v>
      </c>
      <c r="AA35" s="31">
        <f t="shared" si="35"/>
        <v>5.509472487728441E-4</v>
      </c>
      <c r="AB35" s="31">
        <f t="shared" si="36"/>
        <v>-0.64532857333593596</v>
      </c>
      <c r="AC35" s="31">
        <f t="shared" si="48"/>
        <v>1.7868334122831003E-8</v>
      </c>
      <c r="AD35" s="31">
        <f t="shared" si="37"/>
        <v>3.6751282953649163E-3</v>
      </c>
      <c r="AE35" s="31">
        <f t="shared" si="49"/>
        <v>-6.4827874464625328</v>
      </c>
      <c r="AF35" s="31">
        <f t="shared" si="50"/>
        <v>-7.2936553065850944</v>
      </c>
      <c r="AG35" s="31">
        <f t="shared" si="5"/>
        <v>92.110410468749379</v>
      </c>
      <c r="AH35" s="31">
        <f t="shared" si="38"/>
        <v>-56.13466557073184</v>
      </c>
      <c r="AI35" s="31">
        <f t="shared" si="39"/>
        <v>-89.910589292766531</v>
      </c>
      <c r="AJ35" s="31">
        <f t="shared" si="51"/>
        <v>4.5843833920097145E-2</v>
      </c>
      <c r="AK35" s="31">
        <f t="shared" si="40"/>
        <v>5.8815100444103194</v>
      </c>
      <c r="AL35" s="32">
        <f t="shared" si="41"/>
        <v>-8.5698231121566592E-6</v>
      </c>
      <c r="AM35" s="31">
        <f t="shared" si="42"/>
        <v>-8.0485256839008271E-2</v>
      </c>
      <c r="AN35" s="31">
        <f t="shared" si="52"/>
        <v>36.021580162114525</v>
      </c>
      <c r="AO35" s="31">
        <f t="shared" si="53"/>
        <v>-84.109564505195223</v>
      </c>
      <c r="AP35" s="30">
        <f t="shared" si="11"/>
        <v>23.609121289162623</v>
      </c>
      <c r="AQ35" s="30">
        <f t="shared" si="12"/>
        <v>-26.020599913279625</v>
      </c>
      <c r="AR35" s="31">
        <f t="shared" si="54"/>
        <v>27.127314091534991</v>
      </c>
      <c r="AS35" s="33">
        <f t="shared" si="55"/>
        <v>-91.403219811780318</v>
      </c>
      <c r="AT35" s="31">
        <f t="shared" si="43"/>
        <v>1.8129356371201606E-13</v>
      </c>
      <c r="AU35" s="31">
        <f t="shared" si="44"/>
        <v>1.1704230256067205E-5</v>
      </c>
      <c r="AV35" s="32">
        <f t="shared" si="45"/>
        <v>0</v>
      </c>
      <c r="AW35" s="31">
        <f t="shared" si="46"/>
        <v>-5.8521151280336826E-7</v>
      </c>
      <c r="AX35" s="34">
        <f t="shared" si="56"/>
        <v>1.8129356371201606E-13</v>
      </c>
      <c r="AY35" s="35">
        <f t="shared" si="57"/>
        <v>1.1119018743263838E-5</v>
      </c>
      <c r="AZ35" s="10">
        <f t="shared" si="58"/>
        <v>27.127314091535172</v>
      </c>
      <c r="BA35" s="10">
        <f t="shared" si="59"/>
        <v>-91.403208692761581</v>
      </c>
      <c r="BB35" s="10">
        <f t="shared" si="60"/>
        <v>88.596791307238419</v>
      </c>
      <c r="BC35" s="48"/>
      <c r="BD35" s="46">
        <f t="shared" si="61"/>
        <v>27</v>
      </c>
      <c r="BE35" s="46">
        <f t="shared" si="62"/>
        <v>-91</v>
      </c>
      <c r="BF35" s="46">
        <f t="shared" si="63"/>
        <v>89</v>
      </c>
    </row>
    <row r="36" spans="1:58" x14ac:dyDescent="0.3">
      <c r="A36" t="s">
        <v>111</v>
      </c>
      <c r="B36">
        <f>(B11-B3)/B3*B35</f>
        <v>271.7</v>
      </c>
      <c r="C36" t="s">
        <v>16</v>
      </c>
      <c r="V36" s="29">
        <v>1.32</v>
      </c>
      <c r="W36" s="38">
        <f t="shared" si="47"/>
        <v>208.92961308540401</v>
      </c>
      <c r="X36" s="30">
        <f t="shared" si="18"/>
        <v>-6.4246676350453633</v>
      </c>
      <c r="Y36" s="31">
        <f t="shared" si="33"/>
        <v>-6.1416383528920107E-2</v>
      </c>
      <c r="Z36" s="31">
        <f t="shared" si="34"/>
        <v>-6.8055099486672326</v>
      </c>
      <c r="AA36" s="31">
        <f t="shared" si="35"/>
        <v>5.7691086813400363E-4</v>
      </c>
      <c r="AB36" s="31">
        <f t="shared" si="36"/>
        <v>-0.66035889083817068</v>
      </c>
      <c r="AC36" s="31">
        <f t="shared" si="48"/>
        <v>1.8710442724500147E-8</v>
      </c>
      <c r="AD36" s="31">
        <f t="shared" si="37"/>
        <v>3.7607330301365608E-3</v>
      </c>
      <c r="AE36" s="31">
        <f t="shared" si="49"/>
        <v>-6.485507088995706</v>
      </c>
      <c r="AF36" s="31">
        <f t="shared" si="50"/>
        <v>-7.4621081064752666</v>
      </c>
      <c r="AG36" s="31">
        <f t="shared" si="5"/>
        <v>92.110410468749379</v>
      </c>
      <c r="AH36" s="31">
        <f t="shared" si="38"/>
        <v>-56.334665094737453</v>
      </c>
      <c r="AI36" s="31">
        <f t="shared" si="39"/>
        <v>-89.91262452574729</v>
      </c>
      <c r="AJ36" s="31">
        <f t="shared" si="51"/>
        <v>4.7992492331792487E-2</v>
      </c>
      <c r="AK36" s="31">
        <f t="shared" si="40"/>
        <v>6.0175141191891566</v>
      </c>
      <c r="AL36" s="32">
        <f t="shared" si="41"/>
        <v>-8.9737060155555109E-6</v>
      </c>
      <c r="AM36" s="31">
        <f t="shared" si="42"/>
        <v>-8.2359996752182488E-2</v>
      </c>
      <c r="AN36" s="31">
        <f t="shared" si="52"/>
        <v>35.823728892637703</v>
      </c>
      <c r="AO36" s="31">
        <f t="shared" si="53"/>
        <v>-83.977470403310321</v>
      </c>
      <c r="AP36" s="30">
        <f t="shared" si="11"/>
        <v>23.609121289162623</v>
      </c>
      <c r="AQ36" s="30">
        <f t="shared" si="12"/>
        <v>-26.020599913279625</v>
      </c>
      <c r="AR36" s="31">
        <f t="shared" si="54"/>
        <v>26.926743179524991</v>
      </c>
      <c r="AS36" s="33">
        <f t="shared" si="55"/>
        <v>-91.439578509785591</v>
      </c>
      <c r="AT36" s="31">
        <f t="shared" si="43"/>
        <v>1.8900818344444224E-13</v>
      </c>
      <c r="AU36" s="31">
        <f t="shared" si="44"/>
        <v>1.1976856801073941E-5</v>
      </c>
      <c r="AV36" s="32">
        <f t="shared" si="45"/>
        <v>0</v>
      </c>
      <c r="AW36" s="31">
        <f t="shared" si="46"/>
        <v>-5.9884284005370566E-7</v>
      </c>
      <c r="AX36" s="34">
        <f t="shared" si="56"/>
        <v>1.8900818344444224E-13</v>
      </c>
      <c r="AY36" s="35">
        <f t="shared" si="57"/>
        <v>1.1378013961020235E-5</v>
      </c>
      <c r="AZ36" s="10">
        <f t="shared" si="58"/>
        <v>26.926743179525179</v>
      </c>
      <c r="BA36" s="10">
        <f t="shared" si="59"/>
        <v>-91.439567131771625</v>
      </c>
      <c r="BB36" s="10">
        <f t="shared" si="60"/>
        <v>88.560432868228375</v>
      </c>
      <c r="BC36" s="37"/>
      <c r="BD36" s="46">
        <f t="shared" si="61"/>
        <v>27</v>
      </c>
      <c r="BE36" s="46">
        <f t="shared" si="62"/>
        <v>-91</v>
      </c>
      <c r="BF36" s="46">
        <f t="shared" si="63"/>
        <v>89</v>
      </c>
    </row>
    <row r="37" spans="1:58" x14ac:dyDescent="0.3">
      <c r="V37" s="29">
        <v>1.33</v>
      </c>
      <c r="W37" s="36">
        <f t="shared" si="47"/>
        <v>213.79620895022333</v>
      </c>
      <c r="X37" s="30">
        <f t="shared" si="18"/>
        <v>-6.4246676350453633</v>
      </c>
      <c r="Y37" s="31">
        <f t="shared" si="33"/>
        <v>-6.4289527801747223E-2</v>
      </c>
      <c r="Z37" s="31">
        <f t="shared" si="34"/>
        <v>-6.9624921251829317</v>
      </c>
      <c r="AA37" s="31">
        <f t="shared" si="35"/>
        <v>6.040979488144549E-4</v>
      </c>
      <c r="AB37" s="31">
        <f t="shared" si="36"/>
        <v>-0.67573921530269676</v>
      </c>
      <c r="AC37" s="31">
        <f t="shared" si="48"/>
        <v>1.9592237258556755E-8</v>
      </c>
      <c r="AD37" s="31">
        <f t="shared" si="37"/>
        <v>3.8483317553170524E-3</v>
      </c>
      <c r="AE37" s="31">
        <f t="shared" si="49"/>
        <v>-6.4883530453060585</v>
      </c>
      <c r="AF37" s="31">
        <f t="shared" si="50"/>
        <v>-7.6343830087303113</v>
      </c>
      <c r="AG37" s="31">
        <f t="shared" si="5"/>
        <v>92.110410468749379</v>
      </c>
      <c r="AH37" s="31">
        <f t="shared" si="38"/>
        <v>-56.534664640166284</v>
      </c>
      <c r="AI37" s="31">
        <f t="shared" si="39"/>
        <v>-89.914613431382492</v>
      </c>
      <c r="AJ37" s="31">
        <f t="shared" si="51"/>
        <v>5.0241275103721811E-2</v>
      </c>
      <c r="AK37" s="31">
        <f t="shared" si="40"/>
        <v>6.1566157004916597</v>
      </c>
      <c r="AL37" s="32">
        <f t="shared" si="41"/>
        <v>-9.3966232935735595E-6</v>
      </c>
      <c r="AM37" s="31">
        <f t="shared" si="42"/>
        <v>-8.4278404785087732E-2</v>
      </c>
      <c r="AN37" s="31">
        <f t="shared" si="52"/>
        <v>35.625977707063527</v>
      </c>
      <c r="AO37" s="31">
        <f t="shared" si="53"/>
        <v>-83.842276135675917</v>
      </c>
      <c r="AP37" s="30">
        <f t="shared" si="11"/>
        <v>23.609121289162623</v>
      </c>
      <c r="AQ37" s="30">
        <f t="shared" si="12"/>
        <v>-26.020599913279625</v>
      </c>
      <c r="AR37" s="31">
        <f t="shared" si="54"/>
        <v>26.726146037640461</v>
      </c>
      <c r="AS37" s="33">
        <f t="shared" si="55"/>
        <v>-91.476659144406227</v>
      </c>
      <c r="AT37" s="31">
        <f t="shared" si="43"/>
        <v>1.9865145810997485E-13</v>
      </c>
      <c r="AU37" s="31">
        <f t="shared" si="44"/>
        <v>1.2255833634089048E-5</v>
      </c>
      <c r="AV37" s="32">
        <f t="shared" si="45"/>
        <v>0</v>
      </c>
      <c r="AW37" s="31">
        <f t="shared" si="46"/>
        <v>-6.1279168170446161E-7</v>
      </c>
      <c r="AX37" s="34">
        <f t="shared" si="56"/>
        <v>1.9865145810997485E-13</v>
      </c>
      <c r="AY37" s="35">
        <f t="shared" si="57"/>
        <v>1.1643041952384587E-5</v>
      </c>
      <c r="AZ37" s="10">
        <f t="shared" si="58"/>
        <v>26.72614603764066</v>
      </c>
      <c r="BA37" s="10">
        <f t="shared" si="59"/>
        <v>-91.476647501364269</v>
      </c>
      <c r="BB37" s="10">
        <f t="shared" si="60"/>
        <v>88.523352498635731</v>
      </c>
      <c r="BC37" s="48"/>
      <c r="BD37" s="46">
        <f t="shared" si="61"/>
        <v>27</v>
      </c>
      <c r="BE37" s="46">
        <f t="shared" si="62"/>
        <v>-91</v>
      </c>
      <c r="BF37" s="46">
        <f t="shared" si="63"/>
        <v>89</v>
      </c>
    </row>
    <row r="38" spans="1:58" x14ac:dyDescent="0.3">
      <c r="V38" s="29">
        <v>1.34</v>
      </c>
      <c r="W38" s="38">
        <f t="shared" si="47"/>
        <v>218.77616239495538</v>
      </c>
      <c r="X38" s="30">
        <f t="shared" si="18"/>
        <v>-6.4246676350453633</v>
      </c>
      <c r="Y38" s="31">
        <f t="shared" si="33"/>
        <v>-6.7296043325253269E-2</v>
      </c>
      <c r="Z38" s="31">
        <f t="shared" si="34"/>
        <v>-7.123022192574509</v>
      </c>
      <c r="AA38" s="31">
        <f t="shared" si="35"/>
        <v>6.3256613472116E-4</v>
      </c>
      <c r="AB38" s="31">
        <f t="shared" si="36"/>
        <v>-0.69147769270976212</v>
      </c>
      <c r="AC38" s="31">
        <f t="shared" si="48"/>
        <v>2.0515592377579288E-8</v>
      </c>
      <c r="AD38" s="31">
        <f t="shared" si="37"/>
        <v>3.9379709169083494E-3</v>
      </c>
      <c r="AE38" s="31">
        <f t="shared" si="49"/>
        <v>-6.4913310917203031</v>
      </c>
      <c r="AF38" s="31">
        <f t="shared" si="50"/>
        <v>-7.810561914367363</v>
      </c>
      <c r="AG38" s="31">
        <f t="shared" si="5"/>
        <v>92.110410468749379</v>
      </c>
      <c r="AH38" s="31">
        <f t="shared" si="38"/>
        <v>-56.734664206054148</v>
      </c>
      <c r="AI38" s="31">
        <f t="shared" si="39"/>
        <v>-89.916557064197008</v>
      </c>
      <c r="AJ38" s="31">
        <f t="shared" si="51"/>
        <v>5.2594792376445688E-2</v>
      </c>
      <c r="AK38" s="31">
        <f t="shared" si="40"/>
        <v>6.2988819791930188</v>
      </c>
      <c r="AL38" s="32">
        <f t="shared" si="41"/>
        <v>-9.8394720030968148E-6</v>
      </c>
      <c r="AM38" s="31">
        <f t="shared" si="42"/>
        <v>-8.6241498085840695E-2</v>
      </c>
      <c r="AN38" s="31">
        <f t="shared" si="52"/>
        <v>35.428331215599677</v>
      </c>
      <c r="AO38" s="31">
        <f t="shared" si="53"/>
        <v>-83.703916583089836</v>
      </c>
      <c r="AP38" s="30">
        <f t="shared" si="11"/>
        <v>23.609121289162623</v>
      </c>
      <c r="AQ38" s="30">
        <f t="shared" si="12"/>
        <v>-26.020599913279625</v>
      </c>
      <c r="AR38" s="31">
        <f t="shared" si="54"/>
        <v>26.52552149976237</v>
      </c>
      <c r="AS38" s="33">
        <f t="shared" si="55"/>
        <v>-91.514478497457205</v>
      </c>
      <c r="AT38" s="31">
        <f t="shared" si="43"/>
        <v>2.0829473277550752E-13</v>
      </c>
      <c r="AU38" s="31">
        <f t="shared" si="44"/>
        <v>1.2541308672322082E-5</v>
      </c>
      <c r="AV38" s="32">
        <f t="shared" si="45"/>
        <v>0</v>
      </c>
      <c r="AW38" s="31">
        <f t="shared" si="46"/>
        <v>-6.2706543361611394E-7</v>
      </c>
      <c r="AX38" s="34">
        <f t="shared" si="56"/>
        <v>2.0829473277550752E-13</v>
      </c>
      <c r="AY38" s="35">
        <f t="shared" si="57"/>
        <v>1.1914243238705968E-5</v>
      </c>
      <c r="AZ38" s="10">
        <f t="shared" si="58"/>
        <v>26.525521499762579</v>
      </c>
      <c r="BA38" s="10">
        <f t="shared" si="59"/>
        <v>-91.514466583213959</v>
      </c>
      <c r="BB38" s="10">
        <f t="shared" si="60"/>
        <v>88.485533416786041</v>
      </c>
      <c r="BC38" s="37"/>
      <c r="BD38" s="46">
        <f t="shared" si="61"/>
        <v>27</v>
      </c>
      <c r="BE38" s="46">
        <f t="shared" si="62"/>
        <v>-92</v>
      </c>
      <c r="BF38" s="46">
        <f t="shared" si="63"/>
        <v>88</v>
      </c>
    </row>
    <row r="39" spans="1:58" x14ac:dyDescent="0.3">
      <c r="V39" s="29">
        <v>1.35</v>
      </c>
      <c r="W39" s="36">
        <f t="shared" si="47"/>
        <v>223.87211385683403</v>
      </c>
      <c r="X39" s="30">
        <f t="shared" si="18"/>
        <v>-6.4246676350453633</v>
      </c>
      <c r="Y39" s="31">
        <f t="shared" si="33"/>
        <v>-7.0442022366717358E-2</v>
      </c>
      <c r="Z39" s="31">
        <f t="shared" si="34"/>
        <v>-7.2871751793744739</v>
      </c>
      <c r="AA39" s="31">
        <f t="shared" si="35"/>
        <v>6.623757848875885E-4</v>
      </c>
      <c r="AB39" s="31">
        <f t="shared" si="36"/>
        <v>-0.70758265830275435</v>
      </c>
      <c r="AC39" s="31">
        <f t="shared" si="48"/>
        <v>2.1482461808996908E-8</v>
      </c>
      <c r="AD39" s="31">
        <f t="shared" si="37"/>
        <v>4.0296980427786859E-3</v>
      </c>
      <c r="AE39" s="31">
        <f t="shared" si="49"/>
        <v>-6.4944472601447307</v>
      </c>
      <c r="AF39" s="31">
        <f t="shared" si="50"/>
        <v>-7.9907281396344496</v>
      </c>
      <c r="AG39" s="31">
        <f t="shared" si="5"/>
        <v>92.110410468749379</v>
      </c>
      <c r="AH39" s="31">
        <f t="shared" si="38"/>
        <v>-56.934663791480233</v>
      </c>
      <c r="AI39" s="31">
        <f t="shared" si="39"/>
        <v>-89.918456454712796</v>
      </c>
      <c r="AJ39" s="31">
        <f t="shared" si="51"/>
        <v>5.5057861273864021E-2</v>
      </c>
      <c r="AK39" s="31">
        <f t="shared" si="40"/>
        <v>6.4443813659561071</v>
      </c>
      <c r="AL39" s="32">
        <f t="shared" si="41"/>
        <v>-1.0303191483279671E-5</v>
      </c>
      <c r="AM39" s="31">
        <f t="shared" si="42"/>
        <v>-8.8250317494047451E-2</v>
      </c>
      <c r="AN39" s="31">
        <f t="shared" si="52"/>
        <v>35.230794235351532</v>
      </c>
      <c r="AO39" s="31">
        <f t="shared" si="53"/>
        <v>-83.562325406250736</v>
      </c>
      <c r="AP39" s="30">
        <f t="shared" si="11"/>
        <v>23.609121289162623</v>
      </c>
      <c r="AQ39" s="30">
        <f t="shared" si="12"/>
        <v>-26.020599913279625</v>
      </c>
      <c r="AR39" s="31">
        <f t="shared" si="54"/>
        <v>26.324868351089798</v>
      </c>
      <c r="AS39" s="33">
        <f t="shared" si="55"/>
        <v>-91.553053545885192</v>
      </c>
      <c r="AT39" s="31">
        <f t="shared" si="43"/>
        <v>2.1793800744104016E-13</v>
      </c>
      <c r="AU39" s="31">
        <f t="shared" si="44"/>
        <v>1.2833433278417021E-5</v>
      </c>
      <c r="AV39" s="32">
        <f t="shared" si="45"/>
        <v>0</v>
      </c>
      <c r="AW39" s="31">
        <f t="shared" si="46"/>
        <v>-6.4167166392086177E-7</v>
      </c>
      <c r="AX39" s="34">
        <f t="shared" si="56"/>
        <v>2.1793800744104016E-13</v>
      </c>
      <c r="AY39" s="35">
        <f t="shared" si="57"/>
        <v>1.2191761614496159E-5</v>
      </c>
      <c r="AZ39" s="10">
        <f t="shared" si="58"/>
        <v>26.324868351090014</v>
      </c>
      <c r="BA39" s="10">
        <f t="shared" si="59"/>
        <v>-91.553041354123579</v>
      </c>
      <c r="BB39" s="10">
        <f t="shared" si="60"/>
        <v>88.446958645876421</v>
      </c>
      <c r="BC39" s="48"/>
      <c r="BD39" s="46">
        <f t="shared" si="61"/>
        <v>26</v>
      </c>
      <c r="BE39" s="46">
        <f t="shared" si="62"/>
        <v>-92</v>
      </c>
      <c r="BF39" s="46">
        <f t="shared" si="63"/>
        <v>88</v>
      </c>
    </row>
    <row r="40" spans="1:58" x14ac:dyDescent="0.3">
      <c r="V40" s="29">
        <v>1.36</v>
      </c>
      <c r="W40" s="38">
        <f t="shared" si="47"/>
        <v>229.08676527677738</v>
      </c>
      <c r="X40" s="30">
        <f t="shared" si="18"/>
        <v>-6.4246676350453633</v>
      </c>
      <c r="Y40" s="31">
        <f t="shared" si="33"/>
        <v>-7.3733826111717415E-2</v>
      </c>
      <c r="Z40" s="31">
        <f t="shared" si="34"/>
        <v>-7.4550273366061317</v>
      </c>
      <c r="AA40" s="31">
        <f t="shared" si="35"/>
        <v>6.9359010128245704E-4</v>
      </c>
      <c r="AB40" s="31">
        <f t="shared" si="36"/>
        <v>-0.72406264096231587</v>
      </c>
      <c r="AC40" s="31">
        <f t="shared" si="48"/>
        <v>2.2494899570293507E-8</v>
      </c>
      <c r="AD40" s="31">
        <f t="shared" si="37"/>
        <v>4.1235617678624676E-3</v>
      </c>
      <c r="AE40" s="31">
        <f t="shared" si="49"/>
        <v>-6.497707848560899</v>
      </c>
      <c r="AF40" s="31">
        <f t="shared" si="50"/>
        <v>-8.1749664158005846</v>
      </c>
      <c r="AG40" s="31">
        <f t="shared" si="5"/>
        <v>92.110410468749379</v>
      </c>
      <c r="AH40" s="31">
        <f t="shared" si="38"/>
        <v>-57.134663395565177</v>
      </c>
      <c r="AI40" s="31">
        <f t="shared" si="39"/>
        <v>-89.920312609995122</v>
      </c>
      <c r="AJ40" s="31">
        <f t="shared" si="51"/>
        <v>5.7635514693256111E-2</v>
      </c>
      <c r="AK40" s="31">
        <f t="shared" si="40"/>
        <v>6.5931834960719051</v>
      </c>
      <c r="AL40" s="32">
        <f t="shared" si="41"/>
        <v>-1.0788765336308841E-5</v>
      </c>
      <c r="AM40" s="31">
        <f t="shared" si="42"/>
        <v>-9.0305928092582213E-2</v>
      </c>
      <c r="AN40" s="31">
        <f t="shared" si="52"/>
        <v>35.033371799112118</v>
      </c>
      <c r="AO40" s="31">
        <f t="shared" si="53"/>
        <v>-83.417435042015796</v>
      </c>
      <c r="AP40" s="30">
        <f t="shared" si="11"/>
        <v>23.609121289162623</v>
      </c>
      <c r="AQ40" s="30">
        <f t="shared" si="12"/>
        <v>-26.020599913279625</v>
      </c>
      <c r="AR40" s="31">
        <f t="shared" si="54"/>
        <v>26.124185326434215</v>
      </c>
      <c r="AS40" s="33">
        <f t="shared" si="55"/>
        <v>-91.592401457816379</v>
      </c>
      <c r="AT40" s="31">
        <f t="shared" si="43"/>
        <v>2.275812821065728E-13</v>
      </c>
      <c r="AU40" s="31">
        <f t="shared" si="44"/>
        <v>1.3132362340706752E-5</v>
      </c>
      <c r="AV40" s="32">
        <f t="shared" si="45"/>
        <v>0</v>
      </c>
      <c r="AW40" s="31">
        <f t="shared" si="46"/>
        <v>-6.5661811703534908E-7</v>
      </c>
      <c r="AX40" s="34">
        <f t="shared" si="56"/>
        <v>2.275812821065728E-13</v>
      </c>
      <c r="AY40" s="35">
        <f t="shared" si="57"/>
        <v>1.2475744223671403E-5</v>
      </c>
      <c r="AZ40" s="10">
        <f t="shared" si="58"/>
        <v>26.124185326434443</v>
      </c>
      <c r="BA40" s="10">
        <f t="shared" si="59"/>
        <v>-91.592388982072151</v>
      </c>
      <c r="BB40" s="10">
        <f t="shared" si="60"/>
        <v>88.407611017927849</v>
      </c>
      <c r="BC40" s="37"/>
      <c r="BD40" s="46">
        <f t="shared" si="61"/>
        <v>26</v>
      </c>
      <c r="BE40" s="46">
        <f t="shared" si="62"/>
        <v>-92</v>
      </c>
      <c r="BF40" s="46">
        <f t="shared" si="63"/>
        <v>88</v>
      </c>
    </row>
    <row r="41" spans="1:58" x14ac:dyDescent="0.3">
      <c r="V41" s="29">
        <v>1.37</v>
      </c>
      <c r="W41" s="36">
        <f t="shared" si="47"/>
        <v>234.42288153199235</v>
      </c>
      <c r="X41" s="30">
        <f t="shared" si="18"/>
        <v>-6.4246676350453633</v>
      </c>
      <c r="Y41" s="31">
        <f t="shared" si="33"/>
        <v>-7.7178095647061684E-2</v>
      </c>
      <c r="Z41" s="31">
        <f t="shared" si="34"/>
        <v>-7.6266561309885859</v>
      </c>
      <c r="AA41" s="31">
        <f t="shared" si="35"/>
        <v>7.2627526263144152E-4</v>
      </c>
      <c r="AB41" s="31">
        <f t="shared" si="36"/>
        <v>-0.74092636767988684</v>
      </c>
      <c r="AC41" s="31">
        <f t="shared" si="48"/>
        <v>2.3555050325732963E-8</v>
      </c>
      <c r="AD41" s="31">
        <f t="shared" si="37"/>
        <v>4.2196118599471541E-3</v>
      </c>
      <c r="AE41" s="31">
        <f t="shared" si="49"/>
        <v>-6.5011194318747432</v>
      </c>
      <c r="AF41" s="31">
        <f t="shared" si="50"/>
        <v>-8.3633628868085257</v>
      </c>
      <c r="AG41" s="31">
        <f t="shared" si="5"/>
        <v>92.110410468749379</v>
      </c>
      <c r="AH41" s="31">
        <f t="shared" si="38"/>
        <v>-57.334663017469211</v>
      </c>
      <c r="AI41" s="31">
        <f t="shared" si="39"/>
        <v>-89.92212651418653</v>
      </c>
      <c r="AJ41" s="31">
        <f t="shared" si="51"/>
        <v>6.0333010420470776E-2</v>
      </c>
      <c r="AK41" s="31">
        <f t="shared" si="40"/>
        <v>6.7453592328596752</v>
      </c>
      <c r="AL41" s="32">
        <f t="shared" si="41"/>
        <v>-1.1297223519068397E-5</v>
      </c>
      <c r="AM41" s="31">
        <f t="shared" si="42"/>
        <v>-9.2409419772214035E-2</v>
      </c>
      <c r="AN41" s="31">
        <f t="shared" si="52"/>
        <v>34.836069164477124</v>
      </c>
      <c r="AO41" s="31">
        <f t="shared" si="53"/>
        <v>-83.26917670109907</v>
      </c>
      <c r="AP41" s="30">
        <f t="shared" si="11"/>
        <v>23.609121289162623</v>
      </c>
      <c r="AQ41" s="30">
        <f t="shared" si="12"/>
        <v>-26.020599913279625</v>
      </c>
      <c r="AR41" s="31">
        <f t="shared" si="54"/>
        <v>25.92347110848538</v>
      </c>
      <c r="AS41" s="33">
        <f t="shared" si="55"/>
        <v>-91.632539587907601</v>
      </c>
      <c r="AT41" s="31">
        <f t="shared" si="43"/>
        <v>2.3915321170521189E-13</v>
      </c>
      <c r="AU41" s="31">
        <f t="shared" si="44"/>
        <v>1.3438254355336895E-5</v>
      </c>
      <c r="AV41" s="32">
        <f t="shared" si="45"/>
        <v>0</v>
      </c>
      <c r="AW41" s="31">
        <f t="shared" si="46"/>
        <v>-6.7191271776685688E-7</v>
      </c>
      <c r="AX41" s="34">
        <f t="shared" si="56"/>
        <v>2.3915321170521189E-13</v>
      </c>
      <c r="AY41" s="35">
        <f t="shared" si="57"/>
        <v>1.2766341637570038E-5</v>
      </c>
      <c r="AZ41" s="10">
        <f t="shared" si="58"/>
        <v>25.923471108485618</v>
      </c>
      <c r="BA41" s="10">
        <f t="shared" si="59"/>
        <v>-91.632526821565961</v>
      </c>
      <c r="BB41" s="10">
        <f t="shared" si="60"/>
        <v>88.367473178434039</v>
      </c>
      <c r="BC41" s="48"/>
      <c r="BD41" s="46">
        <f t="shared" si="61"/>
        <v>26</v>
      </c>
      <c r="BE41" s="46">
        <f t="shared" si="62"/>
        <v>-92</v>
      </c>
      <c r="BF41" s="46">
        <f t="shared" si="63"/>
        <v>88</v>
      </c>
    </row>
    <row r="42" spans="1:58" x14ac:dyDescent="0.3">
      <c r="V42" s="29">
        <v>1.38</v>
      </c>
      <c r="W42" s="38">
        <f t="shared" si="47"/>
        <v>239.88329190194906</v>
      </c>
      <c r="X42" s="30">
        <f t="shared" si="18"/>
        <v>-6.4246676350453633</v>
      </c>
      <c r="Y42" s="31">
        <f t="shared" si="33"/>
        <v>-8.0781763307536739E-2</v>
      </c>
      <c r="Z42" s="31">
        <f t="shared" si="34"/>
        <v>-7.8021402357288743</v>
      </c>
      <c r="AA42" s="31">
        <f t="shared" si="35"/>
        <v>7.6050056452823243E-4</v>
      </c>
      <c r="AB42" s="31">
        <f t="shared" si="36"/>
        <v>-0.75818276813281771</v>
      </c>
      <c r="AC42" s="31">
        <f t="shared" si="48"/>
        <v>2.4665166744253274E-8</v>
      </c>
      <c r="AD42" s="31">
        <f t="shared" si="37"/>
        <v>4.3178992460607751E-3</v>
      </c>
      <c r="AE42" s="31">
        <f t="shared" si="49"/>
        <v>-6.5046888731232055</v>
      </c>
      <c r="AF42" s="31">
        <f t="shared" si="50"/>
        <v>-8.5560051046156307</v>
      </c>
      <c r="AG42" s="31">
        <f t="shared" si="5"/>
        <v>92.110410468749379</v>
      </c>
      <c r="AH42" s="31">
        <f t="shared" si="38"/>
        <v>-57.534662656390324</v>
      </c>
      <c r="AI42" s="31">
        <f t="shared" si="39"/>
        <v>-89.92389912902847</v>
      </c>
      <c r="AJ42" s="31">
        <f t="shared" si="51"/>
        <v>6.3155840577597697E-2</v>
      </c>
      <c r="AK42" s="31">
        <f t="shared" si="40"/>
        <v>6.9009806694977911</v>
      </c>
      <c r="AL42" s="32">
        <f t="shared" si="41"/>
        <v>-1.1829644537027238E-5</v>
      </c>
      <c r="AM42" s="31">
        <f t="shared" si="42"/>
        <v>-9.4561907809380036E-2</v>
      </c>
      <c r="AN42" s="31">
        <f t="shared" si="52"/>
        <v>34.63889182329212</v>
      </c>
      <c r="AO42" s="31">
        <f t="shared" si="53"/>
        <v>-83.11748036734005</v>
      </c>
      <c r="AP42" s="30">
        <f t="shared" si="11"/>
        <v>23.609121289162623</v>
      </c>
      <c r="AQ42" s="30">
        <f t="shared" si="12"/>
        <v>-26.020599913279625</v>
      </c>
      <c r="AR42" s="31">
        <f t="shared" si="54"/>
        <v>25.72272432605191</v>
      </c>
      <c r="AS42" s="33">
        <f t="shared" si="55"/>
        <v>-91.673485471955686</v>
      </c>
      <c r="AT42" s="31">
        <f t="shared" si="43"/>
        <v>2.5072514130385104E-13</v>
      </c>
      <c r="AU42" s="31">
        <f t="shared" si="44"/>
        <v>1.3751271510302545E-5</v>
      </c>
      <c r="AV42" s="32">
        <f t="shared" si="45"/>
        <v>0</v>
      </c>
      <c r="AW42" s="31">
        <f t="shared" si="46"/>
        <v>-6.8756357551514045E-7</v>
      </c>
      <c r="AX42" s="34">
        <f t="shared" si="56"/>
        <v>2.5072514130385104E-13</v>
      </c>
      <c r="AY42" s="35">
        <f t="shared" si="57"/>
        <v>1.3063707934787405E-5</v>
      </c>
      <c r="AZ42" s="10">
        <f t="shared" si="58"/>
        <v>25.722724326052163</v>
      </c>
      <c r="BA42" s="10">
        <f t="shared" si="59"/>
        <v>-91.673472408247747</v>
      </c>
      <c r="BB42" s="10">
        <f t="shared" si="60"/>
        <v>88.326527591752253</v>
      </c>
      <c r="BC42" s="37"/>
      <c r="BD42" s="46">
        <f t="shared" si="61"/>
        <v>26</v>
      </c>
      <c r="BE42" s="46">
        <f t="shared" si="62"/>
        <v>-92</v>
      </c>
      <c r="BF42" s="46">
        <f t="shared" si="63"/>
        <v>88</v>
      </c>
    </row>
    <row r="43" spans="1:58" x14ac:dyDescent="0.3">
      <c r="V43" s="29">
        <v>1.39</v>
      </c>
      <c r="W43" s="36">
        <f t="shared" si="47"/>
        <v>245.47089156850305</v>
      </c>
      <c r="X43" s="30">
        <f t="shared" si="18"/>
        <v>-6.4246676350453633</v>
      </c>
      <c r="Y43" s="31">
        <f t="shared" si="33"/>
        <v>-8.4552064390175527E-2</v>
      </c>
      <c r="Z43" s="31">
        <f t="shared" si="34"/>
        <v>-7.9815595187146169</v>
      </c>
      <c r="AA43" s="31">
        <f t="shared" si="35"/>
        <v>7.9633856612660084E-4</v>
      </c>
      <c r="AB43" s="31">
        <f t="shared" si="36"/>
        <v>-0.77584097936323204</v>
      </c>
      <c r="AC43" s="31">
        <f t="shared" si="48"/>
        <v>2.5827599856191742E-8</v>
      </c>
      <c r="AD43" s="31">
        <f t="shared" si="37"/>
        <v>4.4184760394741264E-3</v>
      </c>
      <c r="AE43" s="31">
        <f t="shared" si="49"/>
        <v>-6.5084233350418126</v>
      </c>
      <c r="AF43" s="31">
        <f t="shared" si="50"/>
        <v>-8.7529820220383758</v>
      </c>
      <c r="AG43" s="31">
        <f t="shared" si="5"/>
        <v>92.110410468749379</v>
      </c>
      <c r="AH43" s="31">
        <f t="shared" si="38"/>
        <v>-57.734662311562637</v>
      </c>
      <c r="AI43" s="31">
        <f t="shared" si="39"/>
        <v>-89.92563139437118</v>
      </c>
      <c r="AJ43" s="31">
        <f t="shared" si="51"/>
        <v>6.6109741410058709E-2</v>
      </c>
      <c r="AK43" s="31">
        <f t="shared" si="40"/>
        <v>7.0601211291480777</v>
      </c>
      <c r="AL43" s="32">
        <f t="shared" si="41"/>
        <v>-1.2387157711419536E-5</v>
      </c>
      <c r="AM43" s="31">
        <f t="shared" si="42"/>
        <v>-9.6764533457411858E-2</v>
      </c>
      <c r="AN43" s="31">
        <f t="shared" si="52"/>
        <v>34.441845511439091</v>
      </c>
      <c r="AO43" s="31">
        <f t="shared" si="53"/>
        <v>-82.962274798680525</v>
      </c>
      <c r="AP43" s="30">
        <f t="shared" si="11"/>
        <v>23.609121289162623</v>
      </c>
      <c r="AQ43" s="30">
        <f t="shared" si="12"/>
        <v>-26.020599913279625</v>
      </c>
      <c r="AR43" s="31">
        <f t="shared" si="54"/>
        <v>25.521943552280277</v>
      </c>
      <c r="AS43" s="33">
        <f t="shared" si="55"/>
        <v>-91.715256820718906</v>
      </c>
      <c r="AT43" s="31">
        <f t="shared" si="43"/>
        <v>2.6229707090249013E-13</v>
      </c>
      <c r="AU43" s="31">
        <f t="shared" si="44"/>
        <v>1.4071579771442567E-5</v>
      </c>
      <c r="AV43" s="32">
        <f t="shared" si="45"/>
        <v>0</v>
      </c>
      <c r="AW43" s="31">
        <f t="shared" si="46"/>
        <v>-7.0357898857214231E-7</v>
      </c>
      <c r="AX43" s="34">
        <f t="shared" si="56"/>
        <v>2.6229707090249013E-13</v>
      </c>
      <c r="AY43" s="35">
        <f t="shared" si="57"/>
        <v>1.3368000782870425E-5</v>
      </c>
      <c r="AZ43" s="10">
        <f t="shared" si="58"/>
        <v>25.52194355228054</v>
      </c>
      <c r="BA43" s="10">
        <f t="shared" si="59"/>
        <v>-91.715243452718127</v>
      </c>
      <c r="BB43" s="10">
        <f t="shared" si="60"/>
        <v>88.284756547281873</v>
      </c>
      <c r="BC43" s="48"/>
      <c r="BD43" s="46">
        <f t="shared" si="61"/>
        <v>26</v>
      </c>
      <c r="BE43" s="46">
        <f t="shared" si="62"/>
        <v>-92</v>
      </c>
      <c r="BF43" s="46">
        <f t="shared" si="63"/>
        <v>88</v>
      </c>
    </row>
    <row r="44" spans="1:58" x14ac:dyDescent="0.3">
      <c r="V44" s="29">
        <v>1.4</v>
      </c>
      <c r="W44" s="38">
        <f t="shared" si="47"/>
        <v>251.188643150958</v>
      </c>
      <c r="X44" s="30">
        <f t="shared" si="18"/>
        <v>-6.4246676350453633</v>
      </c>
      <c r="Y44" s="31">
        <f t="shared" si="33"/>
        <v>-8.8496549238686481E-2</v>
      </c>
      <c r="Z44" s="31">
        <f t="shared" si="34"/>
        <v>-8.1649950279101624</v>
      </c>
      <c r="AA44" s="31">
        <f t="shared" si="35"/>
        <v>8.3386524373778618E-4</v>
      </c>
      <c r="AB44" s="31">
        <f t="shared" si="36"/>
        <v>-0.79391035056284631</v>
      </c>
      <c r="AC44" s="31">
        <f t="shared" si="48"/>
        <v>2.7044816411179137E-8</v>
      </c>
      <c r="AD44" s="31">
        <f t="shared" si="37"/>
        <v>4.521395567331883E-3</v>
      </c>
      <c r="AE44" s="31">
        <f t="shared" si="49"/>
        <v>-6.5123302919954957</v>
      </c>
      <c r="AF44" s="31">
        <f t="shared" si="50"/>
        <v>-8.9543839829056768</v>
      </c>
      <c r="AG44" s="31">
        <f t="shared" si="5"/>
        <v>92.110410468749379</v>
      </c>
      <c r="AH44" s="31">
        <f t="shared" si="38"/>
        <v>-57.934661982254738</v>
      </c>
      <c r="AI44" s="31">
        <f t="shared" si="39"/>
        <v>-89.927324228672035</v>
      </c>
      <c r="AJ44" s="31">
        <f t="shared" si="51"/>
        <v>6.9200703419666054E-2</v>
      </c>
      <c r="AK44" s="31">
        <f t="shared" si="40"/>
        <v>7.2228551632279876</v>
      </c>
      <c r="AL44" s="32">
        <f t="shared" si="41"/>
        <v>-1.2970945595900465E-5</v>
      </c>
      <c r="AM44" s="31">
        <f t="shared" si="42"/>
        <v>-9.9018464551526714E-2</v>
      </c>
      <c r="AN44" s="31">
        <f t="shared" si="52"/>
        <v>34.244936218968711</v>
      </c>
      <c r="AO44" s="31">
        <f t="shared" si="53"/>
        <v>-82.803487529995564</v>
      </c>
      <c r="AP44" s="30">
        <f t="shared" si="11"/>
        <v>23.609121289162623</v>
      </c>
      <c r="AQ44" s="30">
        <f t="shared" si="12"/>
        <v>-26.020599913279625</v>
      </c>
      <c r="AR44" s="31">
        <f t="shared" si="54"/>
        <v>25.321127302856212</v>
      </c>
      <c r="AS44" s="33">
        <f t="shared" si="55"/>
        <v>-91.757871512901247</v>
      </c>
      <c r="AT44" s="31">
        <f t="shared" si="43"/>
        <v>2.7386900050112923E-13</v>
      </c>
      <c r="AU44" s="31">
        <f t="shared" si="44"/>
        <v>1.4399348970436778E-5</v>
      </c>
      <c r="AV44" s="32">
        <f t="shared" si="45"/>
        <v>0</v>
      </c>
      <c r="AW44" s="31">
        <f t="shared" si="46"/>
        <v>-7.19967448521854E-7</v>
      </c>
      <c r="AX44" s="34">
        <f t="shared" si="56"/>
        <v>2.7386900050112923E-13</v>
      </c>
      <c r="AY44" s="35">
        <f t="shared" si="57"/>
        <v>1.3679381521914924E-5</v>
      </c>
      <c r="AZ44" s="10">
        <f t="shared" si="58"/>
        <v>25.321127302856485</v>
      </c>
      <c r="BA44" s="10">
        <f t="shared" si="59"/>
        <v>-91.757857833519722</v>
      </c>
      <c r="BB44" s="10">
        <f t="shared" si="60"/>
        <v>88.242142166480278</v>
      </c>
      <c r="BC44" s="37"/>
      <c r="BD44" s="46">
        <f t="shared" si="61"/>
        <v>25</v>
      </c>
      <c r="BE44" s="46">
        <f t="shared" si="62"/>
        <v>-92</v>
      </c>
      <c r="BF44" s="46">
        <f t="shared" si="63"/>
        <v>88</v>
      </c>
    </row>
    <row r="45" spans="1:58" x14ac:dyDescent="0.3">
      <c r="V45" s="29">
        <v>1.41</v>
      </c>
      <c r="W45" s="36">
        <f t="shared" si="47"/>
        <v>257.03957827688646</v>
      </c>
      <c r="X45" s="30">
        <f t="shared" si="18"/>
        <v>-6.4246676350453633</v>
      </c>
      <c r="Y45" s="31">
        <f t="shared" si="33"/>
        <v>-9.2623095699711708E-2</v>
      </c>
      <c r="Z45" s="31">
        <f t="shared" si="34"/>
        <v>-8.3525289737489388</v>
      </c>
      <c r="AA45" s="31">
        <f t="shared" si="35"/>
        <v>8.7316015163614721E-4</v>
      </c>
      <c r="AB45" s="31">
        <f t="shared" si="36"/>
        <v>-0.81240044796601063</v>
      </c>
      <c r="AC45" s="31">
        <f t="shared" si="48"/>
        <v>2.8319400806794348E-8</v>
      </c>
      <c r="AD45" s="31">
        <f t="shared" si="37"/>
        <v>4.6267123989273606E-3</v>
      </c>
      <c r="AE45" s="31">
        <f t="shared" si="49"/>
        <v>-6.5164175422740378</v>
      </c>
      <c r="AF45" s="31">
        <f t="shared" si="50"/>
        <v>-9.1603027093160225</v>
      </c>
      <c r="AG45" s="31">
        <f t="shared" si="5"/>
        <v>92.110410468749379</v>
      </c>
      <c r="AH45" s="31">
        <f t="shared" si="38"/>
        <v>-58.134661667768114</v>
      </c>
      <c r="AI45" s="31">
        <f t="shared" si="39"/>
        <v>-89.928978529482336</v>
      </c>
      <c r="AJ45" s="31">
        <f t="shared" si="51"/>
        <v>7.243498184965734E-2</v>
      </c>
      <c r="AK45" s="31">
        <f t="shared" si="40"/>
        <v>7.3892585476763353</v>
      </c>
      <c r="AL45" s="32">
        <f t="shared" si="41"/>
        <v>-1.3582246474210333E-5</v>
      </c>
      <c r="AM45" s="31">
        <f t="shared" si="42"/>
        <v>-0.101324896127905</v>
      </c>
      <c r="AN45" s="31">
        <f t="shared" si="52"/>
        <v>34.048170200584451</v>
      </c>
      <c r="AO45" s="31">
        <f t="shared" si="53"/>
        <v>-82.641044877933908</v>
      </c>
      <c r="AP45" s="30">
        <f t="shared" si="11"/>
        <v>23.609121289162623</v>
      </c>
      <c r="AQ45" s="30">
        <f t="shared" si="12"/>
        <v>-26.020599913279625</v>
      </c>
      <c r="AR45" s="31">
        <f t="shared" si="54"/>
        <v>25.120274034193415</v>
      </c>
      <c r="AS45" s="33">
        <f t="shared" si="55"/>
        <v>-91.801347587249936</v>
      </c>
      <c r="AT45" s="31">
        <f t="shared" si="43"/>
        <v>2.8736958503287483E-13</v>
      </c>
      <c r="AU45" s="31">
        <f t="shared" si="44"/>
        <v>1.4734752894853038E-5</v>
      </c>
      <c r="AV45" s="32">
        <f t="shared" si="45"/>
        <v>0</v>
      </c>
      <c r="AW45" s="31">
        <f t="shared" si="46"/>
        <v>-7.3673764474266805E-7</v>
      </c>
      <c r="AX45" s="34">
        <f t="shared" si="56"/>
        <v>2.8736958503287483E-13</v>
      </c>
      <c r="AY45" s="35">
        <f t="shared" si="57"/>
        <v>1.3998015250110371E-5</v>
      </c>
      <c r="AZ45" s="10">
        <f t="shared" si="58"/>
        <v>25.120274034193702</v>
      </c>
      <c r="BA45" s="10">
        <f t="shared" si="59"/>
        <v>-91.801333589234687</v>
      </c>
      <c r="BB45" s="10">
        <f t="shared" si="60"/>
        <v>88.198666410765313</v>
      </c>
      <c r="BC45" s="48"/>
      <c r="BD45" s="46">
        <f t="shared" si="61"/>
        <v>25</v>
      </c>
      <c r="BE45" s="46">
        <f t="shared" si="62"/>
        <v>-92</v>
      </c>
      <c r="BF45" s="46">
        <f t="shared" si="63"/>
        <v>88</v>
      </c>
    </row>
    <row r="46" spans="1:58" x14ac:dyDescent="0.3">
      <c r="V46" s="29">
        <v>1.42</v>
      </c>
      <c r="W46" s="38">
        <f t="shared" si="47"/>
        <v>263.02679918953822</v>
      </c>
      <c r="X46" s="30">
        <f t="shared" si="18"/>
        <v>-6.4246676350453633</v>
      </c>
      <c r="Y46" s="31">
        <f t="shared" si="33"/>
        <v>-9.69399219513076E-2</v>
      </c>
      <c r="Z46" s="31">
        <f t="shared" si="34"/>
        <v>-8.5442447083036868</v>
      </c>
      <c r="AA46" s="31">
        <f t="shared" si="35"/>
        <v>9.1430659042405712E-4</v>
      </c>
      <c r="AB46" s="31">
        <f t="shared" si="36"/>
        <v>-0.83132105985324867</v>
      </c>
      <c r="AC46" s="31">
        <f t="shared" si="48"/>
        <v>2.9654053159909268E-8</v>
      </c>
      <c r="AD46" s="31">
        <f t="shared" si="37"/>
        <v>4.7344823746358509E-3</v>
      </c>
      <c r="AE46" s="31">
        <f t="shared" si="49"/>
        <v>-6.520693220752193</v>
      </c>
      <c r="AF46" s="31">
        <f t="shared" si="50"/>
        <v>-9.3708312857823</v>
      </c>
      <c r="AG46" s="31">
        <f t="shared" si="5"/>
        <v>92.110410468749379</v>
      </c>
      <c r="AH46" s="31">
        <f t="shared" si="38"/>
        <v>-58.334661367435679</v>
      </c>
      <c r="AI46" s="31">
        <f t="shared" si="39"/>
        <v>-89.930595173923251</v>
      </c>
      <c r="AJ46" s="31">
        <f t="shared" si="51"/>
        <v>7.581910752718396E-2</v>
      </c>
      <c r="AK46" s="31">
        <f t="shared" si="40"/>
        <v>7.5594082770490303</v>
      </c>
      <c r="AL46" s="32">
        <f t="shared" si="41"/>
        <v>-1.422235698224237E-5</v>
      </c>
      <c r="AM46" s="31">
        <f t="shared" si="42"/>
        <v>-0.10368505105718084</v>
      </c>
      <c r="AN46" s="31">
        <f t="shared" si="52"/>
        <v>33.8515539864839</v>
      </c>
      <c r="AO46" s="31">
        <f t="shared" si="53"/>
        <v>-82.474871947931405</v>
      </c>
      <c r="AP46" s="30">
        <f t="shared" si="11"/>
        <v>23.609121289162623</v>
      </c>
      <c r="AQ46" s="30">
        <f t="shared" si="12"/>
        <v>-26.020599913279625</v>
      </c>
      <c r="AR46" s="31">
        <f t="shared" si="54"/>
        <v>24.919382141614705</v>
      </c>
      <c r="AS46" s="33">
        <f t="shared" si="55"/>
        <v>-91.845703233713706</v>
      </c>
      <c r="AT46" s="31">
        <f t="shared" si="43"/>
        <v>3.0087016956462034E-13</v>
      </c>
      <c r="AU46" s="31">
        <f t="shared" si="44"/>
        <v>1.5077969380291648E-5</v>
      </c>
      <c r="AV46" s="32">
        <f t="shared" si="45"/>
        <v>0</v>
      </c>
      <c r="AW46" s="31">
        <f t="shared" si="46"/>
        <v>-7.5389846901459983E-7</v>
      </c>
      <c r="AX46" s="34">
        <f t="shared" si="56"/>
        <v>3.0087016956462034E-13</v>
      </c>
      <c r="AY46" s="35">
        <f t="shared" si="57"/>
        <v>1.4324070911277047E-5</v>
      </c>
      <c r="AZ46" s="10">
        <f t="shared" si="58"/>
        <v>24.919382141615007</v>
      </c>
      <c r="BA46" s="10">
        <f t="shared" si="59"/>
        <v>-91.845688909642789</v>
      </c>
      <c r="BB46" s="10">
        <f t="shared" si="60"/>
        <v>88.154311090357211</v>
      </c>
      <c r="BC46" s="37"/>
      <c r="BD46" s="46">
        <f t="shared" si="61"/>
        <v>25</v>
      </c>
      <c r="BE46" s="46">
        <f t="shared" si="62"/>
        <v>-92</v>
      </c>
      <c r="BF46" s="46">
        <f t="shared" si="63"/>
        <v>88</v>
      </c>
    </row>
    <row r="47" spans="1:58" x14ac:dyDescent="0.3">
      <c r="V47" s="29">
        <v>1.43</v>
      </c>
      <c r="W47" s="36">
        <f t="shared" si="47"/>
        <v>269.15348039269156</v>
      </c>
      <c r="X47" s="30">
        <f t="shared" si="18"/>
        <v>-6.4246676350453633</v>
      </c>
      <c r="Y47" s="31">
        <f t="shared" si="33"/>
        <v>-0.10145559970269452</v>
      </c>
      <c r="Z47" s="31">
        <f t="shared" si="34"/>
        <v>-8.7402267010054135</v>
      </c>
      <c r="AA47" s="31">
        <f t="shared" si="35"/>
        <v>9.5739178330683946E-4</v>
      </c>
      <c r="AB47" s="31">
        <f t="shared" si="36"/>
        <v>-0.85068220166763375</v>
      </c>
      <c r="AC47" s="31">
        <f t="shared" si="48"/>
        <v>3.1051604735927879E-8</v>
      </c>
      <c r="AD47" s="31">
        <f t="shared" si="37"/>
        <v>4.8447626355219309E-3</v>
      </c>
      <c r="AE47" s="31">
        <f t="shared" si="49"/>
        <v>-6.5251658119131459</v>
      </c>
      <c r="AF47" s="31">
        <f t="shared" si="50"/>
        <v>-9.5860641400375268</v>
      </c>
      <c r="AG47" s="31">
        <f t="shared" si="5"/>
        <v>92.110410468749379</v>
      </c>
      <c r="AH47" s="31">
        <f t="shared" si="38"/>
        <v>-58.534661080620424</v>
      </c>
      <c r="AI47" s="31">
        <f t="shared" si="39"/>
        <v>-89.932175019150748</v>
      </c>
      <c r="AJ47" s="31">
        <f t="shared" si="51"/>
        <v>7.935989806798241E-2</v>
      </c>
      <c r="AK47" s="31">
        <f t="shared" si="40"/>
        <v>7.7333825562719065</v>
      </c>
      <c r="AL47" s="32">
        <f t="shared" si="41"/>
        <v>-1.4892634868015275E-5</v>
      </c>
      <c r="AM47" s="31">
        <f t="shared" si="42"/>
        <v>-0.10610018069268162</v>
      </c>
      <c r="AN47" s="31">
        <f t="shared" si="52"/>
        <v>33.655094393562074</v>
      </c>
      <c r="AO47" s="31">
        <f t="shared" si="53"/>
        <v>-82.30489264357152</v>
      </c>
      <c r="AP47" s="30">
        <f t="shared" si="11"/>
        <v>23.609121289162623</v>
      </c>
      <c r="AQ47" s="30">
        <f t="shared" si="12"/>
        <v>-26.020599913279625</v>
      </c>
      <c r="AR47" s="31">
        <f t="shared" si="54"/>
        <v>24.718449957531924</v>
      </c>
      <c r="AS47" s="33">
        <f t="shared" si="55"/>
        <v>-91.890956783609042</v>
      </c>
      <c r="AT47" s="31">
        <f t="shared" si="43"/>
        <v>3.162994090294724E-13</v>
      </c>
      <c r="AU47" s="31">
        <f t="shared" si="44"/>
        <v>1.5429180404676211E-5</v>
      </c>
      <c r="AV47" s="32">
        <f t="shared" si="45"/>
        <v>0</v>
      </c>
      <c r="AW47" s="31">
        <f t="shared" si="46"/>
        <v>-7.714590202338291E-7</v>
      </c>
      <c r="AX47" s="34">
        <f t="shared" si="56"/>
        <v>3.162994090294724E-13</v>
      </c>
      <c r="AY47" s="35">
        <f t="shared" si="57"/>
        <v>1.4657721384442382E-5</v>
      </c>
      <c r="AZ47" s="10">
        <f t="shared" si="58"/>
        <v>24.71844995753224</v>
      </c>
      <c r="BA47" s="10">
        <f t="shared" si="59"/>
        <v>-91.890942125887662</v>
      </c>
      <c r="BB47" s="10">
        <f t="shared" si="60"/>
        <v>88.109057874112338</v>
      </c>
      <c r="BC47" s="48"/>
      <c r="BD47" s="46">
        <f t="shared" si="61"/>
        <v>25</v>
      </c>
      <c r="BE47" s="46">
        <f t="shared" si="62"/>
        <v>-92</v>
      </c>
      <c r="BF47" s="46">
        <f t="shared" si="63"/>
        <v>88</v>
      </c>
    </row>
    <row r="48" spans="1:58" x14ac:dyDescent="0.3">
      <c r="V48" s="29">
        <v>1.44</v>
      </c>
      <c r="W48" s="38">
        <f t="shared" si="47"/>
        <v>275.42287033381666</v>
      </c>
      <c r="X48" s="30">
        <f t="shared" si="18"/>
        <v>-6.4246676350453633</v>
      </c>
      <c r="Y48" s="31">
        <f t="shared" si="33"/>
        <v>-0.10617906776284411</v>
      </c>
      <c r="Z48" s="31">
        <f t="shared" si="34"/>
        <v>-8.9405605106704922</v>
      </c>
      <c r="AA48" s="31">
        <f t="shared" si="35"/>
        <v>1.0025070606514755E-3</v>
      </c>
      <c r="AB48" s="31">
        <f t="shared" si="36"/>
        <v>-0.8704941212463545</v>
      </c>
      <c r="AC48" s="31">
        <f t="shared" si="48"/>
        <v>3.2515021806095825E-8</v>
      </c>
      <c r="AD48" s="31">
        <f t="shared" si="37"/>
        <v>4.9576116536363844E-3</v>
      </c>
      <c r="AE48" s="31">
        <f t="shared" si="49"/>
        <v>-6.5298441632325339</v>
      </c>
      <c r="AF48" s="31">
        <f t="shared" si="50"/>
        <v>-9.8060970202632092</v>
      </c>
      <c r="AG48" s="31">
        <f t="shared" si="5"/>
        <v>92.110410468749379</v>
      </c>
      <c r="AH48" s="31">
        <f t="shared" si="38"/>
        <v>-58.734660806713961</v>
      </c>
      <c r="AI48" s="31">
        <f t="shared" si="39"/>
        <v>-89.933718902810057</v>
      </c>
      <c r="AJ48" s="31">
        <f t="shared" si="51"/>
        <v>8.3064469447236278E-2</v>
      </c>
      <c r="AK48" s="31">
        <f t="shared" si="40"/>
        <v>7.9112607898678258</v>
      </c>
      <c r="AL48" s="32">
        <f t="shared" si="41"/>
        <v>-1.5594501864478577E-5</v>
      </c>
      <c r="AM48" s="31">
        <f t="shared" si="42"/>
        <v>-0.10857156553375903</v>
      </c>
      <c r="AN48" s="31">
        <f t="shared" si="52"/>
        <v>33.458798536980787</v>
      </c>
      <c r="AO48" s="31">
        <f t="shared" si="53"/>
        <v>-82.131029678475997</v>
      </c>
      <c r="AP48" s="30">
        <f t="shared" si="11"/>
        <v>23.609121289162623</v>
      </c>
      <c r="AQ48" s="30">
        <f t="shared" si="12"/>
        <v>-26.020599913279625</v>
      </c>
      <c r="AR48" s="31">
        <f t="shared" si="54"/>
        <v>24.517475749631252</v>
      </c>
      <c r="AS48" s="33">
        <f t="shared" si="55"/>
        <v>-91.937126698739206</v>
      </c>
      <c r="AT48" s="31">
        <f t="shared" si="43"/>
        <v>3.297999935612179E-13</v>
      </c>
      <c r="AU48" s="31">
        <f t="shared" si="44"/>
        <v>1.5788572184740681E-5</v>
      </c>
      <c r="AV48" s="32">
        <f t="shared" si="45"/>
        <v>0</v>
      </c>
      <c r="AW48" s="31">
        <f t="shared" si="46"/>
        <v>-7.8942860923705385E-7</v>
      </c>
      <c r="AX48" s="34">
        <f t="shared" si="56"/>
        <v>3.297999935612179E-13</v>
      </c>
      <c r="AY48" s="35">
        <f t="shared" si="57"/>
        <v>1.4999143575503627E-5</v>
      </c>
      <c r="AZ48" s="10">
        <f t="shared" si="58"/>
        <v>24.517475749631583</v>
      </c>
      <c r="BA48" s="10">
        <f t="shared" si="59"/>
        <v>-91.937111699595633</v>
      </c>
      <c r="BB48" s="10">
        <f t="shared" si="60"/>
        <v>88.062888300404367</v>
      </c>
      <c r="BC48" s="37"/>
      <c r="BD48" s="46">
        <f t="shared" si="61"/>
        <v>25</v>
      </c>
      <c r="BE48" s="46">
        <f t="shared" si="62"/>
        <v>-92</v>
      </c>
      <c r="BF48" s="46">
        <f t="shared" si="63"/>
        <v>88</v>
      </c>
    </row>
    <row r="49" spans="1:58" x14ac:dyDescent="0.3">
      <c r="V49" s="29">
        <v>1.45</v>
      </c>
      <c r="W49" s="36">
        <f t="shared" si="47"/>
        <v>281.83829312644548</v>
      </c>
      <c r="X49" s="30">
        <f t="shared" si="18"/>
        <v>-6.4246676350453633</v>
      </c>
      <c r="Y49" s="31">
        <f t="shared" si="33"/>
        <v>-0.11111964597369503</v>
      </c>
      <c r="Z49" s="31">
        <f t="shared" si="34"/>
        <v>-9.1453327535841122</v>
      </c>
      <c r="AA49" s="31">
        <f t="shared" si="35"/>
        <v>1.0497480531987311E-3</v>
      </c>
      <c r="AB49" s="31">
        <f t="shared" si="36"/>
        <v>-0.89076730416987504</v>
      </c>
      <c r="AC49" s="31">
        <f t="shared" si="48"/>
        <v>3.4047407576155041E-8</v>
      </c>
      <c r="AD49" s="31">
        <f t="shared" si="37"/>
        <v>5.0730892630188431E-3</v>
      </c>
      <c r="AE49" s="31">
        <f t="shared" si="49"/>
        <v>-6.5347374989184521</v>
      </c>
      <c r="AF49" s="31">
        <f t="shared" si="50"/>
        <v>-10.031026968490968</v>
      </c>
      <c r="AG49" s="31">
        <f t="shared" si="5"/>
        <v>92.110410468749379</v>
      </c>
      <c r="AH49" s="31">
        <f t="shared" si="38"/>
        <v>-58.934660545135316</v>
      </c>
      <c r="AI49" s="31">
        <f t="shared" si="39"/>
        <v>-89.935227643479777</v>
      </c>
      <c r="AJ49" s="31">
        <f t="shared" si="51"/>
        <v>8.6940247939696416E-2</v>
      </c>
      <c r="AK49" s="31">
        <f t="shared" si="40"/>
        <v>8.0931235684652503</v>
      </c>
      <c r="AL49" s="32">
        <f t="shared" si="41"/>
        <v>-1.6329446713724519E-5</v>
      </c>
      <c r="AM49" s="31">
        <f t="shared" si="42"/>
        <v>-0.11110051590456275</v>
      </c>
      <c r="AN49" s="31">
        <f t="shared" si="52"/>
        <v>33.262673842107041</v>
      </c>
      <c r="AO49" s="31">
        <f t="shared" si="53"/>
        <v>-81.9532045909191</v>
      </c>
      <c r="AP49" s="30">
        <f t="shared" si="11"/>
        <v>23.609121289162623</v>
      </c>
      <c r="AQ49" s="30">
        <f t="shared" si="12"/>
        <v>-26.020599913279625</v>
      </c>
      <c r="AR49" s="31">
        <f t="shared" si="54"/>
        <v>24.316457719071586</v>
      </c>
      <c r="AS49" s="33">
        <f t="shared" si="55"/>
        <v>-91.984231559410063</v>
      </c>
      <c r="AT49" s="31">
        <f t="shared" si="43"/>
        <v>3.4522923302606991E-13</v>
      </c>
      <c r="AU49" s="31">
        <f t="shared" si="44"/>
        <v>1.6156335274763962E-5</v>
      </c>
      <c r="AV49" s="32">
        <f t="shared" si="45"/>
        <v>0</v>
      </c>
      <c r="AW49" s="31">
        <f t="shared" si="46"/>
        <v>-8.0781676373821923E-7</v>
      </c>
      <c r="AX49" s="34">
        <f t="shared" si="56"/>
        <v>3.4522923302606991E-13</v>
      </c>
      <c r="AY49" s="35">
        <f t="shared" si="57"/>
        <v>1.5348518511025741E-5</v>
      </c>
      <c r="AZ49" s="10">
        <f t="shared" si="58"/>
        <v>24.316457719071931</v>
      </c>
      <c r="BA49" s="10">
        <f t="shared" si="59"/>
        <v>-91.984216210891546</v>
      </c>
      <c r="BB49" s="10">
        <f t="shared" si="60"/>
        <v>88.015783789108454</v>
      </c>
      <c r="BC49" s="48"/>
      <c r="BD49" s="46">
        <f t="shared" si="61"/>
        <v>24</v>
      </c>
      <c r="BE49" s="46">
        <f t="shared" si="62"/>
        <v>-92</v>
      </c>
      <c r="BF49" s="46">
        <f t="shared" si="63"/>
        <v>88</v>
      </c>
    </row>
    <row r="50" spans="1:58" x14ac:dyDescent="0.3">
      <c r="A50" s="85" t="s">
        <v>112</v>
      </c>
      <c r="B50" s="85"/>
      <c r="V50" s="29">
        <v>1.46</v>
      </c>
      <c r="W50" s="38">
        <f t="shared" si="47"/>
        <v>288.40315031266067</v>
      </c>
      <c r="X50" s="30">
        <f t="shared" si="18"/>
        <v>-6.4246676350453633</v>
      </c>
      <c r="Y50" s="31">
        <f t="shared" si="33"/>
        <v>-0.11628704950201663</v>
      </c>
      <c r="Z50" s="31">
        <f t="shared" si="34"/>
        <v>-9.3546310673767437</v>
      </c>
      <c r="AA50" s="31">
        <f t="shared" si="35"/>
        <v>1.099214894373317E-3</v>
      </c>
      <c r="AB50" s="31">
        <f t="shared" si="36"/>
        <v>-0.91151247923112289</v>
      </c>
      <c r="AC50" s="31">
        <f t="shared" si="48"/>
        <v>3.5652011829617957E-8</v>
      </c>
      <c r="AD50" s="31">
        <f t="shared" si="37"/>
        <v>5.1912566914225728E-3</v>
      </c>
      <c r="AE50" s="31">
        <f t="shared" si="49"/>
        <v>-6.5398554340009944</v>
      </c>
      <c r="AF50" s="31">
        <f t="shared" si="50"/>
        <v>-10.260952289916444</v>
      </c>
      <c r="AG50" s="31">
        <f t="shared" si="5"/>
        <v>92.110410468749379</v>
      </c>
      <c r="AH50" s="31">
        <f t="shared" si="38"/>
        <v>-59.134660295329617</v>
      </c>
      <c r="AI50" s="31">
        <f t="shared" si="39"/>
        <v>-89.936702041105789</v>
      </c>
      <c r="AJ50" s="31">
        <f t="shared" si="51"/>
        <v>9.0994982431105542E-2</v>
      </c>
      <c r="AK50" s="31">
        <f t="shared" si="40"/>
        <v>8.2790526523849319</v>
      </c>
      <c r="AL50" s="32">
        <f t="shared" si="41"/>
        <v>-1.7099028312713004E-5</v>
      </c>
      <c r="AM50" s="31">
        <f t="shared" si="42"/>
        <v>-0.11368837264861591</v>
      </c>
      <c r="AN50" s="31">
        <f t="shared" si="52"/>
        <v>33.066728056822555</v>
      </c>
      <c r="AO50" s="31">
        <f t="shared" si="53"/>
        <v>-81.771337761369466</v>
      </c>
      <c r="AP50" s="30">
        <f t="shared" si="11"/>
        <v>23.609121289162623</v>
      </c>
      <c r="AQ50" s="30">
        <f t="shared" si="12"/>
        <v>-26.020599913279625</v>
      </c>
      <c r="AR50" s="31">
        <f t="shared" si="54"/>
        <v>24.115393998704562</v>
      </c>
      <c r="AS50" s="33">
        <f t="shared" si="55"/>
        <v>-92.032290051285912</v>
      </c>
      <c r="AT50" s="31">
        <f t="shared" si="43"/>
        <v>3.6258712742402843E-13</v>
      </c>
      <c r="AU50" s="31">
        <f t="shared" si="44"/>
        <v>1.6532664667604294E-5</v>
      </c>
      <c r="AV50" s="32">
        <f t="shared" si="45"/>
        <v>0</v>
      </c>
      <c r="AW50" s="31">
        <f t="shared" si="46"/>
        <v>-8.2663323338023734E-7</v>
      </c>
      <c r="AX50" s="34">
        <f t="shared" si="56"/>
        <v>3.6258712742402843E-13</v>
      </c>
      <c r="AY50" s="35">
        <f t="shared" si="57"/>
        <v>1.5706031434224058E-5</v>
      </c>
      <c r="AZ50" s="10">
        <f t="shared" si="58"/>
        <v>24.115393998704924</v>
      </c>
      <c r="BA50" s="10">
        <f t="shared" si="59"/>
        <v>-92.032274345254478</v>
      </c>
      <c r="BB50" s="10">
        <f t="shared" si="60"/>
        <v>87.967725654745522</v>
      </c>
      <c r="BC50" s="37"/>
      <c r="BD50" s="46">
        <f t="shared" si="61"/>
        <v>24</v>
      </c>
      <c r="BE50" s="46">
        <f t="shared" si="62"/>
        <v>-92</v>
      </c>
      <c r="BF50" s="46">
        <f t="shared" si="63"/>
        <v>88</v>
      </c>
    </row>
    <row r="51" spans="1:58" x14ac:dyDescent="0.3">
      <c r="A51" t="s">
        <v>113</v>
      </c>
      <c r="B51" s="41">
        <f>Sheet1!B51*10^-12</f>
        <v>5.8607165546488369E-16</v>
      </c>
      <c r="C51" t="s">
        <v>114</v>
      </c>
      <c r="V51" s="29">
        <v>1.47</v>
      </c>
      <c r="W51" s="36">
        <f t="shared" si="47"/>
        <v>295.12092266663865</v>
      </c>
      <c r="X51" s="30">
        <f t="shared" si="18"/>
        <v>-6.4246676350453633</v>
      </c>
      <c r="Y51" s="31">
        <f t="shared" si="33"/>
        <v>-0.12169140348176184</v>
      </c>
      <c r="Z51" s="31">
        <f t="shared" si="34"/>
        <v>-9.5685440704187865</v>
      </c>
      <c r="AA51" s="31">
        <f t="shared" si="35"/>
        <v>1.1510124320612111E-3</v>
      </c>
      <c r="AB51" s="31">
        <f t="shared" si="36"/>
        <v>-0.93274062402717461</v>
      </c>
      <c r="AC51" s="31">
        <f t="shared" si="48"/>
        <v>3.7332240571041777E-8</v>
      </c>
      <c r="AD51" s="31">
        <f t="shared" si="37"/>
        <v>5.3121765927782224E-3</v>
      </c>
      <c r="AE51" s="31">
        <f t="shared" si="49"/>
        <v>-6.5452079887628241</v>
      </c>
      <c r="AF51" s="31">
        <f t="shared" si="50"/>
        <v>-10.495972517853183</v>
      </c>
      <c r="AG51" s="31">
        <f t="shared" si="5"/>
        <v>92.110410468749379</v>
      </c>
      <c r="AH51" s="31">
        <f t="shared" si="38"/>
        <v>-59.334660056767021</v>
      </c>
      <c r="AI51" s="31">
        <f t="shared" si="39"/>
        <v>-89.938142877425406</v>
      </c>
      <c r="AJ51" s="31">
        <f t="shared" si="51"/>
        <v>9.5236757101864578E-2</v>
      </c>
      <c r="AK51" s="31">
        <f t="shared" si="40"/>
        <v>8.4691309520907563</v>
      </c>
      <c r="AL51" s="32">
        <f t="shared" si="41"/>
        <v>-1.7904879028726764E-5</v>
      </c>
      <c r="AM51" s="31">
        <f t="shared" si="42"/>
        <v>-0.11633650783956</v>
      </c>
      <c r="AN51" s="31">
        <f t="shared" si="52"/>
        <v>32.870969264205193</v>
      </c>
      <c r="AO51" s="31">
        <f t="shared" si="53"/>
        <v>-81.585348433174218</v>
      </c>
      <c r="AP51" s="30">
        <f t="shared" si="11"/>
        <v>23.609121289162623</v>
      </c>
      <c r="AQ51" s="30">
        <f t="shared" si="12"/>
        <v>-26.020599913279625</v>
      </c>
      <c r="AR51" s="31">
        <f t="shared" si="54"/>
        <v>23.914282651325365</v>
      </c>
      <c r="AS51" s="33">
        <f t="shared" si="55"/>
        <v>-92.081320951027408</v>
      </c>
      <c r="AT51" s="31">
        <f t="shared" si="43"/>
        <v>3.7801636688888034E-13</v>
      </c>
      <c r="AU51" s="31">
        <f t="shared" si="44"/>
        <v>1.6917759898087072E-5</v>
      </c>
      <c r="AV51" s="32">
        <f t="shared" si="45"/>
        <v>0</v>
      </c>
      <c r="AW51" s="31">
        <f t="shared" si="46"/>
        <v>-8.4588799490437802E-7</v>
      </c>
      <c r="AX51" s="34">
        <f t="shared" si="56"/>
        <v>3.7801636688888034E-13</v>
      </c>
      <c r="AY51" s="35">
        <f t="shared" si="57"/>
        <v>1.6071871903182695E-5</v>
      </c>
      <c r="AZ51" s="10">
        <f t="shared" si="58"/>
        <v>23.914282651325742</v>
      </c>
      <c r="BA51" s="10">
        <f t="shared" si="59"/>
        <v>-92.08130487915551</v>
      </c>
      <c r="BB51" s="10">
        <f t="shared" si="60"/>
        <v>87.91869512084449</v>
      </c>
      <c r="BC51" s="48"/>
      <c r="BD51" s="46">
        <f t="shared" si="61"/>
        <v>24</v>
      </c>
      <c r="BE51" s="46">
        <f t="shared" si="62"/>
        <v>-92</v>
      </c>
      <c r="BF51" s="46">
        <f t="shared" si="63"/>
        <v>88</v>
      </c>
    </row>
    <row r="52" spans="1:58" x14ac:dyDescent="0.3">
      <c r="A52" t="s">
        <v>110</v>
      </c>
      <c r="B52" s="12">
        <f>B35*1000</f>
        <v>14300</v>
      </c>
      <c r="C52" t="s">
        <v>87</v>
      </c>
      <c r="V52" s="29">
        <v>1.48</v>
      </c>
      <c r="W52" s="38">
        <f t="shared" si="47"/>
        <v>301.99517204020162</v>
      </c>
      <c r="X52" s="30">
        <f t="shared" si="18"/>
        <v>-6.4246676350453633</v>
      </c>
      <c r="Y52" s="31">
        <f t="shared" si="33"/>
        <v>-0.12734325799655324</v>
      </c>
      <c r="Z52" s="31">
        <f t="shared" si="34"/>
        <v>-9.7871613164470741</v>
      </c>
      <c r="AA52" s="31">
        <f t="shared" si="35"/>
        <v>1.2052504503656857E-3</v>
      </c>
      <c r="AB52" s="31">
        <f t="shared" si="36"/>
        <v>-0.95446297067594144</v>
      </c>
      <c r="AC52" s="31">
        <f t="shared" si="48"/>
        <v>3.9091654097373107E-8</v>
      </c>
      <c r="AD52" s="31">
        <f t="shared" si="37"/>
        <v>5.4359130804137405E-3</v>
      </c>
      <c r="AE52" s="31">
        <f t="shared" si="49"/>
        <v>-6.5508056034998967</v>
      </c>
      <c r="AF52" s="31">
        <f t="shared" si="50"/>
        <v>-10.736188374042602</v>
      </c>
      <c r="AG52" s="31">
        <f t="shared" si="5"/>
        <v>92.110410468749379</v>
      </c>
      <c r="AH52" s="31">
        <f t="shared" si="38"/>
        <v>-59.5346598289415</v>
      </c>
      <c r="AI52" s="31">
        <f t="shared" si="39"/>
        <v>-89.939550916381847</v>
      </c>
      <c r="AJ52" s="31">
        <f t="shared" si="51"/>
        <v>9.9674004482488865E-2</v>
      </c>
      <c r="AK52" s="31">
        <f t="shared" si="40"/>
        <v>8.663442505279825</v>
      </c>
      <c r="AL52" s="32">
        <f t="shared" si="41"/>
        <v>-1.8748708159485036E-5</v>
      </c>
      <c r="AM52" s="31">
        <f t="shared" si="42"/>
        <v>-0.11904632550844457</v>
      </c>
      <c r="AN52" s="31">
        <f t="shared" si="52"/>
        <v>32.675405895582209</v>
      </c>
      <c r="AO52" s="31">
        <f t="shared" si="53"/>
        <v>-81.395154736610479</v>
      </c>
      <c r="AP52" s="30">
        <f t="shared" si="11"/>
        <v>23.609121289162623</v>
      </c>
      <c r="AQ52" s="30">
        <f t="shared" si="12"/>
        <v>-26.020599913279625</v>
      </c>
      <c r="AR52" s="31">
        <f t="shared" si="54"/>
        <v>23.713121667965311</v>
      </c>
      <c r="AS52" s="33">
        <f t="shared" si="55"/>
        <v>-92.131343110653077</v>
      </c>
      <c r="AT52" s="31">
        <f t="shared" si="43"/>
        <v>3.9730291621994516E-13</v>
      </c>
      <c r="AU52" s="31">
        <f t="shared" si="44"/>
        <v>1.7311825148800837E-5</v>
      </c>
      <c r="AV52" s="32">
        <f t="shared" si="45"/>
        <v>0</v>
      </c>
      <c r="AW52" s="31">
        <f t="shared" si="46"/>
        <v>-8.655912574400681E-7</v>
      </c>
      <c r="AX52" s="34">
        <f t="shared" si="56"/>
        <v>3.9730291621994516E-13</v>
      </c>
      <c r="AY52" s="35">
        <f t="shared" si="57"/>
        <v>1.6446233891360769E-5</v>
      </c>
      <c r="AZ52" s="10">
        <f t="shared" si="58"/>
        <v>23.713121667965709</v>
      </c>
      <c r="BA52" s="10">
        <f t="shared" si="59"/>
        <v>-92.131326664419191</v>
      </c>
      <c r="BB52" s="10">
        <f t="shared" si="60"/>
        <v>87.868673335580809</v>
      </c>
      <c r="BC52" s="37"/>
      <c r="BD52" s="46">
        <f t="shared" si="61"/>
        <v>24</v>
      </c>
      <c r="BE52" s="46">
        <f t="shared" si="62"/>
        <v>-92</v>
      </c>
      <c r="BF52" s="46">
        <f t="shared" si="63"/>
        <v>88</v>
      </c>
    </row>
    <row r="53" spans="1:58" x14ac:dyDescent="0.3">
      <c r="A53" t="s">
        <v>111</v>
      </c>
      <c r="B53">
        <f>(B11/B3-1)*B52</f>
        <v>271700</v>
      </c>
      <c r="C53" s="39" t="s">
        <v>87</v>
      </c>
      <c r="V53" s="29">
        <v>1.49</v>
      </c>
      <c r="W53" s="36">
        <f t="shared" si="47"/>
        <v>309.0295432513592</v>
      </c>
      <c r="X53" s="30">
        <f t="shared" si="18"/>
        <v>-6.4246676350453633</v>
      </c>
      <c r="Y53" s="31">
        <f t="shared" si="33"/>
        <v>-0.13325360338935019</v>
      </c>
      <c r="Z53" s="31">
        <f t="shared" si="34"/>
        <v>-10.010573244125686</v>
      </c>
      <c r="AA53" s="31">
        <f t="shared" si="35"/>
        <v>1.2620439017259736E-3</v>
      </c>
      <c r="AB53" s="31">
        <f t="shared" si="36"/>
        <v>-0.97669101166039562</v>
      </c>
      <c r="AC53" s="31">
        <f t="shared" si="48"/>
        <v>4.0933988213151643E-8</v>
      </c>
      <c r="AD53" s="31">
        <f t="shared" si="37"/>
        <v>5.5625317610481055E-3</v>
      </c>
      <c r="AE53" s="31">
        <f t="shared" si="49"/>
        <v>-6.5566591535989982</v>
      </c>
      <c r="AF53" s="31">
        <f t="shared" si="50"/>
        <v>-10.981701724025033</v>
      </c>
      <c r="AG53" s="31">
        <f t="shared" si="5"/>
        <v>92.110410468749379</v>
      </c>
      <c r="AH53" s="31">
        <f t="shared" si="38"/>
        <v>-59.7346596113698</v>
      </c>
      <c r="AI53" s="31">
        <f t="shared" si="39"/>
        <v>-89.940926904529206</v>
      </c>
      <c r="AJ53" s="31">
        <f t="shared" si="51"/>
        <v>0.10431551887904809</v>
      </c>
      <c r="AK53" s="31">
        <f t="shared" si="40"/>
        <v>8.8620724503756367</v>
      </c>
      <c r="AL53" s="32">
        <f t="shared" si="41"/>
        <v>-1.9632305556238844E-5</v>
      </c>
      <c r="AM53" s="31">
        <f t="shared" si="42"/>
        <v>-0.12181926238794721</v>
      </c>
      <c r="AN53" s="31">
        <f t="shared" si="52"/>
        <v>32.480046743953068</v>
      </c>
      <c r="AO53" s="31">
        <f t="shared" si="53"/>
        <v>-81.200673716541516</v>
      </c>
      <c r="AP53" s="30">
        <f t="shared" si="11"/>
        <v>23.609121289162623</v>
      </c>
      <c r="AQ53" s="30">
        <f t="shared" si="12"/>
        <v>-26.020599913279625</v>
      </c>
      <c r="AR53" s="31">
        <f t="shared" si="54"/>
        <v>23.511908966237065</v>
      </c>
      <c r="AS53" s="33">
        <f t="shared" si="55"/>
        <v>-92.182375440566545</v>
      </c>
      <c r="AT53" s="31">
        <f t="shared" si="43"/>
        <v>4.1658946555101009E-13</v>
      </c>
      <c r="AU53" s="31">
        <f t="shared" si="44"/>
        <v>1.7715069358357605E-5</v>
      </c>
      <c r="AV53" s="32">
        <f t="shared" si="45"/>
        <v>0</v>
      </c>
      <c r="AW53" s="31">
        <f t="shared" si="46"/>
        <v>-8.8575346791790835E-7</v>
      </c>
      <c r="AX53" s="34">
        <f t="shared" si="56"/>
        <v>4.1658946555101009E-13</v>
      </c>
      <c r="AY53" s="35">
        <f t="shared" si="57"/>
        <v>1.6829315890439695E-5</v>
      </c>
      <c r="AZ53" s="10">
        <f t="shared" si="58"/>
        <v>23.511908966237481</v>
      </c>
      <c r="BA53" s="10">
        <f t="shared" si="59"/>
        <v>-92.182358611250649</v>
      </c>
      <c r="BB53" s="10">
        <f t="shared" si="60"/>
        <v>87.817641388749351</v>
      </c>
      <c r="BC53" s="48"/>
      <c r="BD53" s="46">
        <f t="shared" si="61"/>
        <v>24</v>
      </c>
      <c r="BE53" s="46">
        <f t="shared" si="62"/>
        <v>-92</v>
      </c>
      <c r="BF53" s="46">
        <f t="shared" si="63"/>
        <v>88</v>
      </c>
    </row>
    <row r="54" spans="1:58" x14ac:dyDescent="0.3">
      <c r="A54" t="s">
        <v>115</v>
      </c>
      <c r="B54">
        <f>1/2/PI()/B53/B51</f>
        <v>999493042.61710286</v>
      </c>
      <c r="C54" t="s">
        <v>93</v>
      </c>
      <c r="V54" s="29">
        <v>1.5</v>
      </c>
      <c r="W54" s="38">
        <f t="shared" si="47"/>
        <v>316.22776601683802</v>
      </c>
      <c r="X54" s="30">
        <f t="shared" si="18"/>
        <v>-6.4246676350453633</v>
      </c>
      <c r="Y54" s="31">
        <f t="shared" si="33"/>
        <v>-0.13943388588367925</v>
      </c>
      <c r="Z54" s="31">
        <f t="shared" si="34"/>
        <v>-10.238871121232215</v>
      </c>
      <c r="AA54" s="31">
        <f t="shared" si="35"/>
        <v>1.3215131499730718E-3</v>
      </c>
      <c r="AB54" s="31">
        <f t="shared" si="36"/>
        <v>-0.99943650580290122</v>
      </c>
      <c r="AC54" s="31">
        <f t="shared" si="48"/>
        <v>4.2863146515889981E-8</v>
      </c>
      <c r="AD54" s="31">
        <f t="shared" si="37"/>
        <v>5.6920997695768267E-3</v>
      </c>
      <c r="AE54" s="31">
        <f t="shared" si="49"/>
        <v>-6.5627799649159231</v>
      </c>
      <c r="AF54" s="31">
        <f t="shared" si="50"/>
        <v>-11.232615527265539</v>
      </c>
      <c r="AG54" s="31">
        <f t="shared" si="5"/>
        <v>92.110410468749379</v>
      </c>
      <c r="AH54" s="31">
        <f t="shared" si="38"/>
        <v>-59.934659403590437</v>
      </c>
      <c r="AI54" s="31">
        <f t="shared" si="39"/>
        <v>-89.942271571428222</v>
      </c>
      <c r="AJ54" s="31">
        <f t="shared" si="51"/>
        <v>0.10917047016509901</v>
      </c>
      <c r="AK54" s="31">
        <f t="shared" si="40"/>
        <v>9.0651069961769668</v>
      </c>
      <c r="AL54" s="32">
        <f t="shared" si="41"/>
        <v>-2.0557545420456541E-5</v>
      </c>
      <c r="AM54" s="31">
        <f t="shared" si="42"/>
        <v>-0.12465678867391611</v>
      </c>
      <c r="AN54" s="31">
        <f t="shared" si="52"/>
        <v>32.284900977778619</v>
      </c>
      <c r="AO54" s="31">
        <f t="shared" si="53"/>
        <v>-81.001821363925174</v>
      </c>
      <c r="AP54" s="30">
        <f t="shared" si="11"/>
        <v>23.609121289162623</v>
      </c>
      <c r="AQ54" s="30">
        <f t="shared" si="12"/>
        <v>-26.020599913279625</v>
      </c>
      <c r="AR54" s="31">
        <f t="shared" si="54"/>
        <v>23.310642388745691</v>
      </c>
      <c r="AS54" s="33">
        <f t="shared" si="55"/>
        <v>-92.234436891190711</v>
      </c>
      <c r="AT54" s="31">
        <f t="shared" si="43"/>
        <v>4.3587601488207481E-13</v>
      </c>
      <c r="AU54" s="31">
        <f t="shared" si="44"/>
        <v>1.8127706332174821E-5</v>
      </c>
      <c r="AV54" s="32">
        <f t="shared" si="45"/>
        <v>0</v>
      </c>
      <c r="AW54" s="31">
        <f t="shared" si="46"/>
        <v>-9.0638531660877127E-7</v>
      </c>
      <c r="AX54" s="34">
        <f t="shared" si="56"/>
        <v>4.3587601488207481E-13</v>
      </c>
      <c r="AY54" s="35">
        <f t="shared" si="57"/>
        <v>1.7221321015566051E-5</v>
      </c>
      <c r="AZ54" s="10">
        <f t="shared" si="58"/>
        <v>23.310642388746128</v>
      </c>
      <c r="BA54" s="10">
        <f t="shared" si="59"/>
        <v>-92.234419669869695</v>
      </c>
      <c r="BB54" s="10">
        <f t="shared" si="60"/>
        <v>87.765580330130305</v>
      </c>
      <c r="BC54" s="37"/>
      <c r="BD54" s="46">
        <f t="shared" si="61"/>
        <v>23</v>
      </c>
      <c r="BE54" s="46">
        <f t="shared" si="62"/>
        <v>-92</v>
      </c>
      <c r="BF54" s="46">
        <f t="shared" si="63"/>
        <v>88</v>
      </c>
    </row>
    <row r="55" spans="1:58" x14ac:dyDescent="0.3">
      <c r="A55" t="s">
        <v>116</v>
      </c>
      <c r="B55">
        <f>1/2/PI()/(B53*B52/(B53+B52))/(B51)</f>
        <v>19989860852.34206</v>
      </c>
      <c r="C55" t="s">
        <v>93</v>
      </c>
      <c r="V55" s="29">
        <v>1.51</v>
      </c>
      <c r="W55" s="36">
        <f t="shared" si="47"/>
        <v>323.59365692962831</v>
      </c>
      <c r="X55" s="30">
        <f t="shared" si="18"/>
        <v>-6.4246676350453633</v>
      </c>
      <c r="Y55" s="31">
        <f t="shared" si="33"/>
        <v>-0.14589602349771624</v>
      </c>
      <c r="Z55" s="31">
        <f t="shared" si="34"/>
        <v>-10.47214698315015</v>
      </c>
      <c r="AA55" s="31">
        <f t="shared" si="35"/>
        <v>1.3837842247540785E-3</v>
      </c>
      <c r="AB55" s="31">
        <f t="shared" si="36"/>
        <v>-1.0227114843722627</v>
      </c>
      <c r="AC55" s="31">
        <f t="shared" si="48"/>
        <v>4.4883225468587012E-8</v>
      </c>
      <c r="AD55" s="31">
        <f t="shared" si="37"/>
        <v>5.8246858046677626E-3</v>
      </c>
      <c r="AE55" s="31">
        <f t="shared" si="49"/>
        <v>-6.5691798294351003</v>
      </c>
      <c r="AF55" s="31">
        <f t="shared" si="50"/>
        <v>-11.489033781717746</v>
      </c>
      <c r="AG55" s="31">
        <f t="shared" si="5"/>
        <v>92.110410468749379</v>
      </c>
      <c r="AH55" s="31">
        <f t="shared" si="38"/>
        <v>-60.13465920516267</v>
      </c>
      <c r="AI55" s="31">
        <f t="shared" si="39"/>
        <v>-89.943585630033198</v>
      </c>
      <c r="AJ55" s="31">
        <f t="shared" si="51"/>
        <v>0.11424841793480064</v>
      </c>
      <c r="AK55" s="31">
        <f t="shared" si="40"/>
        <v>9.272633387403669</v>
      </c>
      <c r="AL55" s="32">
        <f t="shared" si="41"/>
        <v>-2.1526390286636949E-5</v>
      </c>
      <c r="AM55" s="31">
        <f t="shared" si="42"/>
        <v>-0.12756040880463973</v>
      </c>
      <c r="AN55" s="31">
        <f t="shared" si="52"/>
        <v>32.089978155131227</v>
      </c>
      <c r="AO55" s="31">
        <f t="shared" si="53"/>
        <v>-80.798512651434166</v>
      </c>
      <c r="AP55" s="30">
        <f t="shared" si="11"/>
        <v>23.609121289162623</v>
      </c>
      <c r="AQ55" s="30">
        <f t="shared" si="12"/>
        <v>-26.020599913279625</v>
      </c>
      <c r="AR55" s="31">
        <f t="shared" si="54"/>
        <v>23.109319701579125</v>
      </c>
      <c r="AS55" s="33">
        <f t="shared" si="55"/>
        <v>-92.287546433151917</v>
      </c>
      <c r="AT55" s="31">
        <f t="shared" si="43"/>
        <v>4.5516256421313963E-13</v>
      </c>
      <c r="AU55" s="31">
        <f t="shared" si="44"/>
        <v>1.8549954855837913E-5</v>
      </c>
      <c r="AV55" s="32">
        <f t="shared" si="45"/>
        <v>0</v>
      </c>
      <c r="AW55" s="31">
        <f t="shared" si="46"/>
        <v>-9.2749774279192814E-7</v>
      </c>
      <c r="AX55" s="34">
        <f t="shared" si="56"/>
        <v>4.5516256421313963E-13</v>
      </c>
      <c r="AY55" s="35">
        <f t="shared" si="57"/>
        <v>1.7622457113045985E-5</v>
      </c>
      <c r="AZ55" s="10">
        <f t="shared" si="58"/>
        <v>23.109319701579579</v>
      </c>
      <c r="BA55" s="10">
        <f t="shared" si="59"/>
        <v>-92.287528810694809</v>
      </c>
      <c r="BB55" s="10">
        <f t="shared" si="60"/>
        <v>87.712471189305191</v>
      </c>
      <c r="BC55" s="48"/>
      <c r="BD55" s="46">
        <f t="shared" si="61"/>
        <v>23</v>
      </c>
      <c r="BE55" s="46">
        <f t="shared" si="62"/>
        <v>-92</v>
      </c>
      <c r="BF55" s="46">
        <f t="shared" si="63"/>
        <v>88</v>
      </c>
    </row>
    <row r="56" spans="1:58" x14ac:dyDescent="0.3">
      <c r="B56">
        <f>1/2/PI()/(B53*B52/(B53+B52))/(B51+0.000000000005)</f>
        <v>2342823.5559529765</v>
      </c>
      <c r="V56" s="29">
        <v>1.52</v>
      </c>
      <c r="W56" s="38">
        <f t="shared" si="47"/>
        <v>331.13112148259125</v>
      </c>
      <c r="X56" s="30">
        <f t="shared" si="18"/>
        <v>-6.4246676350453633</v>
      </c>
      <c r="Y56" s="31">
        <f t="shared" si="33"/>
        <v>-0.15265242222934511</v>
      </c>
      <c r="Z56" s="31">
        <f t="shared" si="34"/>
        <v>-10.710493565337405</v>
      </c>
      <c r="AA56" s="31">
        <f t="shared" si="35"/>
        <v>1.4489890879083856E-3</v>
      </c>
      <c r="AB56" s="31">
        <f t="shared" si="36"/>
        <v>-1.046528257326107</v>
      </c>
      <c r="AC56" s="31">
        <f t="shared" si="48"/>
        <v>4.6998506685107628E-8</v>
      </c>
      <c r="AD56" s="31">
        <f t="shared" si="37"/>
        <v>5.9603601651860225E-3</v>
      </c>
      <c r="AE56" s="31">
        <f t="shared" si="49"/>
        <v>-6.575871021188294</v>
      </c>
      <c r="AF56" s="31">
        <f t="shared" si="50"/>
        <v>-11.751061462498326</v>
      </c>
      <c r="AG56" s="31">
        <f t="shared" si="5"/>
        <v>92.110410468749379</v>
      </c>
      <c r="AH56" s="31">
        <f t="shared" si="38"/>
        <v>-60.334659015665615</v>
      </c>
      <c r="AI56" s="31">
        <f t="shared" si="39"/>
        <v>-89.944869777069826</v>
      </c>
      <c r="AJ56" s="31">
        <f t="shared" si="51"/>
        <v>0.11955932600998695</v>
      </c>
      <c r="AK56" s="31">
        <f t="shared" si="40"/>
        <v>9.4847398658689084</v>
      </c>
      <c r="AL56" s="32">
        <f t="shared" si="41"/>
        <v>-2.2540895172928985E-5</v>
      </c>
      <c r="AM56" s="31">
        <f t="shared" si="42"/>
        <v>-0.13053166225825374</v>
      </c>
      <c r="AN56" s="31">
        <f t="shared" si="52"/>
        <v>31.895288238198578</v>
      </c>
      <c r="AO56" s="31">
        <f t="shared" si="53"/>
        <v>-80.590661573459172</v>
      </c>
      <c r="AP56" s="30">
        <f t="shared" si="11"/>
        <v>23.609121289162623</v>
      </c>
      <c r="AQ56" s="30">
        <f t="shared" si="12"/>
        <v>-26.020599913279625</v>
      </c>
      <c r="AR56" s="31">
        <f t="shared" si="54"/>
        <v>22.907938592893281</v>
      </c>
      <c r="AS56" s="33">
        <f t="shared" si="55"/>
        <v>-92.3417230359575</v>
      </c>
      <c r="AT56" s="31">
        <f t="shared" si="43"/>
        <v>4.7637776847731076E-13</v>
      </c>
      <c r="AU56" s="31">
        <f t="shared" si="44"/>
        <v>1.8982038811103263E-5</v>
      </c>
      <c r="AV56" s="32">
        <f t="shared" si="45"/>
        <v>0</v>
      </c>
      <c r="AW56" s="31">
        <f t="shared" si="46"/>
        <v>-9.4910194055519758E-7</v>
      </c>
      <c r="AX56" s="34">
        <f t="shared" si="56"/>
        <v>4.7637776847731076E-13</v>
      </c>
      <c r="AY56" s="35">
        <f t="shared" si="57"/>
        <v>1.8032936870548066E-5</v>
      </c>
      <c r="AZ56" s="10">
        <f t="shared" si="58"/>
        <v>22.907938592893757</v>
      </c>
      <c r="BA56" s="10">
        <f t="shared" si="59"/>
        <v>-92.341705003020635</v>
      </c>
      <c r="BB56" s="10">
        <f t="shared" si="60"/>
        <v>87.658294996979365</v>
      </c>
      <c r="BC56" s="37"/>
      <c r="BD56" s="46">
        <f t="shared" si="61"/>
        <v>23</v>
      </c>
      <c r="BE56" s="46">
        <f t="shared" si="62"/>
        <v>-92</v>
      </c>
      <c r="BF56" s="46">
        <f t="shared" si="63"/>
        <v>88</v>
      </c>
    </row>
    <row r="57" spans="1:58" x14ac:dyDescent="0.3">
      <c r="A57" s="85" t="s">
        <v>117</v>
      </c>
      <c r="B57" s="85"/>
      <c r="V57" s="29">
        <v>1.53</v>
      </c>
      <c r="W57" s="36">
        <f t="shared" si="47"/>
        <v>338.84415613920271</v>
      </c>
      <c r="X57" s="30">
        <f t="shared" si="18"/>
        <v>-6.4246676350453633</v>
      </c>
      <c r="Y57" s="31">
        <f t="shared" si="33"/>
        <v>-0.15971599248664481</v>
      </c>
      <c r="Z57" s="31">
        <f t="shared" si="34"/>
        <v>-10.954004229431503</v>
      </c>
      <c r="AA57" s="31">
        <f t="shared" si="35"/>
        <v>1.5172659123265011E-3</v>
      </c>
      <c r="AB57" s="31">
        <f t="shared" si="36"/>
        <v>-1.0708994196912696</v>
      </c>
      <c r="AC57" s="31">
        <f t="shared" si="48"/>
        <v>4.9213476216731271E-8</v>
      </c>
      <c r="AD57" s="31">
        <f t="shared" si="37"/>
        <v>6.0991947874673193E-3</v>
      </c>
      <c r="AE57" s="31">
        <f t="shared" si="49"/>
        <v>-6.5828663124062059</v>
      </c>
      <c r="AF57" s="31">
        <f t="shared" si="50"/>
        <v>-12.018804454335305</v>
      </c>
      <c r="AG57" s="31">
        <f t="shared" si="5"/>
        <v>92.110410468749379</v>
      </c>
      <c r="AH57" s="31">
        <f t="shared" si="38"/>
        <v>-60.534658834697332</v>
      </c>
      <c r="AI57" s="31">
        <f t="shared" si="39"/>
        <v>-89.946124693404713</v>
      </c>
      <c r="AJ57" s="31">
        <f t="shared" si="51"/>
        <v>0.12511357729165462</v>
      </c>
      <c r="AK57" s="31">
        <f t="shared" si="40"/>
        <v>9.7015156269960716</v>
      </c>
      <c r="AL57" s="32">
        <f t="shared" si="41"/>
        <v>-2.3603211946811282E-5</v>
      </c>
      <c r="AM57" s="31">
        <f t="shared" si="42"/>
        <v>-0.13357212436870763</v>
      </c>
      <c r="AN57" s="31">
        <f t="shared" si="52"/>
        <v>31.700841608131753</v>
      </c>
      <c r="AO57" s="31">
        <f t="shared" si="53"/>
        <v>-80.378181190777354</v>
      </c>
      <c r="AP57" s="30">
        <f t="shared" si="11"/>
        <v>23.609121289162623</v>
      </c>
      <c r="AQ57" s="30">
        <f t="shared" si="12"/>
        <v>-26.020599913279625</v>
      </c>
      <c r="AR57" s="31">
        <f t="shared" si="54"/>
        <v>22.706496671608548</v>
      </c>
      <c r="AS57" s="33">
        <f t="shared" si="55"/>
        <v>-92.396985645112665</v>
      </c>
      <c r="AT57" s="31">
        <f t="shared" si="43"/>
        <v>4.9952162767458835E-13</v>
      </c>
      <c r="AU57" s="31">
        <f t="shared" si="44"/>
        <v>1.9424187294603233E-5</v>
      </c>
      <c r="AV57" s="32">
        <f t="shared" si="45"/>
        <v>0</v>
      </c>
      <c r="AW57" s="31">
        <f t="shared" si="46"/>
        <v>-9.7120936473019851E-7</v>
      </c>
      <c r="AX57" s="34">
        <f t="shared" si="56"/>
        <v>4.9952162767458835E-13</v>
      </c>
      <c r="AY57" s="35">
        <f t="shared" si="57"/>
        <v>1.8452977929873035E-5</v>
      </c>
      <c r="AZ57" s="10">
        <f t="shared" si="58"/>
        <v>22.706496671609049</v>
      </c>
      <c r="BA57" s="10">
        <f t="shared" si="59"/>
        <v>-92.396967192134738</v>
      </c>
      <c r="BB57" s="10">
        <f t="shared" si="60"/>
        <v>87.603032807865262</v>
      </c>
      <c r="BC57" s="48"/>
      <c r="BD57" s="46">
        <f t="shared" si="61"/>
        <v>23</v>
      </c>
      <c r="BE57" s="46">
        <f t="shared" si="62"/>
        <v>-92</v>
      </c>
      <c r="BF57" s="46">
        <f t="shared" si="63"/>
        <v>88</v>
      </c>
    </row>
    <row r="58" spans="1:58" x14ac:dyDescent="0.3">
      <c r="A58" t="s">
        <v>118</v>
      </c>
      <c r="B58" s="12" t="s">
        <v>121</v>
      </c>
      <c r="C58" s="39" t="s">
        <v>87</v>
      </c>
      <c r="V58" s="29">
        <v>1.54</v>
      </c>
      <c r="W58" s="38">
        <f t="shared" si="47"/>
        <v>346.73685045253183</v>
      </c>
      <c r="X58" s="30">
        <f t="shared" si="18"/>
        <v>-6.4246676350453633</v>
      </c>
      <c r="Y58" s="31">
        <f t="shared" si="33"/>
        <v>-0.16710016573454997</v>
      </c>
      <c r="Z58" s="31">
        <f t="shared" si="34"/>
        <v>-11.202772882643007</v>
      </c>
      <c r="AA58" s="31">
        <f t="shared" si="35"/>
        <v>1.5887593738854078E-3</v>
      </c>
      <c r="AB58" s="31">
        <f t="shared" si="36"/>
        <v>-1.0958378580848713</v>
      </c>
      <c r="AC58" s="31">
        <f t="shared" si="48"/>
        <v>5.1532836124080695E-8</v>
      </c>
      <c r="AD58" s="31">
        <f t="shared" si="37"/>
        <v>6.2412632834595574E-3</v>
      </c>
      <c r="AE58" s="31">
        <f t="shared" si="49"/>
        <v>-6.5901789898731922</v>
      </c>
      <c r="AF58" s="31">
        <f t="shared" si="50"/>
        <v>-12.292369477444419</v>
      </c>
      <c r="AG58" s="31">
        <f t="shared" si="5"/>
        <v>92.110410468749379</v>
      </c>
      <c r="AH58" s="31">
        <f t="shared" si="38"/>
        <v>-60.734658661873944</v>
      </c>
      <c r="AI58" s="31">
        <f t="shared" si="39"/>
        <v>-89.947351044406318</v>
      </c>
      <c r="AJ58" s="31">
        <f t="shared" si="51"/>
        <v>0.13092198894401752</v>
      </c>
      <c r="AK58" s="31">
        <f t="shared" si="40"/>
        <v>9.9230507713871354</v>
      </c>
      <c r="AL58" s="32">
        <f t="shared" si="41"/>
        <v>-2.4715593891368148E-5</v>
      </c>
      <c r="AM58" s="31">
        <f t="shared" si="42"/>
        <v>-0.13668340716072266</v>
      </c>
      <c r="AN58" s="31">
        <f t="shared" si="52"/>
        <v>31.506649080225561</v>
      </c>
      <c r="AO58" s="31">
        <f t="shared" si="53"/>
        <v>-80.160983680179896</v>
      </c>
      <c r="AP58" s="30">
        <f t="shared" si="11"/>
        <v>23.609121289162623</v>
      </c>
      <c r="AQ58" s="30">
        <f t="shared" si="12"/>
        <v>-26.020599913279625</v>
      </c>
      <c r="AR58" s="31">
        <f t="shared" si="54"/>
        <v>22.504991466235367</v>
      </c>
      <c r="AS58" s="33">
        <f t="shared" si="55"/>
        <v>-92.453353157624321</v>
      </c>
      <c r="AT58" s="31">
        <f t="shared" si="43"/>
        <v>5.2266548687186594E-13</v>
      </c>
      <c r="AU58" s="31">
        <f t="shared" si="44"/>
        <v>1.9876634739316311E-5</v>
      </c>
      <c r="AV58" s="32">
        <f t="shared" si="45"/>
        <v>0</v>
      </c>
      <c r="AW58" s="31">
        <f t="shared" si="46"/>
        <v>-9.938317369658552E-7</v>
      </c>
      <c r="AX58" s="34">
        <f t="shared" si="56"/>
        <v>5.2266548687186594E-13</v>
      </c>
      <c r="AY58" s="35">
        <f t="shared" si="57"/>
        <v>1.8882803002350455E-5</v>
      </c>
      <c r="AZ58" s="10">
        <f t="shared" si="58"/>
        <v>22.504991466235889</v>
      </c>
      <c r="BA58" s="10">
        <f t="shared" si="59"/>
        <v>-92.453334274821316</v>
      </c>
      <c r="BB58" s="10">
        <f t="shared" si="60"/>
        <v>87.546665725178684</v>
      </c>
      <c r="BC58" s="37"/>
      <c r="BD58" s="46">
        <f t="shared" si="61"/>
        <v>23</v>
      </c>
      <c r="BE58" s="46">
        <f t="shared" si="62"/>
        <v>-92</v>
      </c>
      <c r="BF58" s="46">
        <f t="shared" si="63"/>
        <v>88</v>
      </c>
    </row>
    <row r="59" spans="1:58" x14ac:dyDescent="0.3">
      <c r="A59" t="s">
        <v>119</v>
      </c>
      <c r="B59" s="12" t="s">
        <v>121</v>
      </c>
      <c r="C59" t="s">
        <v>114</v>
      </c>
      <c r="V59" s="29">
        <v>1.55</v>
      </c>
      <c r="W59" s="36">
        <f t="shared" si="47"/>
        <v>354.81338923357555</v>
      </c>
      <c r="X59" s="30">
        <f t="shared" si="18"/>
        <v>-6.4246676350453633</v>
      </c>
      <c r="Y59" s="31">
        <f t="shared" si="33"/>
        <v>-0.17481891132416771</v>
      </c>
      <c r="Z59" s="31">
        <f t="shared" si="34"/>
        <v>-11.456893890080556</v>
      </c>
      <c r="AA59" s="31">
        <f t="shared" si="35"/>
        <v>1.6636209570769288E-3</v>
      </c>
      <c r="AB59" s="31">
        <f t="shared" si="36"/>
        <v>-1.1213567573787904</v>
      </c>
      <c r="AC59" s="31">
        <f t="shared" si="48"/>
        <v>5.3961504477121137E-8</v>
      </c>
      <c r="AD59" s="31">
        <f t="shared" si="37"/>
        <v>6.3866409797528178E-3</v>
      </c>
      <c r="AE59" s="31">
        <f t="shared" si="49"/>
        <v>-6.5978228714509495</v>
      </c>
      <c r="AF59" s="31">
        <f t="shared" si="50"/>
        <v>-12.571864006479593</v>
      </c>
      <c r="AG59" s="31">
        <f t="shared" si="5"/>
        <v>92.110410468749379</v>
      </c>
      <c r="AH59" s="31">
        <f t="shared" si="38"/>
        <v>-60.934658496828895</v>
      </c>
      <c r="AI59" s="31">
        <f t="shared" si="39"/>
        <v>-89.948549480297643</v>
      </c>
      <c r="AJ59" s="31">
        <f t="shared" si="51"/>
        <v>0.13699582789652312</v>
      </c>
      <c r="AK59" s="31">
        <f t="shared" si="40"/>
        <v>10.149436251137972</v>
      </c>
      <c r="AL59" s="32">
        <f t="shared" si="41"/>
        <v>-2.5880400475056576E-5</v>
      </c>
      <c r="AM59" s="31">
        <f t="shared" si="42"/>
        <v>-0.13986716020418111</v>
      </c>
      <c r="AN59" s="31">
        <f t="shared" si="52"/>
        <v>31.312721919416532</v>
      </c>
      <c r="AO59" s="31">
        <f t="shared" si="53"/>
        <v>-79.938980389363849</v>
      </c>
      <c r="AP59" s="30">
        <f t="shared" si="11"/>
        <v>23.609121289162623</v>
      </c>
      <c r="AQ59" s="30">
        <f t="shared" si="12"/>
        <v>-26.020599913279625</v>
      </c>
      <c r="AR59" s="31">
        <f t="shared" si="54"/>
        <v>22.303420423848578</v>
      </c>
      <c r="AS59" s="33">
        <f t="shared" si="55"/>
        <v>-92.510844395843435</v>
      </c>
      <c r="AT59" s="31">
        <f t="shared" si="43"/>
        <v>5.4773800100224978E-13</v>
      </c>
      <c r="AU59" s="31">
        <f t="shared" si="44"/>
        <v>2.0339621038866529E-5</v>
      </c>
      <c r="AV59" s="32">
        <f t="shared" si="45"/>
        <v>0</v>
      </c>
      <c r="AW59" s="31">
        <f t="shared" si="46"/>
        <v>-1.0169810519433689E-6</v>
      </c>
      <c r="AX59" s="34">
        <f t="shared" si="56"/>
        <v>5.4773800100224978E-13</v>
      </c>
      <c r="AY59" s="35">
        <f t="shared" si="57"/>
        <v>1.9322639986923159E-5</v>
      </c>
      <c r="AZ59" s="10">
        <f t="shared" si="58"/>
        <v>22.303420423849126</v>
      </c>
      <c r="BA59" s="10">
        <f t="shared" si="59"/>
        <v>-92.510825073203449</v>
      </c>
      <c r="BB59" s="10">
        <f t="shared" si="60"/>
        <v>87.489174926796551</v>
      </c>
      <c r="BC59" s="48"/>
      <c r="BD59" s="46">
        <f t="shared" si="61"/>
        <v>22</v>
      </c>
      <c r="BE59" s="46">
        <f t="shared" si="62"/>
        <v>-93</v>
      </c>
      <c r="BF59" s="46">
        <f t="shared" si="63"/>
        <v>87</v>
      </c>
    </row>
    <row r="60" spans="1:58" x14ac:dyDescent="0.3">
      <c r="A60" t="s">
        <v>120</v>
      </c>
      <c r="B60" t="e">
        <f>1/2/PI()/B58/B59</f>
        <v>#VALUE!</v>
      </c>
      <c r="C60" t="s">
        <v>93</v>
      </c>
      <c r="V60" s="29">
        <v>1.56</v>
      </c>
      <c r="W60" s="38">
        <f t="shared" si="47"/>
        <v>363.07805477010157</v>
      </c>
      <c r="X60" s="30">
        <f t="shared" si="18"/>
        <v>-6.4246676350453633</v>
      </c>
      <c r="Y60" s="31">
        <f t="shared" si="33"/>
        <v>-0.1828867534668755</v>
      </c>
      <c r="Z60" s="31">
        <f t="shared" si="34"/>
        <v>-11.716461979644198</v>
      </c>
      <c r="AA60" s="31">
        <f t="shared" si="35"/>
        <v>1.7420092749276098E-3</v>
      </c>
      <c r="AB60" s="31">
        <f t="shared" si="36"/>
        <v>-1.1474696075102735</v>
      </c>
      <c r="AC60" s="31">
        <f t="shared" si="48"/>
        <v>5.6504632713053726E-8</v>
      </c>
      <c r="AD60" s="31">
        <f t="shared" si="37"/>
        <v>6.5354049575184914E-3</v>
      </c>
      <c r="AE60" s="31">
        <f t="shared" si="49"/>
        <v>-6.6058123227326782</v>
      </c>
      <c r="AF60" s="31">
        <f t="shared" si="50"/>
        <v>-12.857396182196954</v>
      </c>
      <c r="AG60" s="31">
        <f t="shared" si="5"/>
        <v>92.110410468749379</v>
      </c>
      <c r="AH60" s="31">
        <f t="shared" si="38"/>
        <v>-61.134658339212095</v>
      </c>
      <c r="AI60" s="31">
        <f t="shared" si="39"/>
        <v>-89.949720636501084</v>
      </c>
      <c r="AJ60" s="31">
        <f t="shared" si="51"/>
        <v>0.14334682664639187</v>
      </c>
      <c r="AK60" s="31">
        <f t="shared" si="40"/>
        <v>10.380763810585325</v>
      </c>
      <c r="AL60" s="32">
        <f t="shared" si="41"/>
        <v>-2.7100102366432044E-5</v>
      </c>
      <c r="AM60" s="31">
        <f t="shared" si="42"/>
        <v>-0.14312507148840009</v>
      </c>
      <c r="AN60" s="31">
        <f t="shared" si="52"/>
        <v>31.119071856081312</v>
      </c>
      <c r="AO60" s="31">
        <f t="shared" si="53"/>
        <v>-79.712081897404161</v>
      </c>
      <c r="AP60" s="30">
        <f t="shared" si="11"/>
        <v>23.609121289162623</v>
      </c>
      <c r="AQ60" s="30">
        <f t="shared" si="12"/>
        <v>-26.020599913279625</v>
      </c>
      <c r="AR60" s="31">
        <f t="shared" si="54"/>
        <v>22.101780909231636</v>
      </c>
      <c r="AS60" s="33">
        <f t="shared" si="55"/>
        <v>-92.569478079601112</v>
      </c>
      <c r="AT60" s="31">
        <f t="shared" si="43"/>
        <v>5.7281051513263362E-13</v>
      </c>
      <c r="AU60" s="31">
        <f t="shared" si="44"/>
        <v>2.0813391674718282E-5</v>
      </c>
      <c r="AV60" s="32">
        <f t="shared" si="45"/>
        <v>0</v>
      </c>
      <c r="AW60" s="31">
        <f t="shared" si="46"/>
        <v>-1.0406695837359595E-6</v>
      </c>
      <c r="AX60" s="34">
        <f t="shared" si="56"/>
        <v>5.7281051513263362E-13</v>
      </c>
      <c r="AY60" s="35">
        <f t="shared" si="57"/>
        <v>1.9772722090982321E-5</v>
      </c>
      <c r="AZ60" s="10">
        <f t="shared" si="58"/>
        <v>22.101780909232208</v>
      </c>
      <c r="BA60" s="10">
        <f t="shared" si="59"/>
        <v>-92.569458306879014</v>
      </c>
      <c r="BB60" s="10">
        <f t="shared" si="60"/>
        <v>87.430541693120986</v>
      </c>
      <c r="BC60" s="37"/>
      <c r="BD60" s="46">
        <f t="shared" si="61"/>
        <v>22</v>
      </c>
      <c r="BE60" s="46">
        <f t="shared" si="62"/>
        <v>-93</v>
      </c>
      <c r="BF60" s="46">
        <f t="shared" si="63"/>
        <v>87</v>
      </c>
    </row>
    <row r="61" spans="1:58" x14ac:dyDescent="0.3">
      <c r="V61" s="29">
        <v>1.57</v>
      </c>
      <c r="W61" s="36">
        <f t="shared" si="47"/>
        <v>371.53522909717276</v>
      </c>
      <c r="X61" s="30">
        <f t="shared" si="18"/>
        <v>-6.4246676350453633</v>
      </c>
      <c r="Y61" s="31">
        <f t="shared" si="33"/>
        <v>-0.19131878831046198</v>
      </c>
      <c r="Z61" s="31">
        <f t="shared" si="34"/>
        <v>-11.981572139117889</v>
      </c>
      <c r="AA61" s="31">
        <f t="shared" si="35"/>
        <v>1.824090403940992E-3</v>
      </c>
      <c r="AB61" s="31">
        <f t="shared" si="36"/>
        <v>-1.1741902104414317</v>
      </c>
      <c r="AC61" s="31">
        <f t="shared" si="48"/>
        <v>5.9167613350934157E-8</v>
      </c>
      <c r="AD61" s="31">
        <f t="shared" si="37"/>
        <v>6.6876340933786759E-3</v>
      </c>
      <c r="AE61" s="31">
        <f t="shared" si="49"/>
        <v>-6.6141622737842711</v>
      </c>
      <c r="AF61" s="31">
        <f t="shared" si="50"/>
        <v>-13.149074715465943</v>
      </c>
      <c r="AG61" s="31">
        <f t="shared" si="5"/>
        <v>92.110410468749379</v>
      </c>
      <c r="AH61" s="31">
        <f t="shared" si="38"/>
        <v>-61.334658188689197</v>
      </c>
      <c r="AI61" s="31">
        <f t="shared" si="39"/>
        <v>-89.950865133975228</v>
      </c>
      <c r="AJ61" s="31">
        <f t="shared" si="51"/>
        <v>0.14998719934103258</v>
      </c>
      <c r="AK61" s="31">
        <f t="shared" si="40"/>
        <v>10.617125921159463</v>
      </c>
      <c r="AL61" s="32">
        <f t="shared" si="41"/>
        <v>-2.8377286670691105E-5</v>
      </c>
      <c r="AM61" s="31">
        <f t="shared" si="42"/>
        <v>-0.14645886831674948</v>
      </c>
      <c r="AN61" s="31">
        <f t="shared" si="52"/>
        <v>30.925711102114544</v>
      </c>
      <c r="AO61" s="31">
        <f t="shared" si="53"/>
        <v>-79.480198081132528</v>
      </c>
      <c r="AP61" s="30">
        <f t="shared" si="11"/>
        <v>23.609121289162623</v>
      </c>
      <c r="AQ61" s="30">
        <f t="shared" si="12"/>
        <v>-26.020599913279625</v>
      </c>
      <c r="AR61" s="31">
        <f t="shared" si="54"/>
        <v>21.900070204213272</v>
      </c>
      <c r="AS61" s="33">
        <f t="shared" si="55"/>
        <v>-92.629272796598471</v>
      </c>
      <c r="AT61" s="31">
        <f t="shared" si="43"/>
        <v>5.9981168419612392E-13</v>
      </c>
      <c r="AU61" s="31">
        <f t="shared" si="44"/>
        <v>2.1298197846333759E-5</v>
      </c>
      <c r="AV61" s="32">
        <f t="shared" si="45"/>
        <v>-1.9286549331065743E-15</v>
      </c>
      <c r="AW61" s="31">
        <f t="shared" si="46"/>
        <v>-1.0649098923167368E-6</v>
      </c>
      <c r="AX61" s="34">
        <f t="shared" si="56"/>
        <v>5.9788302926301736E-13</v>
      </c>
      <c r="AY61" s="35">
        <f t="shared" si="57"/>
        <v>2.0233287954017023E-5</v>
      </c>
      <c r="AZ61" s="10">
        <f t="shared" si="58"/>
        <v>21.900070204213868</v>
      </c>
      <c r="BA61" s="10">
        <f t="shared" si="59"/>
        <v>-92.629252563310516</v>
      </c>
      <c r="BB61" s="10">
        <f t="shared" si="60"/>
        <v>87.370747436689484</v>
      </c>
      <c r="BC61" s="48"/>
      <c r="BD61" s="46">
        <f t="shared" si="61"/>
        <v>22</v>
      </c>
      <c r="BE61" s="46">
        <f t="shared" si="62"/>
        <v>-93</v>
      </c>
      <c r="BF61" s="46">
        <f t="shared" si="63"/>
        <v>87</v>
      </c>
    </row>
    <row r="62" spans="1:58" x14ac:dyDescent="0.3">
      <c r="V62" s="29">
        <v>1.58</v>
      </c>
      <c r="W62" s="38">
        <f t="shared" si="47"/>
        <v>380.1893963205614</v>
      </c>
      <c r="X62" s="30">
        <f t="shared" si="18"/>
        <v>-6.4246676350453633</v>
      </c>
      <c r="Y62" s="31">
        <f t="shared" si="33"/>
        <v>-0.20013070106952402</v>
      </c>
      <c r="Z62" s="31">
        <f t="shared" si="34"/>
        <v>-12.25231950508833</v>
      </c>
      <c r="AA62" s="31">
        <f t="shared" si="35"/>
        <v>1.9100382347056414E-3</v>
      </c>
      <c r="AB62" s="31">
        <f t="shared" si="36"/>
        <v>-1.2015326872704064</v>
      </c>
      <c r="AC62" s="31">
        <f t="shared" si="48"/>
        <v>6.1956097349565902E-8</v>
      </c>
      <c r="AD62" s="31">
        <f t="shared" si="37"/>
        <v>6.8434091012275992E-3</v>
      </c>
      <c r="AE62" s="31">
        <f t="shared" si="49"/>
        <v>-6.6228882359240844</v>
      </c>
      <c r="AF62" s="31">
        <f t="shared" si="50"/>
        <v>-13.447008783257509</v>
      </c>
      <c r="AG62" s="31">
        <f t="shared" si="5"/>
        <v>92.110410468749379</v>
      </c>
      <c r="AH62" s="31">
        <f t="shared" si="38"/>
        <v>-61.534658044940954</v>
      </c>
      <c r="AI62" s="31">
        <f t="shared" si="39"/>
        <v>-89.951983579544148</v>
      </c>
      <c r="AJ62" s="31">
        <f t="shared" si="51"/>
        <v>0.15692965811629767</v>
      </c>
      <c r="AK62" s="31">
        <f t="shared" si="40"/>
        <v>10.858615710006832</v>
      </c>
      <c r="AL62" s="32">
        <f t="shared" si="41"/>
        <v>-2.9714662415034084E-5</v>
      </c>
      <c r="AM62" s="31">
        <f t="shared" si="42"/>
        <v>-0.14987031822208924</v>
      </c>
      <c r="AN62" s="31">
        <f t="shared" si="52"/>
        <v>30.732652367262308</v>
      </c>
      <c r="AO62" s="31">
        <f t="shared" si="53"/>
        <v>-79.243238187759403</v>
      </c>
      <c r="AP62" s="30">
        <f t="shared" si="11"/>
        <v>23.609121289162623</v>
      </c>
      <c r="AQ62" s="30">
        <f t="shared" si="12"/>
        <v>-26.020599913279625</v>
      </c>
      <c r="AR62" s="31">
        <f t="shared" si="54"/>
        <v>21.698285507221222</v>
      </c>
      <c r="AS62" s="33">
        <f t="shared" si="55"/>
        <v>-92.690246971016904</v>
      </c>
      <c r="AT62" s="31">
        <f t="shared" si="43"/>
        <v>6.2874150819272047E-13</v>
      </c>
      <c r="AU62" s="31">
        <f t="shared" si="44"/>
        <v>2.1794296604362336E-5</v>
      </c>
      <c r="AV62" s="32">
        <f t="shared" si="45"/>
        <v>-1.9286549331065743E-15</v>
      </c>
      <c r="AW62" s="31">
        <f t="shared" si="46"/>
        <v>-1.0897148302181691E-6</v>
      </c>
      <c r="AX62" s="34">
        <f t="shared" si="56"/>
        <v>6.2681285325961391E-13</v>
      </c>
      <c r="AY62" s="35">
        <f t="shared" si="57"/>
        <v>2.0704581774144166E-5</v>
      </c>
      <c r="AZ62" s="10">
        <f t="shared" si="58"/>
        <v>21.698285507221847</v>
      </c>
      <c r="BA62" s="10">
        <f t="shared" si="59"/>
        <v>-92.690226266435133</v>
      </c>
      <c r="BB62" s="10">
        <f t="shared" si="60"/>
        <v>87.309773733564867</v>
      </c>
      <c r="BC62" s="37"/>
      <c r="BD62" s="46">
        <f t="shared" si="61"/>
        <v>22</v>
      </c>
      <c r="BE62" s="46">
        <f t="shared" si="62"/>
        <v>-93</v>
      </c>
      <c r="BF62" s="46">
        <f t="shared" si="63"/>
        <v>87</v>
      </c>
    </row>
    <row r="63" spans="1:58" x14ac:dyDescent="0.3">
      <c r="V63" s="29">
        <v>1.59</v>
      </c>
      <c r="W63" s="36">
        <f t="shared" si="47"/>
        <v>389.04514499428075</v>
      </c>
      <c r="X63" s="30">
        <f t="shared" si="18"/>
        <v>-6.4246676350453633</v>
      </c>
      <c r="Y63" s="31">
        <f t="shared" si="33"/>
        <v>-0.20933878315684054</v>
      </c>
      <c r="Z63" s="31">
        <f t="shared" si="34"/>
        <v>-12.528799243314793</v>
      </c>
      <c r="AA63" s="31">
        <f t="shared" si="35"/>
        <v>2.0000348389233222E-3</v>
      </c>
      <c r="AB63" s="31">
        <f t="shared" si="36"/>
        <v>-1.2295114854969837</v>
      </c>
      <c r="AC63" s="31">
        <f t="shared" si="48"/>
        <v>6.4875997964808809E-8</v>
      </c>
      <c r="AD63" s="31">
        <f t="shared" si="37"/>
        <v>7.0028125750271298E-3</v>
      </c>
      <c r="AE63" s="31">
        <f t="shared" si="49"/>
        <v>-6.6320063184872824</v>
      </c>
      <c r="AF63" s="31">
        <f t="shared" si="50"/>
        <v>-13.751307916236749</v>
      </c>
      <c r="AG63" s="31">
        <f t="shared" si="5"/>
        <v>92.110410468749379</v>
      </c>
      <c r="AH63" s="31">
        <f t="shared" si="38"/>
        <v>-61.734657907662431</v>
      </c>
      <c r="AI63" s="31">
        <f t="shared" si="39"/>
        <v>-89.953076566219082</v>
      </c>
      <c r="AJ63" s="31">
        <f t="shared" si="51"/>
        <v>0.1641874296627395</v>
      </c>
      <c r="AK63" s="31">
        <f t="shared" si="40"/>
        <v>11.105326882037497</v>
      </c>
      <c r="AL63" s="32">
        <f t="shared" si="41"/>
        <v>-3.1115066292493362E-5</v>
      </c>
      <c r="AM63" s="31">
        <f t="shared" si="42"/>
        <v>-0.15336122990350706</v>
      </c>
      <c r="AN63" s="31">
        <f t="shared" si="52"/>
        <v>30.539908875683395</v>
      </c>
      <c r="AO63" s="31">
        <f t="shared" si="53"/>
        <v>-79.001110914085089</v>
      </c>
      <c r="AP63" s="30">
        <f t="shared" si="11"/>
        <v>23.609121289162623</v>
      </c>
      <c r="AQ63" s="30">
        <f t="shared" si="12"/>
        <v>-26.020599913279625</v>
      </c>
      <c r="AR63" s="31">
        <f t="shared" si="54"/>
        <v>21.496423933079114</v>
      </c>
      <c r="AS63" s="33">
        <f t="shared" si="55"/>
        <v>-92.752418830321844</v>
      </c>
      <c r="AT63" s="31">
        <f t="shared" si="43"/>
        <v>6.5767133218931692E-13</v>
      </c>
      <c r="AU63" s="31">
        <f t="shared" si="44"/>
        <v>2.2301950986932166E-5</v>
      </c>
      <c r="AV63" s="32">
        <f t="shared" si="45"/>
        <v>-1.9286549331065743E-15</v>
      </c>
      <c r="AW63" s="31">
        <f t="shared" si="46"/>
        <v>-1.1150975493466641E-6</v>
      </c>
      <c r="AX63" s="34">
        <f t="shared" si="56"/>
        <v>6.5574267725621037E-13</v>
      </c>
      <c r="AY63" s="35">
        <f t="shared" si="57"/>
        <v>2.1186853437585501E-5</v>
      </c>
      <c r="AZ63" s="10">
        <f t="shared" si="58"/>
        <v>21.496423933079772</v>
      </c>
      <c r="BA63" s="10">
        <f t="shared" si="59"/>
        <v>-92.752397643468413</v>
      </c>
      <c r="BB63" s="10">
        <f t="shared" si="60"/>
        <v>87.247602356531587</v>
      </c>
      <c r="BC63" s="48"/>
      <c r="BD63" s="46">
        <f t="shared" si="61"/>
        <v>21</v>
      </c>
      <c r="BE63" s="46">
        <f t="shared" si="62"/>
        <v>-93</v>
      </c>
      <c r="BF63" s="46">
        <f t="shared" si="63"/>
        <v>87</v>
      </c>
    </row>
    <row r="64" spans="1:58" x14ac:dyDescent="0.3">
      <c r="V64" s="29">
        <v>1.6</v>
      </c>
      <c r="W64" s="38">
        <f t="shared" si="47"/>
        <v>398.10717055349755</v>
      </c>
      <c r="X64" s="30">
        <f t="shared" si="18"/>
        <v>-6.4246676350453633</v>
      </c>
      <c r="Y64" s="31">
        <f t="shared" si="33"/>
        <v>-0.21895994925666709</v>
      </c>
      <c r="Z64" s="31">
        <f t="shared" si="34"/>
        <v>-12.811106420174715</v>
      </c>
      <c r="AA64" s="31">
        <f t="shared" si="35"/>
        <v>2.0942708536050222E-3</v>
      </c>
      <c r="AB64" s="31">
        <f t="shared" si="36"/>
        <v>-1.258141386445464</v>
      </c>
      <c r="AC64" s="31">
        <f t="shared" si="48"/>
        <v>6.7933510036127054E-8</v>
      </c>
      <c r="AD64" s="31">
        <f t="shared" si="37"/>
        <v>7.1659290325991592E-3</v>
      </c>
      <c r="AE64" s="31">
        <f t="shared" si="49"/>
        <v>-6.641533245514915</v>
      </c>
      <c r="AF64" s="31">
        <f t="shared" si="50"/>
        <v>-14.06208187758758</v>
      </c>
      <c r="AG64" s="31">
        <f t="shared" si="5"/>
        <v>92.110410468749379</v>
      </c>
      <c r="AH64" s="31">
        <f t="shared" si="38"/>
        <v>-61.934657776562467</v>
      </c>
      <c r="AI64" s="31">
        <f t="shared" si="39"/>
        <v>-89.954144673512815</v>
      </c>
      <c r="AJ64" s="31">
        <f t="shared" si="51"/>
        <v>0.17177427198811354</v>
      </c>
      <c r="AK64" s="31">
        <f t="shared" si="40"/>
        <v>11.357353635043859</v>
      </c>
      <c r="AL64" s="32">
        <f t="shared" si="41"/>
        <v>-3.2581468688338023E-5</v>
      </c>
      <c r="AM64" s="31">
        <f t="shared" si="42"/>
        <v>-0.15693345418485269</v>
      </c>
      <c r="AN64" s="31">
        <f t="shared" si="52"/>
        <v>30.347494382706337</v>
      </c>
      <c r="AO64" s="31">
        <f t="shared" si="53"/>
        <v>-78.753724492653802</v>
      </c>
      <c r="AP64" s="30">
        <f t="shared" si="11"/>
        <v>23.609121289162623</v>
      </c>
      <c r="AQ64" s="30">
        <f t="shared" si="12"/>
        <v>-26.020599913279625</v>
      </c>
      <c r="AR64" s="31">
        <f t="shared" si="54"/>
        <v>21.294482513074421</v>
      </c>
      <c r="AS64" s="33">
        <f t="shared" si="55"/>
        <v>-92.815806370241376</v>
      </c>
      <c r="AT64" s="31">
        <f t="shared" si="43"/>
        <v>6.8852981111901973E-13</v>
      </c>
      <c r="AU64" s="31">
        <f t="shared" si="44"/>
        <v>2.2821430159116484E-5</v>
      </c>
      <c r="AV64" s="32">
        <f t="shared" si="45"/>
        <v>-1.9286549331065743E-15</v>
      </c>
      <c r="AW64" s="31">
        <f t="shared" si="46"/>
        <v>-1.1410715079558841E-6</v>
      </c>
      <c r="AX64" s="34">
        <f t="shared" si="56"/>
        <v>6.8660115618591318E-13</v>
      </c>
      <c r="AY64" s="35">
        <f t="shared" si="57"/>
        <v>2.1680358651160602E-5</v>
      </c>
      <c r="AZ64" s="10">
        <f t="shared" si="58"/>
        <v>21.294482513075106</v>
      </c>
      <c r="BA64" s="10">
        <f t="shared" si="59"/>
        <v>-92.815784689882719</v>
      </c>
      <c r="BB64" s="10">
        <f t="shared" si="60"/>
        <v>87.184215310117281</v>
      </c>
      <c r="BC64" s="37"/>
      <c r="BD64" s="46">
        <f t="shared" si="61"/>
        <v>21</v>
      </c>
      <c r="BE64" s="46">
        <f t="shared" si="62"/>
        <v>-93</v>
      </c>
      <c r="BF64" s="46">
        <f t="shared" si="63"/>
        <v>87</v>
      </c>
    </row>
    <row r="65" spans="22:58" x14ac:dyDescent="0.3">
      <c r="V65" s="29">
        <v>1.61</v>
      </c>
      <c r="W65" s="36">
        <f t="shared" si="47"/>
        <v>407.38027780411301</v>
      </c>
      <c r="X65" s="30">
        <f t="shared" si="18"/>
        <v>-6.4246676350453633</v>
      </c>
      <c r="Y65" s="31">
        <f t="shared" si="33"/>
        <v>-0.22901175427480105</v>
      </c>
      <c r="Z65" s="31">
        <f t="shared" si="34"/>
        <v>-13.099335864812012</v>
      </c>
      <c r="AA65" s="31">
        <f t="shared" si="35"/>
        <v>2.1929458832664092E-3</v>
      </c>
      <c r="AB65" s="31">
        <f t="shared" si="36"/>
        <v>-1.2874375128475932</v>
      </c>
      <c r="AC65" s="31">
        <f t="shared" si="48"/>
        <v>7.1135117701207301E-8</v>
      </c>
      <c r="AD65" s="31">
        <f t="shared" si="37"/>
        <v>7.332844960438005E-3</v>
      </c>
      <c r="AE65" s="31">
        <f t="shared" si="49"/>
        <v>-6.6514863723017799</v>
      </c>
      <c r="AF65" s="31">
        <f t="shared" si="50"/>
        <v>-14.379440532699167</v>
      </c>
      <c r="AG65" s="31">
        <f t="shared" si="5"/>
        <v>92.110410468749379</v>
      </c>
      <c r="AH65" s="31">
        <f t="shared" si="38"/>
        <v>-62.134657651362971</v>
      </c>
      <c r="AI65" s="31">
        <f t="shared" si="39"/>
        <v>-89.955188467747021</v>
      </c>
      <c r="AJ65" s="31">
        <f t="shared" si="51"/>
        <v>0.17970449133992136</v>
      </c>
      <c r="AK65" s="31">
        <f t="shared" si="40"/>
        <v>11.614790567529807</v>
      </c>
      <c r="AL65" s="32">
        <f t="shared" si="41"/>
        <v>-3.411697996977093E-5</v>
      </c>
      <c r="AM65" s="31">
        <f t="shared" si="42"/>
        <v>-0.16058888499557369</v>
      </c>
      <c r="AN65" s="31">
        <f t="shared" si="52"/>
        <v>30.155423191746362</v>
      </c>
      <c r="AO65" s="31">
        <f t="shared" si="53"/>
        <v>-78.500986785212788</v>
      </c>
      <c r="AP65" s="30">
        <f t="shared" si="11"/>
        <v>23.609121289162623</v>
      </c>
      <c r="AQ65" s="30">
        <f t="shared" si="12"/>
        <v>-26.020599913279625</v>
      </c>
      <c r="AR65" s="31">
        <f t="shared" si="54"/>
        <v>21.09245819532758</v>
      </c>
      <c r="AS65" s="33">
        <f t="shared" si="55"/>
        <v>-92.880427317911952</v>
      </c>
      <c r="AT65" s="31">
        <f t="shared" si="43"/>
        <v>7.213169449818288E-13</v>
      </c>
      <c r="AU65" s="31">
        <f t="shared" si="44"/>
        <v>2.3353009555648493E-5</v>
      </c>
      <c r="AV65" s="32">
        <f t="shared" si="45"/>
        <v>-1.9286549331065743E-15</v>
      </c>
      <c r="AW65" s="31">
        <f t="shared" si="46"/>
        <v>-1.1676504777824891E-6</v>
      </c>
      <c r="AX65" s="34">
        <f t="shared" si="56"/>
        <v>7.1938829004872224E-13</v>
      </c>
      <c r="AY65" s="35">
        <f t="shared" si="57"/>
        <v>2.2185359077866005E-5</v>
      </c>
      <c r="AZ65" s="10">
        <f t="shared" si="58"/>
        <v>21.092458195328298</v>
      </c>
      <c r="BA65" s="10">
        <f t="shared" si="59"/>
        <v>-92.88040513255288</v>
      </c>
      <c r="BB65" s="10">
        <f t="shared" si="60"/>
        <v>87.11959486744712</v>
      </c>
      <c r="BC65" s="48"/>
      <c r="BD65" s="46">
        <f t="shared" si="61"/>
        <v>21</v>
      </c>
      <c r="BE65" s="46">
        <f t="shared" si="62"/>
        <v>-93</v>
      </c>
      <c r="BF65" s="46">
        <f t="shared" si="63"/>
        <v>87</v>
      </c>
    </row>
    <row r="66" spans="22:58" x14ac:dyDescent="0.3">
      <c r="V66" s="29">
        <v>1.62</v>
      </c>
      <c r="W66" s="38">
        <f t="shared" si="47"/>
        <v>416.86938347033561</v>
      </c>
      <c r="X66" s="30">
        <f t="shared" si="18"/>
        <v>-6.4246676350453633</v>
      </c>
      <c r="Y66" s="31">
        <f t="shared" si="33"/>
        <v>-0.23951241009370297</v>
      </c>
      <c r="Z66" s="31">
        <f t="shared" si="34"/>
        <v>-13.393582021620198</v>
      </c>
      <c r="AA66" s="31">
        <f t="shared" si="35"/>
        <v>2.2962689209050139E-3</v>
      </c>
      <c r="AB66" s="31">
        <f t="shared" si="36"/>
        <v>-1.3174153365883765</v>
      </c>
      <c r="AC66" s="31">
        <f t="shared" si="48"/>
        <v>7.4487611753851452E-8</v>
      </c>
      <c r="AD66" s="31">
        <f t="shared" si="37"/>
        <v>7.5036488595666643E-3</v>
      </c>
      <c r="AE66" s="31">
        <f t="shared" si="49"/>
        <v>-6.6618837017305497</v>
      </c>
      <c r="AF66" s="31">
        <f t="shared" si="50"/>
        <v>-14.703493709349008</v>
      </c>
      <c r="AG66" s="31">
        <f t="shared" si="5"/>
        <v>92.110410468749379</v>
      </c>
      <c r="AH66" s="31">
        <f t="shared" si="38"/>
        <v>-62.334657531798364</v>
      </c>
      <c r="AI66" s="31">
        <f t="shared" si="39"/>
        <v>-89.956208502352467</v>
      </c>
      <c r="AJ66" s="31">
        <f t="shared" si="51"/>
        <v>0.1879929592472433</v>
      </c>
      <c r="AK66" s="31">
        <f t="shared" si="40"/>
        <v>11.877732578883313</v>
      </c>
      <c r="AL66" s="32">
        <f t="shared" si="41"/>
        <v>-3.5724857088102007E-5</v>
      </c>
      <c r="AM66" s="31">
        <f t="shared" si="42"/>
        <v>-0.16432946037437185</v>
      </c>
      <c r="AN66" s="31">
        <f t="shared" si="52"/>
        <v>29.96371017134117</v>
      </c>
      <c r="AO66" s="31">
        <f t="shared" si="53"/>
        <v>-78.242805383843532</v>
      </c>
      <c r="AP66" s="30">
        <f t="shared" si="11"/>
        <v>23.609121289162623</v>
      </c>
      <c r="AQ66" s="30">
        <f t="shared" si="12"/>
        <v>-26.020599913279625</v>
      </c>
      <c r="AR66" s="31">
        <f t="shared" si="54"/>
        <v>20.890347845493622</v>
      </c>
      <c r="AS66" s="33">
        <f t="shared" si="55"/>
        <v>-92.946299093192536</v>
      </c>
      <c r="AT66" s="31">
        <f t="shared" si="43"/>
        <v>7.5603273377774412E-13</v>
      </c>
      <c r="AU66" s="31">
        <f t="shared" si="44"/>
        <v>2.3896971026960526E-5</v>
      </c>
      <c r="AV66" s="32">
        <f t="shared" si="45"/>
        <v>-1.9286549331065743E-15</v>
      </c>
      <c r="AW66" s="31">
        <f t="shared" si="46"/>
        <v>-1.1948485513480952E-6</v>
      </c>
      <c r="AX66" s="34">
        <f t="shared" si="56"/>
        <v>7.5410407884463756E-13</v>
      </c>
      <c r="AY66" s="35">
        <f t="shared" si="57"/>
        <v>2.270212247561243E-5</v>
      </c>
      <c r="AZ66" s="10">
        <f t="shared" si="58"/>
        <v>20.890347845494375</v>
      </c>
      <c r="BA66" s="10">
        <f t="shared" si="59"/>
        <v>-92.946276391070057</v>
      </c>
      <c r="BB66" s="10">
        <f t="shared" si="60"/>
        <v>87.053723608929943</v>
      </c>
      <c r="BC66" s="37"/>
      <c r="BD66" s="46">
        <f t="shared" si="61"/>
        <v>21</v>
      </c>
      <c r="BE66" s="46">
        <f t="shared" si="62"/>
        <v>-93</v>
      </c>
      <c r="BF66" s="46">
        <f t="shared" si="63"/>
        <v>87</v>
      </c>
    </row>
    <row r="67" spans="22:58" x14ac:dyDescent="0.3">
      <c r="V67" s="29">
        <v>1.63</v>
      </c>
      <c r="W67" s="36">
        <f t="shared" si="47"/>
        <v>426.57951880159266</v>
      </c>
      <c r="X67" s="30">
        <f t="shared" si="18"/>
        <v>-6.4246676350453633</v>
      </c>
      <c r="Y67" s="31">
        <f t="shared" si="33"/>
        <v>-0.25048080205428641</v>
      </c>
      <c r="Z67" s="31">
        <f t="shared" si="34"/>
        <v>-13.69393879270017</v>
      </c>
      <c r="AA67" s="31">
        <f t="shared" si="35"/>
        <v>2.4044587886906592E-3</v>
      </c>
      <c r="AB67" s="31">
        <f t="shared" si="36"/>
        <v>-1.3480906866175804</v>
      </c>
      <c r="AC67" s="31">
        <f t="shared" si="48"/>
        <v>7.7998105073214238E-8</v>
      </c>
      <c r="AD67" s="31">
        <f t="shared" si="37"/>
        <v>7.6784312924611563E-3</v>
      </c>
      <c r="AE67" s="31">
        <f t="shared" si="49"/>
        <v>-6.6727439003128541</v>
      </c>
      <c r="AF67" s="31">
        <f t="shared" si="50"/>
        <v>-15.034351048025288</v>
      </c>
      <c r="AG67" s="31">
        <f t="shared" si="5"/>
        <v>92.110410468749379</v>
      </c>
      <c r="AH67" s="31">
        <f t="shared" si="38"/>
        <v>-62.534657417615051</v>
      </c>
      <c r="AI67" s="31">
        <f t="shared" si="39"/>
        <v>-89.95720531816238</v>
      </c>
      <c r="AJ67" s="31">
        <f t="shared" si="51"/>
        <v>0.1966551296360326</v>
      </c>
      <c r="AK67" s="31">
        <f t="shared" si="40"/>
        <v>12.146274761520768</v>
      </c>
      <c r="AL67" s="32">
        <f t="shared" si="41"/>
        <v>-3.7408510479900401E-5</v>
      </c>
      <c r="AM67" s="31">
        <f t="shared" si="42"/>
        <v>-0.16815716349620807</v>
      </c>
      <c r="AN67" s="31">
        <f t="shared" si="52"/>
        <v>29.77237077225988</v>
      </c>
      <c r="AO67" s="31">
        <f t="shared" si="53"/>
        <v>-77.979087720137812</v>
      </c>
      <c r="AP67" s="30">
        <f t="shared" si="11"/>
        <v>23.609121289162623</v>
      </c>
      <c r="AQ67" s="30">
        <f t="shared" si="12"/>
        <v>-26.020599913279625</v>
      </c>
      <c r="AR67" s="31">
        <f t="shared" si="54"/>
        <v>20.688148247830021</v>
      </c>
      <c r="AS67" s="33">
        <f t="shared" si="55"/>
        <v>-93.013438768163098</v>
      </c>
      <c r="AT67" s="31">
        <f t="shared" si="43"/>
        <v>7.9074852257365944E-13</v>
      </c>
      <c r="AU67" s="31">
        <f t="shared" si="44"/>
        <v>2.4453602988624839E-5</v>
      </c>
      <c r="AV67" s="32">
        <f t="shared" si="45"/>
        <v>-1.9286549331065743E-15</v>
      </c>
      <c r="AW67" s="31">
        <f t="shared" si="46"/>
        <v>-1.222680149431316E-6</v>
      </c>
      <c r="AX67" s="34">
        <f t="shared" si="56"/>
        <v>7.8881986764055288E-13</v>
      </c>
      <c r="AY67" s="35">
        <f t="shared" si="57"/>
        <v>2.3230922839193523E-5</v>
      </c>
      <c r="AZ67" s="10">
        <f t="shared" si="58"/>
        <v>20.68814824783081</v>
      </c>
      <c r="BA67" s="10">
        <f t="shared" si="59"/>
        <v>-93.013415537240263</v>
      </c>
      <c r="BB67" s="10">
        <f t="shared" si="60"/>
        <v>86.986584462759737</v>
      </c>
      <c r="BC67" s="48"/>
      <c r="BD67" s="46">
        <f t="shared" si="61"/>
        <v>21</v>
      </c>
      <c r="BE67" s="46">
        <f t="shared" si="62"/>
        <v>-93</v>
      </c>
      <c r="BF67" s="46">
        <f t="shared" si="63"/>
        <v>87</v>
      </c>
    </row>
    <row r="68" spans="22:58" x14ac:dyDescent="0.3">
      <c r="V68" s="29">
        <v>1.64</v>
      </c>
      <c r="W68" s="38">
        <f t="shared" si="47"/>
        <v>436.51583224016611</v>
      </c>
      <c r="X68" s="30">
        <f t="shared" si="18"/>
        <v>-6.4246676350453633</v>
      </c>
      <c r="Y68" s="31">
        <f t="shared" si="33"/>
        <v>-0.26193650507878186</v>
      </c>
      <c r="Z68" s="31">
        <f t="shared" si="34"/>
        <v>-14.000499369944244</v>
      </c>
      <c r="AA68" s="31">
        <f t="shared" si="35"/>
        <v>2.5177445992241696E-3</v>
      </c>
      <c r="AB68" s="31">
        <f t="shared" si="36"/>
        <v>-1.3794797570297457</v>
      </c>
      <c r="AC68" s="31">
        <f t="shared" si="48"/>
        <v>8.1674042267075855E-8</v>
      </c>
      <c r="AD68" s="31">
        <f t="shared" si="37"/>
        <v>7.8572849310679146E-3</v>
      </c>
      <c r="AE68" s="31">
        <f t="shared" si="49"/>
        <v>-6.6840863138508784</v>
      </c>
      <c r="AF68" s="31">
        <f t="shared" si="50"/>
        <v>-15.372121842042921</v>
      </c>
      <c r="AG68" s="31">
        <f t="shared" ref="AG68:AG131" si="64">DC_gain_comp</f>
        <v>92.110410468749379</v>
      </c>
      <c r="AH68" s="31">
        <f t="shared" si="38"/>
        <v>-62.734657308570839</v>
      </c>
      <c r="AI68" s="31">
        <f t="shared" si="39"/>
        <v>-89.958179443699308</v>
      </c>
      <c r="AJ68" s="31">
        <f t="shared" si="51"/>
        <v>0.20570705596681479</v>
      </c>
      <c r="AK68" s="31">
        <f t="shared" si="40"/>
        <v>12.420512284628543</v>
      </c>
      <c r="AL68" s="32">
        <f t="shared" si="41"/>
        <v>-3.9171511312452639E-5</v>
      </c>
      <c r="AM68" s="31">
        <f t="shared" si="42"/>
        <v>-0.17207402372319922</v>
      </c>
      <c r="AN68" s="31">
        <f t="shared" si="52"/>
        <v>29.581421044634045</v>
      </c>
      <c r="AO68" s="31">
        <f t="shared" si="53"/>
        <v>-77.709741182793962</v>
      </c>
      <c r="AP68" s="30">
        <f t="shared" ref="AP68:AP131" si="65">-20*LOG(GmPS*Rsns)</f>
        <v>23.609121289162623</v>
      </c>
      <c r="AQ68" s="30">
        <f t="shared" ref="AQ68:AQ131" si="66">20*LOG(Vref/Vout)</f>
        <v>-26.020599913279625</v>
      </c>
      <c r="AR68" s="31">
        <f t="shared" si="54"/>
        <v>20.485856106666162</v>
      </c>
      <c r="AS68" s="33">
        <f t="shared" si="55"/>
        <v>-93.081863024836878</v>
      </c>
      <c r="AT68" s="31">
        <f t="shared" si="43"/>
        <v>8.2932162123578727E-13</v>
      </c>
      <c r="AU68" s="31">
        <f t="shared" si="44"/>
        <v>2.5023200574275444E-5</v>
      </c>
      <c r="AV68" s="32">
        <f t="shared" si="45"/>
        <v>-1.9286549331065743E-15</v>
      </c>
      <c r="AW68" s="31">
        <f t="shared" si="46"/>
        <v>-1.2511600287138515E-6</v>
      </c>
      <c r="AX68" s="34">
        <f t="shared" si="56"/>
        <v>8.2739296630268071E-13</v>
      </c>
      <c r="AY68" s="35">
        <f t="shared" si="57"/>
        <v>2.3772040545561593E-5</v>
      </c>
      <c r="AZ68" s="10">
        <f t="shared" si="58"/>
        <v>20.48585610666699</v>
      </c>
      <c r="BA68" s="10">
        <f t="shared" si="59"/>
        <v>-93.081839252796328</v>
      </c>
      <c r="BB68" s="10">
        <f t="shared" si="60"/>
        <v>86.918160747203672</v>
      </c>
      <c r="BC68" s="37"/>
      <c r="BD68" s="46">
        <f t="shared" si="61"/>
        <v>20</v>
      </c>
      <c r="BE68" s="46">
        <f t="shared" si="62"/>
        <v>-93</v>
      </c>
      <c r="BF68" s="46">
        <f t="shared" si="63"/>
        <v>87</v>
      </c>
    </row>
    <row r="69" spans="22:58" x14ac:dyDescent="0.3">
      <c r="V69" s="29">
        <v>1.65</v>
      </c>
      <c r="W69" s="36">
        <f t="shared" si="47"/>
        <v>446.68359215096325</v>
      </c>
      <c r="X69" s="30">
        <f t="shared" ref="X69:X132" si="67">DC_gain_power</f>
        <v>-6.4246676350453633</v>
      </c>
      <c r="Y69" s="31">
        <f t="shared" si="33"/>
        <v>-0.27389979934168773</v>
      </c>
      <c r="Z69" s="31">
        <f t="shared" si="34"/>
        <v>-14.313356056412989</v>
      </c>
      <c r="AA69" s="31">
        <f t="shared" si="35"/>
        <v>2.6363662383606708E-3</v>
      </c>
      <c r="AB69" s="31">
        <f t="shared" si="36"/>
        <v>-1.4115991153155001</v>
      </c>
      <c r="AC69" s="31">
        <f t="shared" si="48"/>
        <v>8.5523220887044026E-8</v>
      </c>
      <c r="AD69" s="31">
        <f t="shared" si="37"/>
        <v>8.0403046059395744E-3</v>
      </c>
      <c r="AE69" s="31">
        <f t="shared" si="49"/>
        <v>-6.6959309826254705</v>
      </c>
      <c r="AF69" s="31">
        <f t="shared" si="50"/>
        <v>-15.716914867122549</v>
      </c>
      <c r="AG69" s="31">
        <f t="shared" si="64"/>
        <v>92.110410468749379</v>
      </c>
      <c r="AH69" s="31">
        <f t="shared" si="38"/>
        <v>-62.934657204434423</v>
      </c>
      <c r="AI69" s="31">
        <f t="shared" si="39"/>
        <v>-89.959131395455216</v>
      </c>
      <c r="AJ69" s="31">
        <f t="shared" si="51"/>
        <v>0.21516540833798098</v>
      </c>
      <c r="AK69" s="31">
        <f t="shared" si="40"/>
        <v>12.70054026912617</v>
      </c>
      <c r="AL69" s="32">
        <f t="shared" si="41"/>
        <v>-4.1017599047493594E-5</v>
      </c>
      <c r="AM69" s="31">
        <f t="shared" si="42"/>
        <v>-0.17608211767995935</v>
      </c>
      <c r="AN69" s="31">
        <f t="shared" si="52"/>
        <v>29.390877655053888</v>
      </c>
      <c r="AO69" s="31">
        <f t="shared" si="53"/>
        <v>-77.434673244009005</v>
      </c>
      <c r="AP69" s="30">
        <f t="shared" si="65"/>
        <v>23.609121289162623</v>
      </c>
      <c r="AQ69" s="30">
        <f t="shared" si="66"/>
        <v>-26.020599913279625</v>
      </c>
      <c r="AR69" s="31">
        <f t="shared" si="54"/>
        <v>20.28346804831142</v>
      </c>
      <c r="AS69" s="33">
        <f t="shared" si="55"/>
        <v>-93.151588111131559</v>
      </c>
      <c r="AT69" s="31">
        <f t="shared" si="43"/>
        <v>8.67894719897915E-13</v>
      </c>
      <c r="AU69" s="31">
        <f t="shared" si="44"/>
        <v>2.5606065792091727E-5</v>
      </c>
      <c r="AV69" s="32">
        <f t="shared" si="45"/>
        <v>-1.9286549331065743E-15</v>
      </c>
      <c r="AW69" s="31">
        <f t="shared" si="46"/>
        <v>-1.2803032896046712E-6</v>
      </c>
      <c r="AX69" s="34">
        <f t="shared" si="56"/>
        <v>8.6596606496480844E-13</v>
      </c>
      <c r="AY69" s="35">
        <f t="shared" si="57"/>
        <v>2.4325762502487056E-5</v>
      </c>
      <c r="AZ69" s="10">
        <f t="shared" si="58"/>
        <v>20.283468048312287</v>
      </c>
      <c r="BA69" s="10">
        <f t="shared" si="59"/>
        <v>-93.151563785369063</v>
      </c>
      <c r="BB69" s="10">
        <f t="shared" si="60"/>
        <v>86.848436214630937</v>
      </c>
      <c r="BC69" s="48"/>
      <c r="BD69" s="46">
        <f t="shared" si="61"/>
        <v>20</v>
      </c>
      <c r="BE69" s="46">
        <f t="shared" si="62"/>
        <v>-93</v>
      </c>
      <c r="BF69" s="46">
        <f t="shared" si="63"/>
        <v>87</v>
      </c>
    </row>
    <row r="70" spans="22:58" x14ac:dyDescent="0.3">
      <c r="V70" s="29">
        <v>1.66</v>
      </c>
      <c r="W70" s="38">
        <f t="shared" si="47"/>
        <v>457.08818961487509</v>
      </c>
      <c r="X70" s="30">
        <f t="shared" si="67"/>
        <v>-6.4246676350453633</v>
      </c>
      <c r="Y70" s="31">
        <f t="shared" ref="Y70:Y133" si="68">20*LOG(1/SQRT((W70/fp)^2+1))</f>
        <v>-0.28639168538817106</v>
      </c>
      <c r="Z70" s="31">
        <f t="shared" ref="Z70:Z133" si="69">-180/PI()*ATAN(W70/fp)</f>
        <v>-14.632600076691046</v>
      </c>
      <c r="AA70" s="31">
        <f t="shared" ref="AA70:AA133" si="70">20*LOG(SQRT((W70/fzRHP)^2+1))</f>
        <v>2.7605748705825952E-3</v>
      </c>
      <c r="AB70" s="31">
        <f t="shared" ref="AB70:AB133" si="71">-180/PI()*ATAN(W70/fzRHP)</f>
        <v>-1.4444657107869778</v>
      </c>
      <c r="AC70" s="31">
        <f t="shared" si="48"/>
        <v>8.9553806857791053E-8</v>
      </c>
      <c r="AD70" s="31">
        <f t="shared" ref="AD70:AD133" si="72">180/PI()*ATAN(W70/fzESR)</f>
        <v>8.2275873565153586E-3</v>
      </c>
      <c r="AE70" s="31">
        <f t="shared" si="49"/>
        <v>-6.7082986560091449</v>
      </c>
      <c r="AF70" s="31">
        <f t="shared" si="50"/>
        <v>-16.068838200121508</v>
      </c>
      <c r="AG70" s="31">
        <f t="shared" si="64"/>
        <v>92.110410468749379</v>
      </c>
      <c r="AH70" s="31">
        <f t="shared" ref="AH70:AH133" si="73">20*LOG(1/SQRT((W70/fp_comp1)^2+1))</f>
        <v>-63.134657104984903</v>
      </c>
      <c r="AI70" s="31">
        <f t="shared" ref="AI70:AI133" si="74">-180/PI()*ATAN(W70/fp_comp1)</f>
        <v>-89.960061678165459</v>
      </c>
      <c r="AJ70" s="31">
        <f t="shared" si="51"/>
        <v>0.22504749049195957</v>
      </c>
      <c r="AK70" s="31">
        <f t="shared" ref="AK70:AK133" si="75">180/PI()*ATAN(W70/fz_comp)</f>
        <v>12.986453653477085</v>
      </c>
      <c r="AL70" s="32">
        <f t="shared" ref="AL70:AL133" si="76">20*LOG(1/SQRT((W70/fp_comp2)^2+1))</f>
        <v>-4.2950689376253009E-5</v>
      </c>
      <c r="AM70" s="31">
        <f t="shared" ref="AM70:AM133" si="77">-180/PI()*ATAN(W70/fp_comp2)</f>
        <v>-0.1801835703539548</v>
      </c>
      <c r="AN70" s="31">
        <f t="shared" si="52"/>
        <v>29.200757903567059</v>
      </c>
      <c r="AO70" s="31">
        <f t="shared" si="53"/>
        <v>-77.153791595042335</v>
      </c>
      <c r="AP70" s="30">
        <f t="shared" si="65"/>
        <v>23.609121289162623</v>
      </c>
      <c r="AQ70" s="30">
        <f t="shared" si="66"/>
        <v>-26.020599913279625</v>
      </c>
      <c r="AR70" s="31">
        <f t="shared" si="54"/>
        <v>20.080980623440908</v>
      </c>
      <c r="AS70" s="33">
        <f t="shared" si="55"/>
        <v>-93.22262979516384</v>
      </c>
      <c r="AT70" s="31">
        <f t="shared" ref="AT70:AT133" si="78">20*LOG(SQRT((W70/fz_ff)^2+1))</f>
        <v>9.0839647349314898E-13</v>
      </c>
      <c r="AU70" s="31">
        <f t="shared" ref="AU70:AU133" si="79">180/PI()*ATAN(W70/fz_ff)</f>
        <v>2.6202507684927315E-5</v>
      </c>
      <c r="AV70" s="32">
        <f t="shared" ref="AV70:AV133" si="80">20*LOG(1/SQRT((W70/fp_ff)^2+1))</f>
        <v>-1.9286549331065743E-15</v>
      </c>
      <c r="AW70" s="31">
        <f t="shared" ref="AW70:AW133" si="81">-180/PI()*ATAN(W70/fp_ff)</f>
        <v>-1.3101253842464567E-6</v>
      </c>
      <c r="AX70" s="34">
        <f t="shared" si="56"/>
        <v>9.0646781856004242E-13</v>
      </c>
      <c r="AY70" s="35">
        <f t="shared" si="57"/>
        <v>2.489238230068086E-5</v>
      </c>
      <c r="AZ70" s="10">
        <f t="shared" si="58"/>
        <v>20.080980623441814</v>
      </c>
      <c r="BA70" s="10">
        <f t="shared" si="59"/>
        <v>-93.222604902781541</v>
      </c>
      <c r="BB70" s="10">
        <f t="shared" si="60"/>
        <v>86.777395097218459</v>
      </c>
      <c r="BC70" s="37"/>
      <c r="BD70" s="46">
        <f t="shared" si="61"/>
        <v>20</v>
      </c>
      <c r="BE70" s="46">
        <f t="shared" si="62"/>
        <v>-93</v>
      </c>
      <c r="BF70" s="46">
        <f t="shared" si="63"/>
        <v>87</v>
      </c>
    </row>
    <row r="71" spans="22:58" x14ac:dyDescent="0.3">
      <c r="V71" s="29">
        <v>1.67</v>
      </c>
      <c r="W71" s="36">
        <f t="shared" ref="W71:W134" si="82">10*10^V71</f>
        <v>467.73514128719819</v>
      </c>
      <c r="X71" s="30">
        <f t="shared" si="67"/>
        <v>-6.4246676350453633</v>
      </c>
      <c r="Y71" s="31">
        <f t="shared" si="68"/>
        <v>-0.29943389859128361</v>
      </c>
      <c r="Z71" s="31">
        <f t="shared" si="69"/>
        <v>-14.958321375931815</v>
      </c>
      <c r="AA71" s="31">
        <f t="shared" si="70"/>
        <v>2.89063346795787E-3</v>
      </c>
      <c r="AB71" s="31">
        <f t="shared" si="71"/>
        <v>-1.4780968831800956</v>
      </c>
      <c r="AC71" s="31">
        <f t="shared" ref="AC71:AC134" si="83">20*LOG(SQRT((W71/fzESR)^2+1))</f>
        <v>9.3774347977635599E-8</v>
      </c>
      <c r="AD71" s="31">
        <f t="shared" si="72"/>
        <v>8.4192324825725865E-3</v>
      </c>
      <c r="AE71" s="31">
        <f t="shared" ref="AE71:AE134" si="84">X71+Y71+AA71+AC71</f>
        <v>-6.7212108063943408</v>
      </c>
      <c r="AF71" s="31">
        <f t="shared" ref="AF71:AF134" si="85">Z71+AB71+AD71</f>
        <v>-16.427999026629337</v>
      </c>
      <c r="AG71" s="31">
        <f t="shared" si="64"/>
        <v>92.110410468749379</v>
      </c>
      <c r="AH71" s="31">
        <f t="shared" si="73"/>
        <v>-63.334657010011348</v>
      </c>
      <c r="AI71" s="31">
        <f t="shared" si="74"/>
        <v>-89.960970785076285</v>
      </c>
      <c r="AJ71" s="31">
        <f t="shared" ref="AJ71:AJ134" si="86">20*LOG(SQRT((W71/fz_comp)^2+1))</f>
        <v>0.23537125665515829</v>
      </c>
      <c r="AK71" s="31">
        <f t="shared" si="75"/>
        <v>13.278347049976476</v>
      </c>
      <c r="AL71" s="32">
        <f t="shared" si="76"/>
        <v>-4.4974882522928956E-5</v>
      </c>
      <c r="AM71" s="31">
        <f t="shared" si="77"/>
        <v>-0.18438055622145103</v>
      </c>
      <c r="AN71" s="31">
        <f t="shared" ref="AN71:AN134" si="87">AG71+AH71+AJ71+AL71</f>
        <v>29.011079740510667</v>
      </c>
      <c r="AO71" s="31">
        <f t="shared" ref="AO71:AO134" si="88">AI71+AK71+AM71</f>
        <v>-76.867004291321265</v>
      </c>
      <c r="AP71" s="30">
        <f t="shared" si="65"/>
        <v>23.609121289162623</v>
      </c>
      <c r="AQ71" s="30">
        <f t="shared" si="66"/>
        <v>-26.020599913279625</v>
      </c>
      <c r="AR71" s="31">
        <f t="shared" ref="AR71:AR134" si="89">AE71+AN71+AP71+AQ71</f>
        <v>19.878390309999325</v>
      </c>
      <c r="AS71" s="33">
        <f t="shared" ref="AS71:AS134" si="90">AF71+AO71</f>
        <v>-93.295003317950602</v>
      </c>
      <c r="AT71" s="31">
        <f t="shared" si="78"/>
        <v>9.5082688202148902E-13</v>
      </c>
      <c r="AU71" s="31">
        <f t="shared" si="79"/>
        <v>2.6812842494168637E-5</v>
      </c>
      <c r="AV71" s="32">
        <f t="shared" si="80"/>
        <v>-1.9286549331065743E-15</v>
      </c>
      <c r="AW71" s="31">
        <f t="shared" si="81"/>
        <v>-1.3406421247085293E-6</v>
      </c>
      <c r="AX71" s="34">
        <f t="shared" ref="AX71:AX134" si="91">AT71+AV71</f>
        <v>9.4889822708838236E-13</v>
      </c>
      <c r="AY71" s="35">
        <f t="shared" ref="AY71:AY134" si="92">AU71+AW71</f>
        <v>2.5472200369460108E-5</v>
      </c>
      <c r="AZ71" s="10">
        <f t="shared" ref="AZ71:AZ134" si="93">AR71+AX71</f>
        <v>19.878390310000274</v>
      </c>
      <c r="BA71" s="10">
        <f t="shared" ref="BA71:BA134" si="94">AS71+AY71</f>
        <v>-93.294977845750239</v>
      </c>
      <c r="BB71" s="10">
        <f t="shared" ref="BB71:BB134" si="95">BA71+180</f>
        <v>86.705022154249761</v>
      </c>
      <c r="BC71" s="48"/>
      <c r="BD71" s="46">
        <f t="shared" ref="BD71:BD134" si="96">ROUND(AZ71,0)</f>
        <v>20</v>
      </c>
      <c r="BE71" s="46">
        <f t="shared" ref="BE71:BE134" si="97">ROUND(BA71,0)</f>
        <v>-93</v>
      </c>
      <c r="BF71" s="46">
        <f t="shared" ref="BF71:BF134" si="98">ROUND(BB71,0)</f>
        <v>87</v>
      </c>
    </row>
    <row r="72" spans="22:58" x14ac:dyDescent="0.3">
      <c r="V72" s="29">
        <v>1.68</v>
      </c>
      <c r="W72" s="38">
        <f t="shared" si="82"/>
        <v>478.63009232263857</v>
      </c>
      <c r="X72" s="30">
        <f t="shared" si="67"/>
        <v>-6.4246676350453633</v>
      </c>
      <c r="Y72" s="31">
        <f t="shared" si="68"/>
        <v>-0.31304892283126251</v>
      </c>
      <c r="Z72" s="31">
        <f t="shared" si="69"/>
        <v>-15.290608407330105</v>
      </c>
      <c r="AA72" s="31">
        <f t="shared" si="70"/>
        <v>3.026817363774764E-3</v>
      </c>
      <c r="AB72" s="31">
        <f t="shared" si="71"/>
        <v>-1.5125103714364421</v>
      </c>
      <c r="AC72" s="31">
        <f t="shared" si="83"/>
        <v>9.8193797062399068E-8</v>
      </c>
      <c r="AD72" s="31">
        <f t="shared" si="72"/>
        <v>8.6153415968766595E-3</v>
      </c>
      <c r="AE72" s="31">
        <f t="shared" si="84"/>
        <v>-6.7346896423190534</v>
      </c>
      <c r="AF72" s="31">
        <f t="shared" si="85"/>
        <v>-16.79450343716967</v>
      </c>
      <c r="AG72" s="31">
        <f t="shared" si="64"/>
        <v>92.110410468749379</v>
      </c>
      <c r="AH72" s="31">
        <f t="shared" si="73"/>
        <v>-63.534656919312326</v>
      </c>
      <c r="AI72" s="31">
        <f t="shared" si="74"/>
        <v>-89.961859198206341</v>
      </c>
      <c r="AJ72" s="31">
        <f t="shared" si="86"/>
        <v>0.24615532813590055</v>
      </c>
      <c r="AK72" s="31">
        <f t="shared" si="75"/>
        <v>13.576314591152862</v>
      </c>
      <c r="AL72" s="32">
        <f t="shared" si="76"/>
        <v>-4.7094471943594963E-5</v>
      </c>
      <c r="AM72" s="31">
        <f t="shared" si="77"/>
        <v>-0.18867530039964572</v>
      </c>
      <c r="AN72" s="31">
        <f t="shared" si="87"/>
        <v>28.821861783101006</v>
      </c>
      <c r="AO72" s="31">
        <f t="shared" si="88"/>
        <v>-76.574219907453127</v>
      </c>
      <c r="AP72" s="30">
        <f t="shared" si="65"/>
        <v>23.609121289162623</v>
      </c>
      <c r="AQ72" s="30">
        <f t="shared" si="66"/>
        <v>-26.020599913279625</v>
      </c>
      <c r="AR72" s="31">
        <f t="shared" si="89"/>
        <v>19.67569351666495</v>
      </c>
      <c r="AS72" s="33">
        <f t="shared" si="90"/>
        <v>-93.368723344622794</v>
      </c>
      <c r="AT72" s="31">
        <f t="shared" si="78"/>
        <v>9.9518594548293531E-13</v>
      </c>
      <c r="AU72" s="31">
        <f t="shared" si="79"/>
        <v>2.7437393827410298E-5</v>
      </c>
      <c r="AV72" s="32">
        <f t="shared" si="80"/>
        <v>-3.8573098662131493E-15</v>
      </c>
      <c r="AW72" s="31">
        <f t="shared" si="81"/>
        <v>-1.3718696913706197E-6</v>
      </c>
      <c r="AX72" s="34">
        <f t="shared" si="91"/>
        <v>9.9132863561672219E-13</v>
      </c>
      <c r="AY72" s="35">
        <f t="shared" si="92"/>
        <v>2.6065524136039677E-5</v>
      </c>
      <c r="AZ72" s="10">
        <f t="shared" si="93"/>
        <v>19.675693516665941</v>
      </c>
      <c r="BA72" s="10">
        <f t="shared" si="94"/>
        <v>-93.368697279098654</v>
      </c>
      <c r="BB72" s="10">
        <f t="shared" si="95"/>
        <v>86.631302720901346</v>
      </c>
      <c r="BC72" s="37"/>
      <c r="BD72" s="46">
        <f t="shared" si="96"/>
        <v>20</v>
      </c>
      <c r="BE72" s="46">
        <f t="shared" si="97"/>
        <v>-93</v>
      </c>
      <c r="BF72" s="46">
        <f t="shared" si="98"/>
        <v>87</v>
      </c>
    </row>
    <row r="73" spans="22:58" x14ac:dyDescent="0.3">
      <c r="V73" s="29">
        <v>1.69</v>
      </c>
      <c r="W73" s="36">
        <f t="shared" si="82"/>
        <v>489.77881936844631</v>
      </c>
      <c r="X73" s="30">
        <f t="shared" si="67"/>
        <v>-6.4246676350453633</v>
      </c>
      <c r="Y73" s="31">
        <f t="shared" si="68"/>
        <v>-0.32726000327185822</v>
      </c>
      <c r="Z73" s="31">
        <f t="shared" si="69"/>
        <v>-15.629547907796088</v>
      </c>
      <c r="AA73" s="31">
        <f t="shared" si="70"/>
        <v>3.1694148320045128E-3</v>
      </c>
      <c r="AB73" s="31">
        <f t="shared" si="71"/>
        <v>-1.5477243226674751</v>
      </c>
      <c r="AC73" s="31">
        <f t="shared" si="83"/>
        <v>1.0282152737464177E-7</v>
      </c>
      <c r="AD73" s="31">
        <f t="shared" si="72"/>
        <v>8.816018679057392E-3</v>
      </c>
      <c r="AE73" s="31">
        <f t="shared" si="84"/>
        <v>-6.7487581206636893</v>
      </c>
      <c r="AF73" s="31">
        <f t="shared" si="85"/>
        <v>-17.168456211784505</v>
      </c>
      <c r="AG73" s="31">
        <f t="shared" si="64"/>
        <v>92.110410468749379</v>
      </c>
      <c r="AH73" s="31">
        <f t="shared" si="73"/>
        <v>-63.734656832695407</v>
      </c>
      <c r="AI73" s="31">
        <f t="shared" si="74"/>
        <v>-89.96272738860236</v>
      </c>
      <c r="AJ73" s="31">
        <f t="shared" si="86"/>
        <v>0.25741900959759467</v>
      </c>
      <c r="AK73" s="31">
        <f t="shared" si="75"/>
        <v>13.880449765929843</v>
      </c>
      <c r="AL73" s="32">
        <f t="shared" si="76"/>
        <v>-4.9313953426332195E-5</v>
      </c>
      <c r="AM73" s="31">
        <f t="shared" si="77"/>
        <v>-0.19307007982559457</v>
      </c>
      <c r="AN73" s="31">
        <f t="shared" si="87"/>
        <v>28.63312333169814</v>
      </c>
      <c r="AO73" s="31">
        <f t="shared" si="88"/>
        <v>-76.275347702498109</v>
      </c>
      <c r="AP73" s="30">
        <f t="shared" si="65"/>
        <v>23.609121289162623</v>
      </c>
      <c r="AQ73" s="30">
        <f t="shared" si="66"/>
        <v>-26.020599913279625</v>
      </c>
      <c r="AR73" s="31">
        <f t="shared" si="89"/>
        <v>19.472886586917447</v>
      </c>
      <c r="AS73" s="33">
        <f t="shared" si="90"/>
        <v>-93.443803914282611</v>
      </c>
      <c r="AT73" s="31">
        <f t="shared" si="78"/>
        <v>1.0414736638774877E-12</v>
      </c>
      <c r="AU73" s="31">
        <f t="shared" si="79"/>
        <v>2.8076492830036079E-5</v>
      </c>
      <c r="AV73" s="32">
        <f t="shared" si="80"/>
        <v>-3.8573098662131493E-15</v>
      </c>
      <c r="AW73" s="31">
        <f t="shared" si="81"/>
        <v>-1.4038246415019157E-6</v>
      </c>
      <c r="AX73" s="34">
        <f t="shared" si="91"/>
        <v>1.0376163540112745E-12</v>
      </c>
      <c r="AY73" s="35">
        <f t="shared" si="92"/>
        <v>2.6672668188534164E-5</v>
      </c>
      <c r="AZ73" s="10">
        <f t="shared" si="93"/>
        <v>19.472886586918484</v>
      </c>
      <c r="BA73" s="10">
        <f t="shared" si="94"/>
        <v>-93.443777241614427</v>
      </c>
      <c r="BB73" s="10">
        <f t="shared" si="95"/>
        <v>86.556222758385573</v>
      </c>
      <c r="BC73" s="48"/>
      <c r="BD73" s="46">
        <f t="shared" si="96"/>
        <v>19</v>
      </c>
      <c r="BE73" s="46">
        <f t="shared" si="97"/>
        <v>-93</v>
      </c>
      <c r="BF73" s="46">
        <f t="shared" si="98"/>
        <v>87</v>
      </c>
    </row>
    <row r="74" spans="22:58" x14ac:dyDescent="0.3">
      <c r="V74" s="29">
        <v>1.7</v>
      </c>
      <c r="W74" s="38">
        <f t="shared" si="82"/>
        <v>501.18723362727235</v>
      </c>
      <c r="X74" s="30">
        <f t="shared" si="67"/>
        <v>-6.4246676350453633</v>
      </c>
      <c r="Y74" s="31">
        <f t="shared" si="68"/>
        <v>-0.34209115810025592</v>
      </c>
      <c r="Z74" s="31">
        <f t="shared" si="69"/>
        <v>-15.975224661644452</v>
      </c>
      <c r="AA74" s="31">
        <f t="shared" si="70"/>
        <v>3.3187276937618262E-3</v>
      </c>
      <c r="AB74" s="31">
        <f t="shared" si="71"/>
        <v>-1.5837573013037112</v>
      </c>
      <c r="AC74" s="31">
        <f t="shared" si="83"/>
        <v>1.0766735769617357E-7</v>
      </c>
      <c r="AD74" s="31">
        <f t="shared" si="72"/>
        <v>9.0213701307403273E-3</v>
      </c>
      <c r="AE74" s="31">
        <f t="shared" si="84"/>
        <v>-6.7634399577845006</v>
      </c>
      <c r="AF74" s="31">
        <f t="shared" si="85"/>
        <v>-17.549960592817424</v>
      </c>
      <c r="AG74" s="31">
        <f t="shared" si="64"/>
        <v>92.110410468749379</v>
      </c>
      <c r="AH74" s="31">
        <f t="shared" si="73"/>
        <v>-63.934656749976895</v>
      </c>
      <c r="AI74" s="31">
        <f t="shared" si="74"/>
        <v>-89.963575816588744</v>
      </c>
      <c r="AJ74" s="31">
        <f t="shared" si="86"/>
        <v>0.26918230491711598</v>
      </c>
      <c r="AK74" s="31">
        <f t="shared" si="75"/>
        <v>14.190845245208491</v>
      </c>
      <c r="AL74" s="32">
        <f t="shared" si="76"/>
        <v>-5.1638034633094877E-5</v>
      </c>
      <c r="AM74" s="31">
        <f t="shared" si="77"/>
        <v>-0.19756722446255209</v>
      </c>
      <c r="AN74" s="31">
        <f t="shared" si="87"/>
        <v>28.444884385654966</v>
      </c>
      <c r="AO74" s="31">
        <f t="shared" si="88"/>
        <v>-75.970297795842797</v>
      </c>
      <c r="AP74" s="30">
        <f t="shared" si="65"/>
        <v>23.609121289162623</v>
      </c>
      <c r="AQ74" s="30">
        <f t="shared" si="66"/>
        <v>-26.020599913279625</v>
      </c>
      <c r="AR74" s="31">
        <f t="shared" si="89"/>
        <v>19.269965803753465</v>
      </c>
      <c r="AS74" s="33">
        <f t="shared" si="90"/>
        <v>-93.520258388660224</v>
      </c>
      <c r="AT74" s="31">
        <f t="shared" si="78"/>
        <v>1.0916186921382523E-12</v>
      </c>
      <c r="AU74" s="31">
        <f t="shared" si="79"/>
        <v>2.873047836079664E-5</v>
      </c>
      <c r="AV74" s="32">
        <f t="shared" si="80"/>
        <v>-3.8573098662131493E-15</v>
      </c>
      <c r="AW74" s="31">
        <f t="shared" si="81"/>
        <v>-1.4365239180399519E-6</v>
      </c>
      <c r="AX74" s="34">
        <f t="shared" si="91"/>
        <v>1.0877613822720392E-12</v>
      </c>
      <c r="AY74" s="35">
        <f t="shared" si="92"/>
        <v>2.7293954442756689E-5</v>
      </c>
      <c r="AZ74" s="10">
        <f t="shared" si="93"/>
        <v>19.269965803754552</v>
      </c>
      <c r="BA74" s="10">
        <f t="shared" si="94"/>
        <v>-93.520231094705778</v>
      </c>
      <c r="BB74" s="10">
        <f t="shared" si="95"/>
        <v>86.479768905294222</v>
      </c>
      <c r="BC74" s="37"/>
      <c r="BD74" s="46">
        <f t="shared" si="96"/>
        <v>19</v>
      </c>
      <c r="BE74" s="46">
        <f t="shared" si="97"/>
        <v>-94</v>
      </c>
      <c r="BF74" s="46">
        <f t="shared" si="98"/>
        <v>86</v>
      </c>
    </row>
    <row r="75" spans="22:58" x14ac:dyDescent="0.3">
      <c r="V75" s="29">
        <v>1.71</v>
      </c>
      <c r="W75" s="36">
        <f t="shared" si="82"/>
        <v>512.86138399136485</v>
      </c>
      <c r="X75" s="30">
        <f t="shared" si="67"/>
        <v>-6.4246676350453633</v>
      </c>
      <c r="Y75" s="31">
        <f t="shared" si="68"/>
        <v>-0.35756718908863977</v>
      </c>
      <c r="Z75" s="31">
        <f t="shared" si="69"/>
        <v>-16.327721252158888</v>
      </c>
      <c r="AA75" s="31">
        <f t="shared" si="70"/>
        <v>3.4750719520350603E-3</v>
      </c>
      <c r="AB75" s="31">
        <f t="shared" si="71"/>
        <v>-1.6206282984315072</v>
      </c>
      <c r="AC75" s="31">
        <f t="shared" si="83"/>
        <v>1.1274156389997959E-7</v>
      </c>
      <c r="AD75" s="31">
        <f t="shared" si="72"/>
        <v>9.2315048319621899E-3</v>
      </c>
      <c r="AE75" s="31">
        <f t="shared" si="84"/>
        <v>-6.7787596394404037</v>
      </c>
      <c r="AF75" s="31">
        <f t="shared" si="85"/>
        <v>-17.939118045758434</v>
      </c>
      <c r="AG75" s="31">
        <f t="shared" si="64"/>
        <v>92.110410468749379</v>
      </c>
      <c r="AH75" s="31">
        <f t="shared" si="73"/>
        <v>-64.134656670981343</v>
      </c>
      <c r="AI75" s="31">
        <f t="shared" si="74"/>
        <v>-89.964404932011774</v>
      </c>
      <c r="AJ75" s="31">
        <f t="shared" si="86"/>
        <v>0.2814659325307084</v>
      </c>
      <c r="AK75" s="31">
        <f t="shared" si="75"/>
        <v>14.507592696548134</v>
      </c>
      <c r="AL75" s="32">
        <f t="shared" si="76"/>
        <v>-5.4071645080422901E-5</v>
      </c>
      <c r="AM75" s="31">
        <f t="shared" si="77"/>
        <v>-0.20216911853436051</v>
      </c>
      <c r="AN75" s="31">
        <f t="shared" si="87"/>
        <v>28.257165658653662</v>
      </c>
      <c r="AO75" s="31">
        <f t="shared" si="88"/>
        <v>-75.658981353998001</v>
      </c>
      <c r="AP75" s="30">
        <f t="shared" si="65"/>
        <v>23.609121289162623</v>
      </c>
      <c r="AQ75" s="30">
        <f t="shared" si="66"/>
        <v>-26.020599913279625</v>
      </c>
      <c r="AR75" s="31">
        <f t="shared" si="89"/>
        <v>19.066927395096258</v>
      </c>
      <c r="AS75" s="33">
        <f t="shared" si="90"/>
        <v>-93.598099399756435</v>
      </c>
      <c r="AT75" s="31">
        <f t="shared" si="78"/>
        <v>1.1436923753321232E-12</v>
      </c>
      <c r="AU75" s="31">
        <f t="shared" si="79"/>
        <v>2.9399697171476935E-5</v>
      </c>
      <c r="AV75" s="32">
        <f t="shared" si="80"/>
        <v>-3.8573098662131493E-15</v>
      </c>
      <c r="AW75" s="31">
        <f t="shared" si="81"/>
        <v>-1.469984858573975E-6</v>
      </c>
      <c r="AX75" s="34">
        <f t="shared" si="91"/>
        <v>1.1398350654659101E-12</v>
      </c>
      <c r="AY75" s="35">
        <f t="shared" si="92"/>
        <v>2.792971231290296E-5</v>
      </c>
      <c r="AZ75" s="10">
        <f t="shared" si="93"/>
        <v>19.066927395097398</v>
      </c>
      <c r="BA75" s="10">
        <f t="shared" si="94"/>
        <v>-93.598071470044118</v>
      </c>
      <c r="BB75" s="10">
        <f t="shared" si="95"/>
        <v>86.401928529955882</v>
      </c>
      <c r="BC75" s="48"/>
      <c r="BD75" s="46">
        <f t="shared" si="96"/>
        <v>19</v>
      </c>
      <c r="BE75" s="46">
        <f t="shared" si="97"/>
        <v>-94</v>
      </c>
      <c r="BF75" s="46">
        <f t="shared" si="98"/>
        <v>86</v>
      </c>
    </row>
    <row r="76" spans="22:58" x14ac:dyDescent="0.3">
      <c r="V76" s="29">
        <v>1.72</v>
      </c>
      <c r="W76" s="38">
        <f t="shared" si="82"/>
        <v>524.80746024977282</v>
      </c>
      <c r="X76" s="30">
        <f t="shared" si="67"/>
        <v>-6.4246676350453633</v>
      </c>
      <c r="Y76" s="31">
        <f t="shared" si="68"/>
        <v>-0.37371369082714434</v>
      </c>
      <c r="Z76" s="31">
        <f t="shared" si="69"/>
        <v>-16.687117800945678</v>
      </c>
      <c r="AA76" s="31">
        <f t="shared" si="70"/>
        <v>3.6387784559570556E-3</v>
      </c>
      <c r="AB76" s="31">
        <f t="shared" si="71"/>
        <v>-1.6583567413200035</v>
      </c>
      <c r="AC76" s="31">
        <f t="shared" si="83"/>
        <v>1.1805490980869503E-7</v>
      </c>
      <c r="AD76" s="31">
        <f t="shared" si="72"/>
        <v>9.4465341989003991E-3</v>
      </c>
      <c r="AE76" s="31">
        <f t="shared" si="84"/>
        <v>-6.7947424293616407</v>
      </c>
      <c r="AF76" s="31">
        <f t="shared" si="85"/>
        <v>-18.33602800806678</v>
      </c>
      <c r="AG76" s="31">
        <f t="shared" si="64"/>
        <v>92.110410468749379</v>
      </c>
      <c r="AH76" s="31">
        <f t="shared" si="73"/>
        <v>-64.334656595541162</v>
      </c>
      <c r="AI76" s="31">
        <f t="shared" si="74"/>
        <v>-89.965215174478047</v>
      </c>
      <c r="AJ76" s="31">
        <f t="shared" si="86"/>
        <v>0.29429134016193231</v>
      </c>
      <c r="AK76" s="31">
        <f t="shared" si="75"/>
        <v>14.830782587645832</v>
      </c>
      <c r="AL76" s="32">
        <f t="shared" si="76"/>
        <v>-5.6619946591795969E-5</v>
      </c>
      <c r="AM76" s="31">
        <f t="shared" si="77"/>
        <v>-0.20687820178853863</v>
      </c>
      <c r="AN76" s="31">
        <f t="shared" si="87"/>
        <v>28.06998859342356</v>
      </c>
      <c r="AO76" s="31">
        <f t="shared" si="88"/>
        <v>-75.34131078862076</v>
      </c>
      <c r="AP76" s="30">
        <f t="shared" si="65"/>
        <v>23.609121289162623</v>
      </c>
      <c r="AQ76" s="30">
        <f t="shared" si="66"/>
        <v>-26.020599913279625</v>
      </c>
      <c r="AR76" s="31">
        <f t="shared" si="89"/>
        <v>18.863767539944917</v>
      </c>
      <c r="AS76" s="33">
        <f t="shared" si="90"/>
        <v>-93.677338796687536</v>
      </c>
      <c r="AT76" s="31">
        <f t="shared" si="78"/>
        <v>1.1976947134591E-12</v>
      </c>
      <c r="AU76" s="31">
        <f t="shared" si="79"/>
        <v>3.0084504090748536E-5</v>
      </c>
      <c r="AV76" s="32">
        <f t="shared" si="80"/>
        <v>-3.8573098662131493E-15</v>
      </c>
      <c r="AW76" s="31">
        <f t="shared" si="81"/>
        <v>-1.5042252045375647E-6</v>
      </c>
      <c r="AX76" s="34">
        <f t="shared" si="91"/>
        <v>1.1938374035928869E-12</v>
      </c>
      <c r="AY76" s="35">
        <f t="shared" si="92"/>
        <v>2.858027888621097E-5</v>
      </c>
      <c r="AZ76" s="10">
        <f t="shared" si="93"/>
        <v>18.86376753994611</v>
      </c>
      <c r="BA76" s="10">
        <f t="shared" si="94"/>
        <v>-93.677310216408657</v>
      </c>
      <c r="BB76" s="10">
        <f t="shared" si="95"/>
        <v>86.322689783591343</v>
      </c>
      <c r="BC76" s="37"/>
      <c r="BD76" s="46">
        <f t="shared" si="96"/>
        <v>19</v>
      </c>
      <c r="BE76" s="46">
        <f t="shared" si="97"/>
        <v>-94</v>
      </c>
      <c r="BF76" s="46">
        <f t="shared" si="98"/>
        <v>86</v>
      </c>
    </row>
    <row r="77" spans="22:58" x14ac:dyDescent="0.3">
      <c r="V77" s="29">
        <v>1.73</v>
      </c>
      <c r="W77" s="36">
        <f t="shared" si="82"/>
        <v>537.03179637025289</v>
      </c>
      <c r="X77" s="30">
        <f t="shared" si="67"/>
        <v>-6.4246676350453633</v>
      </c>
      <c r="Y77" s="31">
        <f t="shared" si="68"/>
        <v>-0.39055705846955918</v>
      </c>
      <c r="Z77" s="31">
        <f t="shared" si="69"/>
        <v>-17.053491695050578</v>
      </c>
      <c r="AA77" s="31">
        <f t="shared" si="70"/>
        <v>3.8101935959965697E-3</v>
      </c>
      <c r="AB77" s="31">
        <f t="shared" si="71"/>
        <v>-1.6969625031407156</v>
      </c>
      <c r="AC77" s="31">
        <f t="shared" si="83"/>
        <v>1.2361866648114968E-7</v>
      </c>
      <c r="AD77" s="31">
        <f t="shared" si="72"/>
        <v>9.6665722429473099E-3</v>
      </c>
      <c r="AE77" s="31">
        <f t="shared" si="84"/>
        <v>-6.8114143763002595</v>
      </c>
      <c r="AF77" s="31">
        <f t="shared" si="85"/>
        <v>-18.740787625948347</v>
      </c>
      <c r="AG77" s="31">
        <f t="shared" si="64"/>
        <v>92.110410468749379</v>
      </c>
      <c r="AH77" s="31">
        <f t="shared" si="73"/>
        <v>-64.534656523496338</v>
      </c>
      <c r="AI77" s="31">
        <f t="shared" si="74"/>
        <v>-89.966006973587525</v>
      </c>
      <c r="AJ77" s="31">
        <f t="shared" si="86"/>
        <v>0.30768071881812503</v>
      </c>
      <c r="AK77" s="31">
        <f t="shared" si="75"/>
        <v>15.160503978341495</v>
      </c>
      <c r="AL77" s="32">
        <f t="shared" si="76"/>
        <v>-5.9288344250567857E-5</v>
      </c>
      <c r="AM77" s="31">
        <f t="shared" si="77"/>
        <v>-0.21169697078873342</v>
      </c>
      <c r="AN77" s="31">
        <f t="shared" si="87"/>
        <v>27.883375375726917</v>
      </c>
      <c r="AO77" s="31">
        <f t="shared" si="88"/>
        <v>-75.017199966034767</v>
      </c>
      <c r="AP77" s="30">
        <f t="shared" si="65"/>
        <v>23.609121289162623</v>
      </c>
      <c r="AQ77" s="30">
        <f t="shared" si="66"/>
        <v>-26.020599913279625</v>
      </c>
      <c r="AR77" s="31">
        <f t="shared" si="89"/>
        <v>18.660482375309655</v>
      </c>
      <c r="AS77" s="33">
        <f t="shared" si="90"/>
        <v>-93.75798759198311</v>
      </c>
      <c r="AT77" s="31">
        <f t="shared" si="78"/>
        <v>1.2536257065191828E-12</v>
      </c>
      <c r="AU77" s="31">
        <f t="shared" si="79"/>
        <v>3.0785262212304527E-5</v>
      </c>
      <c r="AV77" s="32">
        <f t="shared" si="80"/>
        <v>-3.8573098662131493E-15</v>
      </c>
      <c r="AW77" s="31">
        <f t="shared" si="81"/>
        <v>-1.5392631106153737E-6</v>
      </c>
      <c r="AX77" s="34">
        <f t="shared" si="91"/>
        <v>1.2497683966529697E-12</v>
      </c>
      <c r="AY77" s="35">
        <f t="shared" si="92"/>
        <v>2.9245999101689153E-5</v>
      </c>
      <c r="AZ77" s="10">
        <f t="shared" si="93"/>
        <v>18.660482375310906</v>
      </c>
      <c r="BA77" s="10">
        <f t="shared" si="94"/>
        <v>-93.757958345984008</v>
      </c>
      <c r="BB77" s="10">
        <f t="shared" si="95"/>
        <v>86.242041654015992</v>
      </c>
      <c r="BC77" s="48"/>
      <c r="BD77" s="46">
        <f t="shared" si="96"/>
        <v>19</v>
      </c>
      <c r="BE77" s="46">
        <f t="shared" si="97"/>
        <v>-94</v>
      </c>
      <c r="BF77" s="46">
        <f t="shared" si="98"/>
        <v>86</v>
      </c>
    </row>
    <row r="78" spans="22:58" x14ac:dyDescent="0.3">
      <c r="V78" s="29">
        <v>1.74</v>
      </c>
      <c r="W78" s="38">
        <f t="shared" si="82"/>
        <v>549.54087385762466</v>
      </c>
      <c r="X78" s="30">
        <f t="shared" si="67"/>
        <v>-6.4246676350453633</v>
      </c>
      <c r="Y78" s="31">
        <f t="shared" si="68"/>
        <v>-0.40812449382513094</v>
      </c>
      <c r="Z78" s="31">
        <f t="shared" si="69"/>
        <v>-17.426917301881097</v>
      </c>
      <c r="AA78" s="31">
        <f t="shared" si="70"/>
        <v>3.9896800314720314E-3</v>
      </c>
      <c r="AB78" s="31">
        <f t="shared" si="71"/>
        <v>-1.7364659128821929</v>
      </c>
      <c r="AC78" s="31">
        <f t="shared" si="83"/>
        <v>1.2944463342756722E-7</v>
      </c>
      <c r="AD78" s="31">
        <f t="shared" si="72"/>
        <v>9.8917356311604473E-3</v>
      </c>
      <c r="AE78" s="31">
        <f t="shared" si="84"/>
        <v>-6.8288023193943888</v>
      </c>
      <c r="AF78" s="31">
        <f t="shared" si="85"/>
        <v>-19.153491479132128</v>
      </c>
      <c r="AG78" s="31">
        <f t="shared" si="64"/>
        <v>92.110410468749379</v>
      </c>
      <c r="AH78" s="31">
        <f t="shared" si="73"/>
        <v>-64.73465645469409</v>
      </c>
      <c r="AI78" s="31">
        <f t="shared" si="74"/>
        <v>-89.966780749161373</v>
      </c>
      <c r="AJ78" s="31">
        <f t="shared" si="86"/>
        <v>0.32165701593354279</v>
      </c>
      <c r="AK78" s="31">
        <f t="shared" si="75"/>
        <v>15.496844300908196</v>
      </c>
      <c r="AL78" s="32">
        <f t="shared" si="76"/>
        <v>-6.2082497860239654E-5</v>
      </c>
      <c r="AM78" s="31">
        <f t="shared" si="77"/>
        <v>-0.21662798023721627</v>
      </c>
      <c r="AN78" s="31">
        <f t="shared" si="87"/>
        <v>27.697348947490973</v>
      </c>
      <c r="AO78" s="31">
        <f t="shared" si="88"/>
        <v>-74.686564428490399</v>
      </c>
      <c r="AP78" s="30">
        <f t="shared" si="65"/>
        <v>23.609121289162623</v>
      </c>
      <c r="AQ78" s="30">
        <f t="shared" si="66"/>
        <v>-26.020599913279625</v>
      </c>
      <c r="AR78" s="31">
        <f t="shared" si="89"/>
        <v>18.457068003979586</v>
      </c>
      <c r="AS78" s="33">
        <f t="shared" si="90"/>
        <v>-93.840055907622528</v>
      </c>
      <c r="AT78" s="31">
        <f t="shared" si="78"/>
        <v>1.3114853545123715E-12</v>
      </c>
      <c r="AU78" s="31">
        <f t="shared" si="79"/>
        <v>3.1502343087376581E-5</v>
      </c>
      <c r="AV78" s="32">
        <f t="shared" si="80"/>
        <v>-3.8573098662131493E-15</v>
      </c>
      <c r="AW78" s="31">
        <f t="shared" si="81"/>
        <v>-1.575117154368987E-6</v>
      </c>
      <c r="AX78" s="34">
        <f t="shared" si="91"/>
        <v>1.3076280446461583E-12</v>
      </c>
      <c r="AY78" s="35">
        <f t="shared" si="92"/>
        <v>2.9927225933007593E-5</v>
      </c>
      <c r="AZ78" s="10">
        <f t="shared" si="93"/>
        <v>18.457068003980893</v>
      </c>
      <c r="BA78" s="10">
        <f t="shared" si="94"/>
        <v>-93.840025980396589</v>
      </c>
      <c r="BB78" s="10">
        <f t="shared" si="95"/>
        <v>86.159974019603411</v>
      </c>
      <c r="BC78" s="37"/>
      <c r="BD78" s="46">
        <f t="shared" si="96"/>
        <v>18</v>
      </c>
      <c r="BE78" s="46">
        <f t="shared" si="97"/>
        <v>-94</v>
      </c>
      <c r="BF78" s="46">
        <f t="shared" si="98"/>
        <v>86</v>
      </c>
    </row>
    <row r="79" spans="22:58" x14ac:dyDescent="0.3">
      <c r="V79" s="29">
        <v>1.75</v>
      </c>
      <c r="W79" s="36">
        <f t="shared" si="82"/>
        <v>562.34132519034915</v>
      </c>
      <c r="X79" s="30">
        <f t="shared" si="67"/>
        <v>-6.4246676350453633</v>
      </c>
      <c r="Y79" s="31">
        <f t="shared" si="68"/>
        <v>-0.42644400962212536</v>
      </c>
      <c r="Z79" s="31">
        <f t="shared" si="69"/>
        <v>-17.807465672052189</v>
      </c>
      <c r="AA79" s="31">
        <f t="shared" si="70"/>
        <v>4.1776174518938234E-3</v>
      </c>
      <c r="AB79" s="31">
        <f t="shared" si="71"/>
        <v>-1.7768877654620563</v>
      </c>
      <c r="AC79" s="31">
        <f t="shared" si="83"/>
        <v>1.3554517139669343E-7</v>
      </c>
      <c r="AD79" s="31">
        <f t="shared" si="72"/>
        <v>1.0122143748120802E-2</v>
      </c>
      <c r="AE79" s="31">
        <f t="shared" si="84"/>
        <v>-6.8469338916704237</v>
      </c>
      <c r="AF79" s="31">
        <f t="shared" si="85"/>
        <v>-19.574231293766125</v>
      </c>
      <c r="AG79" s="31">
        <f t="shared" si="64"/>
        <v>92.110410468749379</v>
      </c>
      <c r="AH79" s="31">
        <f t="shared" si="73"/>
        <v>-64.934656388988429</v>
      </c>
      <c r="AI79" s="31">
        <f t="shared" si="74"/>
        <v>-89.967536911464506</v>
      </c>
      <c r="AJ79" s="31">
        <f t="shared" si="86"/>
        <v>0.33624394752902731</v>
      </c>
      <c r="AK79" s="31">
        <f t="shared" si="75"/>
        <v>15.839889128424794</v>
      </c>
      <c r="AL79" s="32">
        <f t="shared" si="76"/>
        <v>-6.5008333946797974E-5</v>
      </c>
      <c r="AM79" s="31">
        <f t="shared" si="77"/>
        <v>-0.2216738443281174</v>
      </c>
      <c r="AN79" s="31">
        <f t="shared" si="87"/>
        <v>27.511933018956029</v>
      </c>
      <c r="AO79" s="31">
        <f t="shared" si="88"/>
        <v>-74.349321627367843</v>
      </c>
      <c r="AP79" s="30">
        <f t="shared" si="65"/>
        <v>23.609121289162623</v>
      </c>
      <c r="AQ79" s="30">
        <f t="shared" si="66"/>
        <v>-26.020599913279625</v>
      </c>
      <c r="AR79" s="31">
        <f t="shared" si="89"/>
        <v>18.253520503168602</v>
      </c>
      <c r="AS79" s="33">
        <f t="shared" si="90"/>
        <v>-93.923552921133961</v>
      </c>
      <c r="AT79" s="31">
        <f t="shared" si="78"/>
        <v>1.3751309673048787E-12</v>
      </c>
      <c r="AU79" s="31">
        <f t="shared" si="79"/>
        <v>3.2236126921736353E-5</v>
      </c>
      <c r="AV79" s="32">
        <f t="shared" si="80"/>
        <v>-3.8573098662131493E-15</v>
      </c>
      <c r="AW79" s="31">
        <f t="shared" si="81"/>
        <v>-1.6118063460869872E-6</v>
      </c>
      <c r="AX79" s="34">
        <f t="shared" si="91"/>
        <v>1.3712736574386656E-12</v>
      </c>
      <c r="AY79" s="35">
        <f t="shared" si="92"/>
        <v>3.0624320575649363E-5</v>
      </c>
      <c r="AZ79" s="10">
        <f t="shared" si="93"/>
        <v>18.253520503169973</v>
      </c>
      <c r="BA79" s="10">
        <f t="shared" si="94"/>
        <v>-93.923522296813388</v>
      </c>
      <c r="BB79" s="10">
        <f t="shared" si="95"/>
        <v>86.076477703186612</v>
      </c>
      <c r="BC79" s="48"/>
      <c r="BD79" s="46">
        <f t="shared" si="96"/>
        <v>18</v>
      </c>
      <c r="BE79" s="46">
        <f t="shared" si="97"/>
        <v>-94</v>
      </c>
      <c r="BF79" s="46">
        <f t="shared" si="98"/>
        <v>86</v>
      </c>
    </row>
    <row r="80" spans="22:58" x14ac:dyDescent="0.3">
      <c r="V80" s="29">
        <v>1.76</v>
      </c>
      <c r="W80" s="38">
        <f t="shared" si="82"/>
        <v>575.43993733715695</v>
      </c>
      <c r="X80" s="30">
        <f t="shared" si="67"/>
        <v>-6.4246676350453633</v>
      </c>
      <c r="Y80" s="31">
        <f t="shared" si="68"/>
        <v>-0.44554443176145792</v>
      </c>
      <c r="Z80" s="31">
        <f t="shared" si="69"/>
        <v>-18.195204230357383</v>
      </c>
      <c r="AA80" s="31">
        <f t="shared" si="70"/>
        <v>4.3744033736470523E-3</v>
      </c>
      <c r="AB80" s="31">
        <f t="shared" si="71"/>
        <v>-1.8182493320386413</v>
      </c>
      <c r="AC80" s="31">
        <f t="shared" si="83"/>
        <v>1.4193321780502969E-7</v>
      </c>
      <c r="AD80" s="31">
        <f t="shared" si="72"/>
        <v>1.0357918759231966E-2</v>
      </c>
      <c r="AE80" s="31">
        <f t="shared" si="84"/>
        <v>-6.8658375214999561</v>
      </c>
      <c r="AF80" s="31">
        <f t="shared" si="85"/>
        <v>-20.00309564363679</v>
      </c>
      <c r="AG80" s="31">
        <f t="shared" si="64"/>
        <v>92.110410468749379</v>
      </c>
      <c r="AH80" s="31">
        <f t="shared" si="73"/>
        <v>-65.13465632624002</v>
      </c>
      <c r="AI80" s="31">
        <f t="shared" si="74"/>
        <v>-89.968275861423152</v>
      </c>
      <c r="AJ80" s="31">
        <f t="shared" si="86"/>
        <v>0.3514660092495635</v>
      </c>
      <c r="AK80" s="31">
        <f t="shared" si="75"/>
        <v>16.189721931072391</v>
      </c>
      <c r="AL80" s="32">
        <f t="shared" si="76"/>
        <v>-6.8072058325308553E-5</v>
      </c>
      <c r="AM80" s="31">
        <f t="shared" si="77"/>
        <v>-0.22683723813211079</v>
      </c>
      <c r="AN80" s="31">
        <f t="shared" si="87"/>
        <v>27.327152079700596</v>
      </c>
      <c r="AO80" s="31">
        <f t="shared" si="88"/>
        <v>-74.005391168482873</v>
      </c>
      <c r="AP80" s="30">
        <f t="shared" si="65"/>
        <v>23.609121289162623</v>
      </c>
      <c r="AQ80" s="30">
        <f t="shared" si="66"/>
        <v>-26.020599913279625</v>
      </c>
      <c r="AR80" s="31">
        <f t="shared" si="89"/>
        <v>18.049835934083639</v>
      </c>
      <c r="AS80" s="33">
        <f t="shared" si="90"/>
        <v>-94.008486812119656</v>
      </c>
      <c r="AT80" s="31">
        <f t="shared" si="78"/>
        <v>1.4387765800973853E-12</v>
      </c>
      <c r="AU80" s="31">
        <f t="shared" si="79"/>
        <v>3.2987002777285605E-5</v>
      </c>
      <c r="AV80" s="32">
        <f t="shared" si="80"/>
        <v>-3.8573098662131493E-15</v>
      </c>
      <c r="AW80" s="31">
        <f t="shared" si="81"/>
        <v>-1.6493501388644619E-6</v>
      </c>
      <c r="AX80" s="34">
        <f t="shared" si="91"/>
        <v>1.4349192702311722E-12</v>
      </c>
      <c r="AY80" s="35">
        <f t="shared" si="92"/>
        <v>3.1337652638421145E-5</v>
      </c>
      <c r="AZ80" s="10">
        <f t="shared" si="93"/>
        <v>18.049835934085074</v>
      </c>
      <c r="BA80" s="10">
        <f t="shared" si="94"/>
        <v>-94.008455474467013</v>
      </c>
      <c r="BB80" s="10">
        <f t="shared" si="95"/>
        <v>85.991544525532987</v>
      </c>
      <c r="BC80" s="37"/>
      <c r="BD80" s="46">
        <f t="shared" si="96"/>
        <v>18</v>
      </c>
      <c r="BE80" s="46">
        <f t="shared" si="97"/>
        <v>-94</v>
      </c>
      <c r="BF80" s="46">
        <f t="shared" si="98"/>
        <v>86</v>
      </c>
    </row>
    <row r="81" spans="22:58" x14ac:dyDescent="0.3">
      <c r="V81" s="29">
        <v>1.77</v>
      </c>
      <c r="W81" s="36">
        <f t="shared" si="82"/>
        <v>588.84365535558948</v>
      </c>
      <c r="X81" s="30">
        <f t="shared" si="67"/>
        <v>-6.4246676350453633</v>
      </c>
      <c r="Y81" s="31">
        <f t="shared" si="68"/>
        <v>-0.46545539937213298</v>
      </c>
      <c r="Z81" s="31">
        <f t="shared" si="69"/>
        <v>-18.590196455159923</v>
      </c>
      <c r="AA81" s="31">
        <f t="shared" si="70"/>
        <v>4.5804539736767564E-3</v>
      </c>
      <c r="AB81" s="31">
        <f t="shared" si="71"/>
        <v>-1.8605723705243502</v>
      </c>
      <c r="AC81" s="31">
        <f t="shared" si="83"/>
        <v>1.4862232338126978E-7</v>
      </c>
      <c r="AD81" s="31">
        <f t="shared" si="72"/>
        <v>1.0599185675493738E-2</v>
      </c>
      <c r="AE81" s="31">
        <f t="shared" si="84"/>
        <v>-6.8855424318214959</v>
      </c>
      <c r="AF81" s="31">
        <f t="shared" si="85"/>
        <v>-20.440169640008776</v>
      </c>
      <c r="AG81" s="31">
        <f t="shared" si="64"/>
        <v>92.110410468749379</v>
      </c>
      <c r="AH81" s="31">
        <f t="shared" si="73"/>
        <v>-65.334656266315761</v>
      </c>
      <c r="AI81" s="31">
        <f t="shared" si="74"/>
        <v>-89.968997990837352</v>
      </c>
      <c r="AJ81" s="31">
        <f t="shared" si="86"/>
        <v>0.36734848613269599</v>
      </c>
      <c r="AK81" s="31">
        <f t="shared" si="75"/>
        <v>16.546423820246741</v>
      </c>
      <c r="AL81" s="32">
        <f t="shared" si="76"/>
        <v>-7.12801692693502E-5</v>
      </c>
      <c r="AM81" s="31">
        <f t="shared" si="77"/>
        <v>-0.23212089901327679</v>
      </c>
      <c r="AN81" s="31">
        <f t="shared" si="87"/>
        <v>27.143031408397043</v>
      </c>
      <c r="AO81" s="31">
        <f t="shared" si="88"/>
        <v>-73.654695069603889</v>
      </c>
      <c r="AP81" s="30">
        <f t="shared" si="65"/>
        <v>23.609121289162623</v>
      </c>
      <c r="AQ81" s="30">
        <f t="shared" si="66"/>
        <v>-26.020599913279625</v>
      </c>
      <c r="AR81" s="31">
        <f t="shared" si="89"/>
        <v>17.846010352458549</v>
      </c>
      <c r="AS81" s="33">
        <f t="shared" si="90"/>
        <v>-94.094864709612665</v>
      </c>
      <c r="AT81" s="31">
        <f t="shared" si="78"/>
        <v>1.5082081576892103E-12</v>
      </c>
      <c r="AU81" s="31">
        <f t="shared" si="79"/>
        <v>3.3755368778341982E-5</v>
      </c>
      <c r="AV81" s="32">
        <f t="shared" si="80"/>
        <v>-3.8573098662131493E-15</v>
      </c>
      <c r="AW81" s="31">
        <f t="shared" si="81"/>
        <v>-1.6877684389172937E-6</v>
      </c>
      <c r="AX81" s="34">
        <f t="shared" si="91"/>
        <v>1.5043508478229972E-12</v>
      </c>
      <c r="AY81" s="35">
        <f t="shared" si="92"/>
        <v>3.2067600339424687E-5</v>
      </c>
      <c r="AZ81" s="10">
        <f t="shared" si="93"/>
        <v>17.846010352460052</v>
      </c>
      <c r="BA81" s="10">
        <f t="shared" si="94"/>
        <v>-94.094832642012321</v>
      </c>
      <c r="BB81" s="10">
        <f t="shared" si="95"/>
        <v>85.905167357987679</v>
      </c>
      <c r="BC81" s="48"/>
      <c r="BD81" s="46">
        <f t="shared" si="96"/>
        <v>18</v>
      </c>
      <c r="BE81" s="46">
        <f t="shared" si="97"/>
        <v>-94</v>
      </c>
      <c r="BF81" s="46">
        <f t="shared" si="98"/>
        <v>86</v>
      </c>
    </row>
    <row r="82" spans="22:58" x14ac:dyDescent="0.3">
      <c r="V82" s="29">
        <v>1.78</v>
      </c>
      <c r="W82" s="38">
        <f t="shared" si="82"/>
        <v>602.55958607435821</v>
      </c>
      <c r="X82" s="30">
        <f t="shared" si="67"/>
        <v>-6.4246676350453633</v>
      </c>
      <c r="Y82" s="31">
        <f t="shared" si="68"/>
        <v>-0.48620736247428803</v>
      </c>
      <c r="Z82" s="31">
        <f t="shared" si="69"/>
        <v>-18.992501546599122</v>
      </c>
      <c r="AA82" s="31">
        <f t="shared" si="70"/>
        <v>4.7962049618194011E-3</v>
      </c>
      <c r="AB82" s="31">
        <f t="shared" si="71"/>
        <v>-1.9038791363026808</v>
      </c>
      <c r="AC82" s="31">
        <f t="shared" si="83"/>
        <v>1.5562667916746169E-7</v>
      </c>
      <c r="AD82" s="31">
        <f t="shared" si="72"/>
        <v>1.08460724197844E-2</v>
      </c>
      <c r="AE82" s="31">
        <f t="shared" si="84"/>
        <v>-6.9060786369311522</v>
      </c>
      <c r="AF82" s="31">
        <f t="shared" si="85"/>
        <v>-20.885534610482019</v>
      </c>
      <c r="AG82" s="31">
        <f t="shared" si="64"/>
        <v>92.110410468749379</v>
      </c>
      <c r="AH82" s="31">
        <f t="shared" si="73"/>
        <v>-65.534656209088524</v>
      </c>
      <c r="AI82" s="31">
        <f t="shared" si="74"/>
        <v>-89.969703682588772</v>
      </c>
      <c r="AJ82" s="31">
        <f t="shared" si="86"/>
        <v>0.38391746095240664</v>
      </c>
      <c r="AK82" s="31">
        <f t="shared" si="75"/>
        <v>16.910073280436205</v>
      </c>
      <c r="AL82" s="32">
        <f t="shared" si="76"/>
        <v>-7.4639471285230772E-5</v>
      </c>
      <c r="AM82" s="31">
        <f t="shared" si="77"/>
        <v>-0.23752762807888606</v>
      </c>
      <c r="AN82" s="31">
        <f t="shared" si="87"/>
        <v>26.959597081141975</v>
      </c>
      <c r="AO82" s="31">
        <f t="shared" si="88"/>
        <v>-73.297158030231444</v>
      </c>
      <c r="AP82" s="30">
        <f t="shared" si="65"/>
        <v>23.609121289162623</v>
      </c>
      <c r="AQ82" s="30">
        <f t="shared" si="66"/>
        <v>-26.020599913279625</v>
      </c>
      <c r="AR82" s="31">
        <f t="shared" si="89"/>
        <v>17.642039820093821</v>
      </c>
      <c r="AS82" s="33">
        <f t="shared" si="90"/>
        <v>-94.182692640713469</v>
      </c>
      <c r="AT82" s="31">
        <f t="shared" si="78"/>
        <v>1.5776397352810343E-12</v>
      </c>
      <c r="AU82" s="31">
        <f t="shared" si="79"/>
        <v>3.4541632322729726E-5</v>
      </c>
      <c r="AV82" s="32">
        <f t="shared" si="80"/>
        <v>-3.8573098662131493E-15</v>
      </c>
      <c r="AW82" s="31">
        <f t="shared" si="81"/>
        <v>-1.7270816161366946E-6</v>
      </c>
      <c r="AX82" s="34">
        <f t="shared" si="91"/>
        <v>1.5737824254148212E-12</v>
      </c>
      <c r="AY82" s="35">
        <f t="shared" si="92"/>
        <v>3.2814550706593034E-5</v>
      </c>
      <c r="AZ82" s="10">
        <f t="shared" si="93"/>
        <v>17.642039820095395</v>
      </c>
      <c r="BA82" s="10">
        <f t="shared" si="94"/>
        <v>-94.182659826162762</v>
      </c>
      <c r="BB82" s="10">
        <f t="shared" si="95"/>
        <v>85.817340173837238</v>
      </c>
      <c r="BC82" s="37"/>
      <c r="BD82" s="46">
        <f t="shared" si="96"/>
        <v>18</v>
      </c>
      <c r="BE82" s="46">
        <f t="shared" si="97"/>
        <v>-94</v>
      </c>
      <c r="BF82" s="46">
        <f t="shared" si="98"/>
        <v>86</v>
      </c>
    </row>
    <row r="83" spans="22:58" x14ac:dyDescent="0.3">
      <c r="V83" s="29">
        <v>1.79</v>
      </c>
      <c r="W83" s="36">
        <f t="shared" si="82"/>
        <v>616.59500186148261</v>
      </c>
      <c r="X83" s="30">
        <f t="shared" si="67"/>
        <v>-6.4246676350453633</v>
      </c>
      <c r="Y83" s="31">
        <f t="shared" si="68"/>
        <v>-0.50783157705060766</v>
      </c>
      <c r="Z83" s="31">
        <f t="shared" si="69"/>
        <v>-19.40217408411732</v>
      </c>
      <c r="AA83" s="31">
        <f t="shared" si="70"/>
        <v>5.0221124935736191E-3</v>
      </c>
      <c r="AB83" s="31">
        <f t="shared" si="71"/>
        <v>-1.9481923931507792</v>
      </c>
      <c r="AC83" s="31">
        <f t="shared" si="83"/>
        <v>1.62961137734204E-7</v>
      </c>
      <c r="AD83" s="31">
        <f t="shared" si="72"/>
        <v>1.1098709894687024E-2</v>
      </c>
      <c r="AE83" s="31">
        <f t="shared" si="84"/>
        <v>-6.9274769366412592</v>
      </c>
      <c r="AF83" s="31">
        <f t="shared" si="85"/>
        <v>-21.339267767373414</v>
      </c>
      <c r="AG83" s="31">
        <f t="shared" si="64"/>
        <v>92.110410468749379</v>
      </c>
      <c r="AH83" s="31">
        <f t="shared" si="73"/>
        <v>-65.734656154436934</v>
      </c>
      <c r="AI83" s="31">
        <f t="shared" si="74"/>
        <v>-89.970393310843662</v>
      </c>
      <c r="AJ83" s="31">
        <f t="shared" si="86"/>
        <v>0.40119982097488605</v>
      </c>
      <c r="AK83" s="31">
        <f t="shared" si="75"/>
        <v>17.280745888880304</v>
      </c>
      <c r="AL83" s="32">
        <f t="shared" si="76"/>
        <v>-7.8157089541144766E-5</v>
      </c>
      <c r="AM83" s="31">
        <f t="shared" si="77"/>
        <v>-0.24306029166286819</v>
      </c>
      <c r="AN83" s="31">
        <f t="shared" si="87"/>
        <v>26.77687597819779</v>
      </c>
      <c r="AO83" s="31">
        <f t="shared" si="88"/>
        <v>-72.932707713626229</v>
      </c>
      <c r="AP83" s="30">
        <f t="shared" si="65"/>
        <v>23.609121289162623</v>
      </c>
      <c r="AQ83" s="30">
        <f t="shared" si="66"/>
        <v>-26.020599913279625</v>
      </c>
      <c r="AR83" s="31">
        <f t="shared" si="89"/>
        <v>17.437920417439528</v>
      </c>
      <c r="AS83" s="33">
        <f t="shared" si="90"/>
        <v>-94.271975480999643</v>
      </c>
      <c r="AT83" s="31">
        <f t="shared" si="78"/>
        <v>1.6528572776721768E-12</v>
      </c>
      <c r="AU83" s="31">
        <f t="shared" si="79"/>
        <v>3.5346210297787515E-5</v>
      </c>
      <c r="AV83" s="32">
        <f t="shared" si="80"/>
        <v>-3.8573098662131493E-15</v>
      </c>
      <c r="AW83" s="31">
        <f t="shared" si="81"/>
        <v>-1.7673105148895991E-6</v>
      </c>
      <c r="AX83" s="34">
        <f t="shared" si="91"/>
        <v>1.6489999678059637E-12</v>
      </c>
      <c r="AY83" s="35">
        <f t="shared" si="92"/>
        <v>3.3578899782897918E-5</v>
      </c>
      <c r="AZ83" s="10">
        <f t="shared" si="93"/>
        <v>17.437920417441177</v>
      </c>
      <c r="BA83" s="10">
        <f t="shared" si="94"/>
        <v>-94.271941902099854</v>
      </c>
      <c r="BB83" s="10">
        <f t="shared" si="95"/>
        <v>85.728058097900146</v>
      </c>
      <c r="BC83" s="48"/>
      <c r="BD83" s="46">
        <f t="shared" si="96"/>
        <v>17</v>
      </c>
      <c r="BE83" s="46">
        <f t="shared" si="97"/>
        <v>-94</v>
      </c>
      <c r="BF83" s="46">
        <f t="shared" si="98"/>
        <v>86</v>
      </c>
    </row>
    <row r="84" spans="22:58" x14ac:dyDescent="0.3">
      <c r="V84" s="29">
        <v>1.8</v>
      </c>
      <c r="W84" s="38">
        <f t="shared" si="82"/>
        <v>630.95734448019368</v>
      </c>
      <c r="X84" s="30">
        <f t="shared" si="67"/>
        <v>-6.4246676350453633</v>
      </c>
      <c r="Y84" s="31">
        <f t="shared" si="68"/>
        <v>-0.53036009732305989</v>
      </c>
      <c r="Z84" s="31">
        <f t="shared" si="69"/>
        <v>-19.819263673930347</v>
      </c>
      <c r="AA84" s="31">
        <f t="shared" si="70"/>
        <v>5.2586541251419348E-3</v>
      </c>
      <c r="AB84" s="31">
        <f t="shared" si="71"/>
        <v>-1.9935354243691485</v>
      </c>
      <c r="AC84" s="31">
        <f t="shared" si="83"/>
        <v>1.7064125946835507E-7</v>
      </c>
      <c r="AD84" s="31">
        <f t="shared" si="72"/>
        <v>1.1357232051895538E-2</v>
      </c>
      <c r="AE84" s="31">
        <f t="shared" si="84"/>
        <v>-6.9497689076020217</v>
      </c>
      <c r="AF84" s="31">
        <f t="shared" si="85"/>
        <v>-21.8014418662476</v>
      </c>
      <c r="AG84" s="31">
        <f t="shared" si="64"/>
        <v>92.110410468749379</v>
      </c>
      <c r="AH84" s="31">
        <f t="shared" si="73"/>
        <v>-65.934656102245086</v>
      </c>
      <c r="AI84" s="31">
        <f t="shared" si="74"/>
        <v>-89.971067241251262</v>
      </c>
      <c r="AJ84" s="31">
        <f t="shared" si="86"/>
        <v>0.41922326295481488</v>
      </c>
      <c r="AK84" s="31">
        <f t="shared" si="75"/>
        <v>17.658514023096064</v>
      </c>
      <c r="AL84" s="32">
        <f t="shared" si="76"/>
        <v>-8.1840484985039598E-5</v>
      </c>
      <c r="AM84" s="31">
        <f t="shared" si="77"/>
        <v>-0.24872182284373939</v>
      </c>
      <c r="AN84" s="31">
        <f t="shared" si="87"/>
        <v>26.594895788974124</v>
      </c>
      <c r="AO84" s="31">
        <f t="shared" si="88"/>
        <v>-72.561275040998936</v>
      </c>
      <c r="AP84" s="30">
        <f t="shared" si="65"/>
        <v>23.609121289162623</v>
      </c>
      <c r="AQ84" s="30">
        <f t="shared" si="66"/>
        <v>-26.020599913279625</v>
      </c>
      <c r="AR84" s="31">
        <f t="shared" si="89"/>
        <v>17.233648257255098</v>
      </c>
      <c r="AS84" s="33">
        <f t="shared" si="90"/>
        <v>-94.362716907246536</v>
      </c>
      <c r="AT84" s="31">
        <f t="shared" si="78"/>
        <v>1.731932129929531E-12</v>
      </c>
      <c r="AU84" s="31">
        <f t="shared" si="79"/>
        <v>3.6169529301407566E-5</v>
      </c>
      <c r="AV84" s="32">
        <f t="shared" si="80"/>
        <v>-3.8573098662131493E-15</v>
      </c>
      <c r="AW84" s="31">
        <f t="shared" si="81"/>
        <v>-1.8084764650706176E-6</v>
      </c>
      <c r="AX84" s="34">
        <f t="shared" si="91"/>
        <v>1.7280748200633179E-12</v>
      </c>
      <c r="AY84" s="35">
        <f t="shared" si="92"/>
        <v>3.4361052836336948E-5</v>
      </c>
      <c r="AZ84" s="10">
        <f t="shared" si="93"/>
        <v>17.233648257256824</v>
      </c>
      <c r="BA84" s="10">
        <f t="shared" si="94"/>
        <v>-94.362682546193696</v>
      </c>
      <c r="BB84" s="10">
        <f t="shared" si="95"/>
        <v>85.637317453806304</v>
      </c>
      <c r="BC84" s="37"/>
      <c r="BD84" s="46">
        <f t="shared" si="96"/>
        <v>17</v>
      </c>
      <c r="BE84" s="46">
        <f t="shared" si="97"/>
        <v>-94</v>
      </c>
      <c r="BF84" s="46">
        <f t="shared" si="98"/>
        <v>86</v>
      </c>
    </row>
    <row r="85" spans="22:58" x14ac:dyDescent="0.3">
      <c r="V85" s="29">
        <v>1.81</v>
      </c>
      <c r="W85" s="36">
        <f t="shared" si="82"/>
        <v>645.65422903465583</v>
      </c>
      <c r="X85" s="30">
        <f t="shared" si="67"/>
        <v>-6.4246676350453633</v>
      </c>
      <c r="Y85" s="31">
        <f t="shared" si="68"/>
        <v>-0.55382576502918135</v>
      </c>
      <c r="Z85" s="31">
        <f t="shared" si="69"/>
        <v>-20.243814587191594</v>
      </c>
      <c r="AA85" s="31">
        <f t="shared" si="70"/>
        <v>5.5063298126520471E-3</v>
      </c>
      <c r="AB85" s="31">
        <f t="shared" si="71"/>
        <v>-2.0399320441200386</v>
      </c>
      <c r="AC85" s="31">
        <f t="shared" si="83"/>
        <v>1.7868333378822795E-7</v>
      </c>
      <c r="AD85" s="31">
        <f t="shared" si="72"/>
        <v>1.1621775963237506E-2</v>
      </c>
      <c r="AE85" s="31">
        <f t="shared" si="84"/>
        <v>-6.9729868915785582</v>
      </c>
      <c r="AF85" s="31">
        <f t="shared" si="85"/>
        <v>-22.272124855348395</v>
      </c>
      <c r="AG85" s="31">
        <f t="shared" si="64"/>
        <v>92.110410468749379</v>
      </c>
      <c r="AH85" s="31">
        <f t="shared" si="73"/>
        <v>-66.134656052402235</v>
      </c>
      <c r="AI85" s="31">
        <f t="shared" si="74"/>
        <v>-89.971725831137633</v>
      </c>
      <c r="AJ85" s="31">
        <f t="shared" si="86"/>
        <v>0.43801629619322408</v>
      </c>
      <c r="AK85" s="31">
        <f t="shared" si="75"/>
        <v>18.04344655644076</v>
      </c>
      <c r="AL85" s="32">
        <f t="shared" si="76"/>
        <v>-8.5697470160850983E-5</v>
      </c>
      <c r="AM85" s="31">
        <f t="shared" si="77"/>
        <v>-0.25451522299778861</v>
      </c>
      <c r="AN85" s="31">
        <f t="shared" si="87"/>
        <v>26.413685015070207</v>
      </c>
      <c r="AO85" s="31">
        <f t="shared" si="88"/>
        <v>-72.182794497694658</v>
      </c>
      <c r="AP85" s="30">
        <f t="shared" si="65"/>
        <v>23.609121289162623</v>
      </c>
      <c r="AQ85" s="30">
        <f t="shared" si="66"/>
        <v>-26.020599913279625</v>
      </c>
      <c r="AR85" s="31">
        <f t="shared" si="89"/>
        <v>17.029219499374648</v>
      </c>
      <c r="AS85" s="33">
        <f t="shared" si="90"/>
        <v>-94.454919353043053</v>
      </c>
      <c r="AT85" s="31">
        <f t="shared" si="78"/>
        <v>1.8129356371199907E-12</v>
      </c>
      <c r="AU85" s="31">
        <f t="shared" si="79"/>
        <v>3.7012025868223522E-5</v>
      </c>
      <c r="AV85" s="32">
        <f t="shared" si="80"/>
        <v>-3.8573098662131493E-15</v>
      </c>
      <c r="AW85" s="31">
        <f t="shared" si="81"/>
        <v>-1.8506012934114325E-6</v>
      </c>
      <c r="AX85" s="34">
        <f t="shared" si="91"/>
        <v>1.8090783272537776E-12</v>
      </c>
      <c r="AY85" s="35">
        <f t="shared" si="92"/>
        <v>3.5161424574812087E-5</v>
      </c>
      <c r="AZ85" s="10">
        <f t="shared" si="93"/>
        <v>17.029219499376456</v>
      </c>
      <c r="BA85" s="10">
        <f t="shared" si="94"/>
        <v>-94.454884191618476</v>
      </c>
      <c r="BB85" s="10">
        <f t="shared" si="95"/>
        <v>85.545115808381524</v>
      </c>
      <c r="BC85" s="48"/>
      <c r="BD85" s="46">
        <f t="shared" si="96"/>
        <v>17</v>
      </c>
      <c r="BE85" s="46">
        <f t="shared" si="97"/>
        <v>-94</v>
      </c>
      <c r="BF85" s="46">
        <f t="shared" si="98"/>
        <v>86</v>
      </c>
    </row>
    <row r="86" spans="22:58" x14ac:dyDescent="0.3">
      <c r="V86" s="29">
        <v>1.82</v>
      </c>
      <c r="W86" s="38">
        <f t="shared" si="82"/>
        <v>660.6934480075962</v>
      </c>
      <c r="X86" s="30">
        <f t="shared" si="67"/>
        <v>-6.4246676350453633</v>
      </c>
      <c r="Y86" s="31">
        <f t="shared" si="68"/>
        <v>-0.57826219549106839</v>
      </c>
      <c r="Z86" s="31">
        <f t="shared" si="69"/>
        <v>-20.675865389734359</v>
      </c>
      <c r="AA86" s="31">
        <f t="shared" si="70"/>
        <v>5.7656629575790052E-3</v>
      </c>
      <c r="AB86" s="31">
        <f t="shared" si="71"/>
        <v>-2.0874066089757757</v>
      </c>
      <c r="AC86" s="31">
        <f t="shared" si="83"/>
        <v>1.8710441964533314E-7</v>
      </c>
      <c r="AD86" s="31">
        <f t="shared" si="72"/>
        <v>1.1892481893351235E-2</v>
      </c>
      <c r="AE86" s="31">
        <f t="shared" si="84"/>
        <v>-6.9971639804744328</v>
      </c>
      <c r="AF86" s="31">
        <f t="shared" si="85"/>
        <v>-22.751379516816783</v>
      </c>
      <c r="AG86" s="31">
        <f t="shared" si="64"/>
        <v>92.110410468749379</v>
      </c>
      <c r="AH86" s="31">
        <f t="shared" si="73"/>
        <v>-66.334656004802696</v>
      </c>
      <c r="AI86" s="31">
        <f t="shared" si="74"/>
        <v>-89.972369429695149</v>
      </c>
      <c r="AJ86" s="31">
        <f t="shared" si="86"/>
        <v>0.45760824347121798</v>
      </c>
      <c r="AK86" s="31">
        <f t="shared" si="75"/>
        <v>18.435608541968449</v>
      </c>
      <c r="AL86" s="32">
        <f t="shared" si="76"/>
        <v>-8.973622577520033E-5</v>
      </c>
      <c r="AM86" s="31">
        <f t="shared" si="77"/>
        <v>-0.26044356338833541</v>
      </c>
      <c r="AN86" s="31">
        <f t="shared" si="87"/>
        <v>26.233272971192125</v>
      </c>
      <c r="AO86" s="31">
        <f t="shared" si="88"/>
        <v>-71.797204451115036</v>
      </c>
      <c r="AP86" s="30">
        <f t="shared" si="65"/>
        <v>23.609121289162623</v>
      </c>
      <c r="AQ86" s="30">
        <f t="shared" si="66"/>
        <v>-26.020599913279625</v>
      </c>
      <c r="AR86" s="31">
        <f t="shared" si="89"/>
        <v>16.824630366600687</v>
      </c>
      <c r="AS86" s="33">
        <f t="shared" si="90"/>
        <v>-94.548583967931819</v>
      </c>
      <c r="AT86" s="31">
        <f t="shared" si="78"/>
        <v>1.8977964541766617E-12</v>
      </c>
      <c r="AU86" s="31">
        <f t="shared" si="79"/>
        <v>3.7874146701066873E-5</v>
      </c>
      <c r="AV86" s="32">
        <f t="shared" si="80"/>
        <v>-3.8573098662131493E-15</v>
      </c>
      <c r="AW86" s="31">
        <f t="shared" si="81"/>
        <v>-1.8937073350536187E-6</v>
      </c>
      <c r="AX86" s="34">
        <f t="shared" si="91"/>
        <v>1.8939391443104484E-12</v>
      </c>
      <c r="AY86" s="35">
        <f t="shared" si="92"/>
        <v>3.5980439366013255E-5</v>
      </c>
      <c r="AZ86" s="10">
        <f t="shared" si="93"/>
        <v>16.82463036660258</v>
      </c>
      <c r="BA86" s="10">
        <f t="shared" si="94"/>
        <v>-94.548547987492455</v>
      </c>
      <c r="BB86" s="10">
        <f t="shared" si="95"/>
        <v>85.451452012507545</v>
      </c>
      <c r="BC86" s="37"/>
      <c r="BD86" s="46">
        <f t="shared" si="96"/>
        <v>17</v>
      </c>
      <c r="BE86" s="46">
        <f t="shared" si="97"/>
        <v>-95</v>
      </c>
      <c r="BF86" s="46">
        <f t="shared" si="98"/>
        <v>85</v>
      </c>
    </row>
    <row r="87" spans="22:58" x14ac:dyDescent="0.3">
      <c r="V87" s="29">
        <v>1.83</v>
      </c>
      <c r="W87" s="36">
        <f t="shared" si="82"/>
        <v>676.0829753919819</v>
      </c>
      <c r="X87" s="30">
        <f t="shared" si="67"/>
        <v>-6.4246676350453633</v>
      </c>
      <c r="Y87" s="31">
        <f t="shared" si="68"/>
        <v>-0.60370376027071326</v>
      </c>
      <c r="Z87" s="31">
        <f t="shared" si="69"/>
        <v>-21.115448564419509</v>
      </c>
      <c r="AA87" s="31">
        <f t="shared" si="70"/>
        <v>6.0372015004498559E-3</v>
      </c>
      <c r="AB87" s="31">
        <f t="shared" si="71"/>
        <v>-2.1359840296781076</v>
      </c>
      <c r="AC87" s="31">
        <f t="shared" si="83"/>
        <v>1.9592238024015579E-7</v>
      </c>
      <c r="AD87" s="31">
        <f t="shared" si="72"/>
        <v>1.216949337405572E-2</v>
      </c>
      <c r="AE87" s="31">
        <f t="shared" si="84"/>
        <v>-7.022333997893246</v>
      </c>
      <c r="AF87" s="31">
        <f t="shared" si="85"/>
        <v>-23.239263100723559</v>
      </c>
      <c r="AG87" s="31">
        <f t="shared" si="64"/>
        <v>92.110410468749379</v>
      </c>
      <c r="AH87" s="31">
        <f t="shared" si="73"/>
        <v>-66.534655959345486</v>
      </c>
      <c r="AI87" s="31">
        <f t="shared" si="74"/>
        <v>-89.972998378167674</v>
      </c>
      <c r="AJ87" s="31">
        <f t="shared" si="86"/>
        <v>0.47802923966749006</v>
      </c>
      <c r="AK87" s="31">
        <f t="shared" si="75"/>
        <v>18.835060884935416</v>
      </c>
      <c r="AL87" s="32">
        <f t="shared" si="76"/>
        <v>-9.3965318054112045E-5</v>
      </c>
      <c r="AM87" s="31">
        <f t="shared" si="77"/>
        <v>-0.2665099867918907</v>
      </c>
      <c r="AN87" s="31">
        <f t="shared" si="87"/>
        <v>26.053689783753327</v>
      </c>
      <c r="AO87" s="31">
        <f t="shared" si="88"/>
        <v>-71.404447480024146</v>
      </c>
      <c r="AP87" s="30">
        <f t="shared" si="65"/>
        <v>23.609121289162623</v>
      </c>
      <c r="AQ87" s="30">
        <f t="shared" si="66"/>
        <v>-26.020599913279625</v>
      </c>
      <c r="AR87" s="31">
        <f t="shared" si="89"/>
        <v>16.619877161743076</v>
      </c>
      <c r="AS87" s="33">
        <f t="shared" si="90"/>
        <v>-94.643710580747708</v>
      </c>
      <c r="AT87" s="31">
        <f t="shared" si="78"/>
        <v>1.9865145810995442E-12</v>
      </c>
      <c r="AU87" s="31">
        <f t="shared" si="79"/>
        <v>3.8756348907814708E-5</v>
      </c>
      <c r="AV87" s="32">
        <f t="shared" si="80"/>
        <v>-3.8573098662131493E-15</v>
      </c>
      <c r="AW87" s="31">
        <f t="shared" si="81"/>
        <v>-1.9378174453910298E-6</v>
      </c>
      <c r="AX87" s="34">
        <f t="shared" si="91"/>
        <v>1.9826572712333309E-12</v>
      </c>
      <c r="AY87" s="35">
        <f t="shared" si="92"/>
        <v>3.6818531462423676E-5</v>
      </c>
      <c r="AZ87" s="10">
        <f t="shared" si="93"/>
        <v>16.619877161745059</v>
      </c>
      <c r="BA87" s="10">
        <f t="shared" si="94"/>
        <v>-94.643673762216252</v>
      </c>
      <c r="BB87" s="10">
        <f t="shared" si="95"/>
        <v>85.356326237783748</v>
      </c>
      <c r="BC87" s="48"/>
      <c r="BD87" s="46">
        <f t="shared" si="96"/>
        <v>17</v>
      </c>
      <c r="BE87" s="46">
        <f t="shared" si="97"/>
        <v>-95</v>
      </c>
      <c r="BF87" s="46">
        <f t="shared" si="98"/>
        <v>85</v>
      </c>
    </row>
    <row r="88" spans="22:58" x14ac:dyDescent="0.3">
      <c r="V88" s="29">
        <v>1.84</v>
      </c>
      <c r="W88" s="38">
        <f t="shared" si="82"/>
        <v>691.8309709189366</v>
      </c>
      <c r="X88" s="30">
        <f t="shared" si="67"/>
        <v>-6.4246676350453633</v>
      </c>
      <c r="Y88" s="31">
        <f t="shared" si="68"/>
        <v>-0.63018556620778332</v>
      </c>
      <c r="Z88" s="31">
        <f t="shared" si="69"/>
        <v>-21.562590127265238</v>
      </c>
      <c r="AA88" s="31">
        <f t="shared" si="70"/>
        <v>6.3215190650141376E-3</v>
      </c>
      <c r="AB88" s="31">
        <f t="shared" si="71"/>
        <v>-2.1856897831093924</v>
      </c>
      <c r="AC88" s="31">
        <f t="shared" si="83"/>
        <v>2.0515591580927685E-7</v>
      </c>
      <c r="AD88" s="31">
        <f t="shared" si="72"/>
        <v>1.2452957280452875E-2</v>
      </c>
      <c r="AE88" s="31">
        <f t="shared" si="84"/>
        <v>-7.0485314770322178</v>
      </c>
      <c r="AF88" s="31">
        <f t="shared" si="85"/>
        <v>-23.735826953094179</v>
      </c>
      <c r="AG88" s="31">
        <f t="shared" si="64"/>
        <v>92.110410468749379</v>
      </c>
      <c r="AH88" s="31">
        <f t="shared" si="73"/>
        <v>-66.734655915934184</v>
      </c>
      <c r="AI88" s="31">
        <f t="shared" si="74"/>
        <v>-89.973613010031357</v>
      </c>
      <c r="AJ88" s="31">
        <f t="shared" si="86"/>
        <v>0.49931022786230084</v>
      </c>
      <c r="AK88" s="31">
        <f t="shared" si="75"/>
        <v>19.241860004415891</v>
      </c>
      <c r="AL88" s="32">
        <f t="shared" si="76"/>
        <v>-9.8393716894595097E-5</v>
      </c>
      <c r="AM88" s="31">
        <f t="shared" si="77"/>
        <v>-0.27271770916207411</v>
      </c>
      <c r="AN88" s="31">
        <f t="shared" si="87"/>
        <v>25.874966386960601</v>
      </c>
      <c r="AO88" s="31">
        <f t="shared" si="88"/>
        <v>-71.004470714777554</v>
      </c>
      <c r="AP88" s="30">
        <f t="shared" si="65"/>
        <v>23.609121289162623</v>
      </c>
      <c r="AQ88" s="30">
        <f t="shared" si="66"/>
        <v>-26.020599913279625</v>
      </c>
      <c r="AR88" s="31">
        <f t="shared" si="89"/>
        <v>16.414956285811385</v>
      </c>
      <c r="AS88" s="33">
        <f t="shared" si="90"/>
        <v>-94.740297667871729</v>
      </c>
      <c r="AT88" s="31">
        <f t="shared" si="78"/>
        <v>2.0810186728217443E-12</v>
      </c>
      <c r="AU88" s="31">
        <f t="shared" si="79"/>
        <v>3.9659100243754359E-5</v>
      </c>
      <c r="AV88" s="32">
        <f t="shared" si="80"/>
        <v>-3.8573098662131493E-15</v>
      </c>
      <c r="AW88" s="31">
        <f t="shared" si="81"/>
        <v>-1.9829550121880335E-6</v>
      </c>
      <c r="AX88" s="34">
        <f t="shared" si="91"/>
        <v>2.0771613629555309E-12</v>
      </c>
      <c r="AY88" s="35">
        <f t="shared" si="92"/>
        <v>3.7676145231566326E-5</v>
      </c>
      <c r="AZ88" s="10">
        <f t="shared" si="93"/>
        <v>16.414956285813464</v>
      </c>
      <c r="BA88" s="10">
        <f t="shared" si="94"/>
        <v>-94.740259991726504</v>
      </c>
      <c r="BB88" s="10">
        <f t="shared" si="95"/>
        <v>85.259740008273496</v>
      </c>
      <c r="BC88" s="37"/>
      <c r="BD88" s="46">
        <f t="shared" si="96"/>
        <v>16</v>
      </c>
      <c r="BE88" s="46">
        <f t="shared" si="97"/>
        <v>-95</v>
      </c>
      <c r="BF88" s="46">
        <f t="shared" si="98"/>
        <v>85</v>
      </c>
    </row>
    <row r="89" spans="22:58" x14ac:dyDescent="0.3">
      <c r="V89" s="29">
        <v>1.85</v>
      </c>
      <c r="W89" s="36">
        <f t="shared" si="82"/>
        <v>707.94578438413862</v>
      </c>
      <c r="X89" s="30">
        <f t="shared" si="67"/>
        <v>-6.4246676350453633</v>
      </c>
      <c r="Y89" s="31">
        <f t="shared" si="68"/>
        <v>-0.65774343064040786</v>
      </c>
      <c r="Z89" s="31">
        <f t="shared" si="69"/>
        <v>-22.017309238691293</v>
      </c>
      <c r="AA89" s="31">
        <f t="shared" si="70"/>
        <v>6.6192161551415774E-3</v>
      </c>
      <c r="AB89" s="31">
        <f t="shared" si="71"/>
        <v>-2.2365499244761811</v>
      </c>
      <c r="AC89" s="31">
        <f t="shared" si="83"/>
        <v>2.1482461762769703E-7</v>
      </c>
      <c r="AD89" s="31">
        <f t="shared" si="72"/>
        <v>1.2743023908802434E-2</v>
      </c>
      <c r="AE89" s="31">
        <f t="shared" si="84"/>
        <v>-7.0757916347060119</v>
      </c>
      <c r="AF89" s="31">
        <f t="shared" si="85"/>
        <v>-24.241116139258676</v>
      </c>
      <c r="AG89" s="31">
        <f t="shared" si="64"/>
        <v>92.110410468749379</v>
      </c>
      <c r="AH89" s="31">
        <f t="shared" si="73"/>
        <v>-66.934655874476732</v>
      </c>
      <c r="AI89" s="31">
        <f t="shared" si="74"/>
        <v>-89.974213651171596</v>
      </c>
      <c r="AJ89" s="31">
        <f t="shared" si="86"/>
        <v>0.52148295272617373</v>
      </c>
      <c r="AK89" s="31">
        <f t="shared" si="75"/>
        <v>19.65605748460429</v>
      </c>
      <c r="AL89" s="32">
        <f t="shared" si="76"/>
        <v>-1.0303081490465414E-4</v>
      </c>
      <c r="AM89" s="31">
        <f t="shared" si="77"/>
        <v>-0.2790700213321568</v>
      </c>
      <c r="AN89" s="31">
        <f t="shared" si="87"/>
        <v>25.697134516183915</v>
      </c>
      <c r="AO89" s="31">
        <f t="shared" si="88"/>
        <v>-70.597226187899466</v>
      </c>
      <c r="AP89" s="30">
        <f t="shared" si="65"/>
        <v>23.609121289162623</v>
      </c>
      <c r="AQ89" s="30">
        <f t="shared" si="66"/>
        <v>-26.020599913279625</v>
      </c>
      <c r="AR89" s="31">
        <f t="shared" si="89"/>
        <v>16.209864257360906</v>
      </c>
      <c r="AS89" s="33">
        <f t="shared" si="90"/>
        <v>-94.838342327158145</v>
      </c>
      <c r="AT89" s="31">
        <f t="shared" si="78"/>
        <v>2.1793800744101556E-12</v>
      </c>
      <c r="AU89" s="31">
        <f t="shared" si="79"/>
        <v>4.0582879359593509E-5</v>
      </c>
      <c r="AV89" s="32">
        <f t="shared" si="80"/>
        <v>-5.7859647993197248E-15</v>
      </c>
      <c r="AW89" s="31">
        <f t="shared" si="81"/>
        <v>-2.0291439679800139E-6</v>
      </c>
      <c r="AX89" s="34">
        <f t="shared" si="91"/>
        <v>2.173594109610836E-12</v>
      </c>
      <c r="AY89" s="35">
        <f t="shared" si="92"/>
        <v>3.8553735391613498E-5</v>
      </c>
      <c r="AZ89" s="10">
        <f t="shared" si="93"/>
        <v>16.20986425736308</v>
      </c>
      <c r="BA89" s="10">
        <f t="shared" si="94"/>
        <v>-94.838303773422751</v>
      </c>
      <c r="BB89" s="10">
        <f t="shared" si="95"/>
        <v>85.161696226577249</v>
      </c>
      <c r="BC89" s="48"/>
      <c r="BD89" s="46">
        <f t="shared" si="96"/>
        <v>16</v>
      </c>
      <c r="BE89" s="46">
        <f t="shared" si="97"/>
        <v>-95</v>
      </c>
      <c r="BF89" s="46">
        <f t="shared" si="98"/>
        <v>85</v>
      </c>
    </row>
    <row r="90" spans="22:58" x14ac:dyDescent="0.3">
      <c r="V90" s="29">
        <v>1.86</v>
      </c>
      <c r="W90" s="38">
        <f t="shared" si="82"/>
        <v>724.4359600749907</v>
      </c>
      <c r="X90" s="30">
        <f t="shared" si="67"/>
        <v>-6.4246676350453633</v>
      </c>
      <c r="Y90" s="31">
        <f t="shared" si="68"/>
        <v>-0.68641385261648191</v>
      </c>
      <c r="Z90" s="31">
        <f t="shared" si="69"/>
        <v>-22.479617811371011</v>
      </c>
      <c r="AA90" s="31">
        <f t="shared" si="70"/>
        <v>6.9309214068626213E-3</v>
      </c>
      <c r="AB90" s="31">
        <f t="shared" si="71"/>
        <v>-2.2885910997054522</v>
      </c>
      <c r="AC90" s="31">
        <f t="shared" si="83"/>
        <v>2.2494898922402597E-7</v>
      </c>
      <c r="AD90" s="31">
        <f t="shared" si="72"/>
        <v>1.3039847056210705E-2</v>
      </c>
      <c r="AE90" s="31">
        <f t="shared" si="84"/>
        <v>-7.1041503413059939</v>
      </c>
      <c r="AF90" s="31">
        <f t="shared" si="85"/>
        <v>-24.755169064020254</v>
      </c>
      <c r="AG90" s="31">
        <f t="shared" si="64"/>
        <v>92.110410468749379</v>
      </c>
      <c r="AH90" s="31">
        <f t="shared" si="73"/>
        <v>-67.134655834885152</v>
      </c>
      <c r="AI90" s="31">
        <f t="shared" si="74"/>
        <v>-89.97480062005576</v>
      </c>
      <c r="AJ90" s="31">
        <f t="shared" si="86"/>
        <v>0.54457995098844725</v>
      </c>
      <c r="AK90" s="31">
        <f t="shared" si="75"/>
        <v>20.077699716503552</v>
      </c>
      <c r="AL90" s="32">
        <f t="shared" si="76"/>
        <v>-1.0788644730475528E-4</v>
      </c>
      <c r="AM90" s="31">
        <f t="shared" si="77"/>
        <v>-0.28557029075711976</v>
      </c>
      <c r="AN90" s="31">
        <f t="shared" si="87"/>
        <v>25.520226698405367</v>
      </c>
      <c r="AO90" s="31">
        <f t="shared" si="88"/>
        <v>-70.182671194309322</v>
      </c>
      <c r="AP90" s="30">
        <f t="shared" si="65"/>
        <v>23.609121289162623</v>
      </c>
      <c r="AQ90" s="30">
        <f t="shared" si="66"/>
        <v>-26.020599913279625</v>
      </c>
      <c r="AR90" s="31">
        <f t="shared" si="89"/>
        <v>16.004597732982369</v>
      </c>
      <c r="AS90" s="33">
        <f t="shared" si="90"/>
        <v>-94.937840258329572</v>
      </c>
      <c r="AT90" s="31">
        <f t="shared" si="78"/>
        <v>2.2815987858647778E-12</v>
      </c>
      <c r="AU90" s="31">
        <f t="shared" si="79"/>
        <v>4.1528176055246966E-5</v>
      </c>
      <c r="AV90" s="32">
        <f t="shared" si="80"/>
        <v>-5.7859647993197248E-15</v>
      </c>
      <c r="AW90" s="31">
        <f t="shared" si="81"/>
        <v>-2.0764088027627109E-6</v>
      </c>
      <c r="AX90" s="34">
        <f t="shared" si="91"/>
        <v>2.2758128210654583E-12</v>
      </c>
      <c r="AY90" s="35">
        <f t="shared" si="92"/>
        <v>3.9451767252484256E-5</v>
      </c>
      <c r="AZ90" s="10">
        <f t="shared" si="93"/>
        <v>16.004597732984646</v>
      </c>
      <c r="BA90" s="10">
        <f t="shared" si="94"/>
        <v>-94.937800806562322</v>
      </c>
      <c r="BB90" s="10">
        <f t="shared" si="95"/>
        <v>85.062199193437678</v>
      </c>
      <c r="BC90" s="37"/>
      <c r="BD90" s="46">
        <f t="shared" si="96"/>
        <v>16</v>
      </c>
      <c r="BE90" s="46">
        <f t="shared" si="97"/>
        <v>-95</v>
      </c>
      <c r="BF90" s="46">
        <f t="shared" si="98"/>
        <v>85</v>
      </c>
    </row>
    <row r="91" spans="22:58" x14ac:dyDescent="0.3">
      <c r="V91" s="29">
        <v>1.87</v>
      </c>
      <c r="W91" s="36">
        <f t="shared" si="82"/>
        <v>741.31024130091816</v>
      </c>
      <c r="X91" s="30">
        <f t="shared" si="67"/>
        <v>-6.4246676350453633</v>
      </c>
      <c r="Y91" s="31">
        <f t="shared" si="68"/>
        <v>-0.71623397991224813</v>
      </c>
      <c r="Z91" s="31">
        <f t="shared" si="69"/>
        <v>-22.949520116349682</v>
      </c>
      <c r="AA91" s="31">
        <f t="shared" si="70"/>
        <v>7.2572928979549112E-3</v>
      </c>
      <c r="AB91" s="31">
        <f t="shared" si="71"/>
        <v>-2.3418405580534705</v>
      </c>
      <c r="AC91" s="31">
        <f t="shared" si="83"/>
        <v>2.3555050809742295E-7</v>
      </c>
      <c r="AD91" s="31">
        <f t="shared" si="72"/>
        <v>1.3343584102175603E-2</v>
      </c>
      <c r="AE91" s="31">
        <f t="shared" si="84"/>
        <v>-7.1336440865091486</v>
      </c>
      <c r="AF91" s="31">
        <f t="shared" si="85"/>
        <v>-25.278017090300974</v>
      </c>
      <c r="AG91" s="31">
        <f t="shared" si="64"/>
        <v>92.110410468749379</v>
      </c>
      <c r="AH91" s="31">
        <f t="shared" si="73"/>
        <v>-67.334655797075484</v>
      </c>
      <c r="AI91" s="31">
        <f t="shared" si="74"/>
        <v>-89.975374227902009</v>
      </c>
      <c r="AJ91" s="31">
        <f t="shared" si="86"/>
        <v>0.56863453877906789</v>
      </c>
      <c r="AK91" s="31">
        <f t="shared" si="75"/>
        <v>20.506827530830993</v>
      </c>
      <c r="AL91" s="32">
        <f t="shared" si="76"/>
        <v>-1.1297091278913895E-4</v>
      </c>
      <c r="AM91" s="31">
        <f t="shared" si="77"/>
        <v>-0.29222196329614153</v>
      </c>
      <c r="AN91" s="31">
        <f t="shared" si="87"/>
        <v>25.344276239540175</v>
      </c>
      <c r="AO91" s="31">
        <f t="shared" si="88"/>
        <v>-69.760768660367162</v>
      </c>
      <c r="AP91" s="30">
        <f t="shared" si="65"/>
        <v>23.609121289162623</v>
      </c>
      <c r="AQ91" s="30">
        <f t="shared" si="66"/>
        <v>-26.020599913279625</v>
      </c>
      <c r="AR91" s="31">
        <f t="shared" si="89"/>
        <v>15.799153528914026</v>
      </c>
      <c r="AS91" s="33">
        <f t="shared" si="90"/>
        <v>-95.03878575066814</v>
      </c>
      <c r="AT91" s="31">
        <f t="shared" si="78"/>
        <v>2.3876748071856106E-12</v>
      </c>
      <c r="AU91" s="31">
        <f t="shared" si="79"/>
        <v>4.249549153953529E-5</v>
      </c>
      <c r="AV91" s="32">
        <f t="shared" si="80"/>
        <v>-5.7859647993197248E-15</v>
      </c>
      <c r="AW91" s="31">
        <f t="shared" si="81"/>
        <v>-2.1247745769771521E-6</v>
      </c>
      <c r="AX91" s="34">
        <f t="shared" si="91"/>
        <v>2.381888842386291E-12</v>
      </c>
      <c r="AY91" s="35">
        <f t="shared" si="92"/>
        <v>4.0370716962558138E-5</v>
      </c>
      <c r="AZ91" s="10">
        <f t="shared" si="93"/>
        <v>15.799153528916408</v>
      </c>
      <c r="BA91" s="10">
        <f t="shared" si="94"/>
        <v>-95.03874537995118</v>
      </c>
      <c r="BB91" s="10">
        <f t="shared" si="95"/>
        <v>84.96125462004882</v>
      </c>
      <c r="BC91" s="48"/>
      <c r="BD91" s="46">
        <f t="shared" si="96"/>
        <v>16</v>
      </c>
      <c r="BE91" s="46">
        <f t="shared" si="97"/>
        <v>-95</v>
      </c>
      <c r="BF91" s="46">
        <f t="shared" si="98"/>
        <v>85</v>
      </c>
    </row>
    <row r="92" spans="22:58" x14ac:dyDescent="0.3">
      <c r="V92" s="29">
        <v>1.88</v>
      </c>
      <c r="W92" s="38">
        <f t="shared" si="82"/>
        <v>758.57757502918366</v>
      </c>
      <c r="X92" s="30">
        <f t="shared" si="67"/>
        <v>-6.4246676350453633</v>
      </c>
      <c r="Y92" s="31">
        <f t="shared" si="68"/>
        <v>-0.74724157168713856</v>
      </c>
      <c r="Z92" s="31">
        <f t="shared" si="69"/>
        <v>-23.427012389254578</v>
      </c>
      <c r="AA92" s="31">
        <f t="shared" si="70"/>
        <v>7.5990195177256265E-3</v>
      </c>
      <c r="AB92" s="31">
        <f t="shared" si="71"/>
        <v>-2.396326164926823</v>
      </c>
      <c r="AC92" s="31">
        <f t="shared" si="83"/>
        <v>2.466516604333674E-7</v>
      </c>
      <c r="AD92" s="31">
        <f t="shared" si="72"/>
        <v>1.3654396092031E-2</v>
      </c>
      <c r="AE92" s="31">
        <f t="shared" si="84"/>
        <v>-7.1643099405631148</v>
      </c>
      <c r="AF92" s="31">
        <f t="shared" si="85"/>
        <v>-25.809684158089372</v>
      </c>
      <c r="AG92" s="31">
        <f t="shared" si="64"/>
        <v>92.110410468749379</v>
      </c>
      <c r="AH92" s="31">
        <f t="shared" si="73"/>
        <v>-67.534655760967539</v>
      </c>
      <c r="AI92" s="31">
        <f t="shared" si="74"/>
        <v>-89.97593477884439</v>
      </c>
      <c r="AJ92" s="31">
        <f t="shared" si="86"/>
        <v>0.59368079563685272</v>
      </c>
      <c r="AK92" s="31">
        <f t="shared" si="75"/>
        <v>20.943475823112262</v>
      </c>
      <c r="AL92" s="32">
        <f t="shared" si="76"/>
        <v>-1.1829499537208479E-4</v>
      </c>
      <c r="AM92" s="31">
        <f t="shared" si="77"/>
        <v>-0.2990285650364401</v>
      </c>
      <c r="AN92" s="31">
        <f t="shared" si="87"/>
        <v>25.169317208423323</v>
      </c>
      <c r="AO92" s="31">
        <f t="shared" si="88"/>
        <v>-69.331487520768562</v>
      </c>
      <c r="AP92" s="30">
        <f t="shared" si="65"/>
        <v>23.609121289162623</v>
      </c>
      <c r="AQ92" s="30">
        <f t="shared" si="66"/>
        <v>-26.020599913279625</v>
      </c>
      <c r="AR92" s="31">
        <f t="shared" si="89"/>
        <v>15.593528643743205</v>
      </c>
      <c r="AS92" s="33">
        <f t="shared" si="90"/>
        <v>-95.14117167885793</v>
      </c>
      <c r="AT92" s="31">
        <f t="shared" si="78"/>
        <v>2.5014654482388667E-12</v>
      </c>
      <c r="AU92" s="31">
        <f t="shared" si="79"/>
        <v>4.3485338695932115E-5</v>
      </c>
      <c r="AV92" s="32">
        <f t="shared" si="80"/>
        <v>-5.7859647993197248E-15</v>
      </c>
      <c r="AW92" s="31">
        <f t="shared" si="81"/>
        <v>-2.1742669347970214E-6</v>
      </c>
      <c r="AX92" s="34">
        <f t="shared" si="91"/>
        <v>2.4956794834395471E-12</v>
      </c>
      <c r="AY92" s="35">
        <f t="shared" si="92"/>
        <v>4.1311071761135091E-5</v>
      </c>
      <c r="AZ92" s="10">
        <f t="shared" si="93"/>
        <v>15.593528643745701</v>
      </c>
      <c r="BA92" s="10">
        <f t="shared" si="94"/>
        <v>-95.141130367786175</v>
      </c>
      <c r="BB92" s="10">
        <f t="shared" si="95"/>
        <v>84.858869632213825</v>
      </c>
      <c r="BC92" s="37"/>
      <c r="BD92" s="46">
        <f t="shared" si="96"/>
        <v>16</v>
      </c>
      <c r="BE92" s="46">
        <f t="shared" si="97"/>
        <v>-95</v>
      </c>
      <c r="BF92" s="46">
        <f t="shared" si="98"/>
        <v>85</v>
      </c>
    </row>
    <row r="93" spans="22:58" x14ac:dyDescent="0.3">
      <c r="V93" s="29">
        <v>1.89</v>
      </c>
      <c r="W93" s="36">
        <f t="shared" si="82"/>
        <v>776.2471166286922</v>
      </c>
      <c r="X93" s="30">
        <f t="shared" si="67"/>
        <v>-6.4246676350453633</v>
      </c>
      <c r="Y93" s="31">
        <f t="shared" si="68"/>
        <v>-0.77947495661874866</v>
      </c>
      <c r="Z93" s="31">
        <f t="shared" si="69"/>
        <v>-23.912082438590819</v>
      </c>
      <c r="AA93" s="31">
        <f t="shared" si="70"/>
        <v>7.9568223996231285E-3</v>
      </c>
      <c r="AB93" s="31">
        <f t="shared" si="71"/>
        <v>-2.4520764149148806</v>
      </c>
      <c r="AC93" s="31">
        <f t="shared" si="83"/>
        <v>2.5827599510597662E-7</v>
      </c>
      <c r="AD93" s="31">
        <f t="shared" si="72"/>
        <v>1.3972447822334821E-2</v>
      </c>
      <c r="AE93" s="31">
        <f t="shared" si="84"/>
        <v>-7.196185510988494</v>
      </c>
      <c r="AF93" s="31">
        <f t="shared" si="85"/>
        <v>-26.350186405683363</v>
      </c>
      <c r="AG93" s="31">
        <f t="shared" si="64"/>
        <v>92.110410468749379</v>
      </c>
      <c r="AH93" s="31">
        <f t="shared" si="73"/>
        <v>-67.734655726484718</v>
      </c>
      <c r="AI93" s="31">
        <f t="shared" si="74"/>
        <v>-89.97648257009395</v>
      </c>
      <c r="AJ93" s="31">
        <f t="shared" si="86"/>
        <v>0.61975354497914492</v>
      </c>
      <c r="AK93" s="31">
        <f t="shared" si="75"/>
        <v>21.387673172081417</v>
      </c>
      <c r="AL93" s="32">
        <f t="shared" si="76"/>
        <v>-1.2386998723941527E-4</v>
      </c>
      <c r="AM93" s="31">
        <f t="shared" si="77"/>
        <v>-0.305993704159428</v>
      </c>
      <c r="AN93" s="31">
        <f t="shared" si="87"/>
        <v>24.995384417256567</v>
      </c>
      <c r="AO93" s="31">
        <f t="shared" si="88"/>
        <v>-68.894803102171963</v>
      </c>
      <c r="AP93" s="30">
        <f t="shared" si="65"/>
        <v>23.609121289162623</v>
      </c>
      <c r="AQ93" s="30">
        <f t="shared" si="66"/>
        <v>-26.020599913279625</v>
      </c>
      <c r="AR93" s="31">
        <f t="shared" si="89"/>
        <v>15.387720282151072</v>
      </c>
      <c r="AS93" s="33">
        <f t="shared" si="90"/>
        <v>-95.244989507855323</v>
      </c>
      <c r="AT93" s="31">
        <f t="shared" si="78"/>
        <v>2.6191133991583329E-12</v>
      </c>
      <c r="AU93" s="31">
        <f t="shared" si="79"/>
        <v>4.4498242354502067E-5</v>
      </c>
      <c r="AV93" s="32">
        <f t="shared" si="80"/>
        <v>-7.7146197324263002E-15</v>
      </c>
      <c r="AW93" s="31">
        <f t="shared" si="81"/>
        <v>-2.2249121177255488E-6</v>
      </c>
      <c r="AX93" s="34">
        <f t="shared" si="91"/>
        <v>2.6113987794259067E-12</v>
      </c>
      <c r="AY93" s="35">
        <f t="shared" si="92"/>
        <v>4.2273330236776516E-5</v>
      </c>
      <c r="AZ93" s="10">
        <f t="shared" si="93"/>
        <v>15.387720282153683</v>
      </c>
      <c r="BA93" s="10">
        <f t="shared" si="94"/>
        <v>-95.244947234525085</v>
      </c>
      <c r="BB93" s="10">
        <f t="shared" si="95"/>
        <v>84.755052765474915</v>
      </c>
      <c r="BC93" s="48"/>
      <c r="BD93" s="46">
        <f t="shared" si="96"/>
        <v>15</v>
      </c>
      <c r="BE93" s="46">
        <f t="shared" si="97"/>
        <v>-95</v>
      </c>
      <c r="BF93" s="46">
        <f t="shared" si="98"/>
        <v>85</v>
      </c>
    </row>
    <row r="94" spans="22:58" x14ac:dyDescent="0.3">
      <c r="V94" s="29">
        <v>1.9</v>
      </c>
      <c r="W94" s="38">
        <f t="shared" si="82"/>
        <v>794.32823472428197</v>
      </c>
      <c r="X94" s="30">
        <f t="shared" si="67"/>
        <v>-6.4246676350453633</v>
      </c>
      <c r="Y94" s="31">
        <f t="shared" si="68"/>
        <v>-0.81297298638002991</v>
      </c>
      <c r="Z94" s="31">
        <f t="shared" si="69"/>
        <v>-24.404709258283219</v>
      </c>
      <c r="AA94" s="31">
        <f t="shared" si="70"/>
        <v>8.3314564195076015E-3</v>
      </c>
      <c r="AB94" s="31">
        <f t="shared" si="71"/>
        <v>-2.5091204450324422</v>
      </c>
      <c r="AC94" s="31">
        <f t="shared" si="83"/>
        <v>2.7044816803704728E-7</v>
      </c>
      <c r="AD94" s="31">
        <f t="shared" si="72"/>
        <v>1.4297907928245904E-2</v>
      </c>
      <c r="AE94" s="31">
        <f t="shared" si="84"/>
        <v>-7.2293088945577182</v>
      </c>
      <c r="AF94" s="31">
        <f t="shared" si="85"/>
        <v>-26.899531795387418</v>
      </c>
      <c r="AG94" s="31">
        <f t="shared" si="64"/>
        <v>92.110410468749379</v>
      </c>
      <c r="AH94" s="31">
        <f t="shared" si="73"/>
        <v>-67.934655693553879</v>
      </c>
      <c r="AI94" s="31">
        <f t="shared" si="74"/>
        <v>-89.977017892096512</v>
      </c>
      <c r="AJ94" s="31">
        <f t="shared" si="86"/>
        <v>0.64688833083139385</v>
      </c>
      <c r="AK94" s="31">
        <f t="shared" si="75"/>
        <v>21.839441452657724</v>
      </c>
      <c r="AL94" s="32">
        <f t="shared" si="76"/>
        <v>-1.297077127094255E-4</v>
      </c>
      <c r="AM94" s="31">
        <f t="shared" si="77"/>
        <v>-0.31312107285014495</v>
      </c>
      <c r="AN94" s="31">
        <f t="shared" si="87"/>
        <v>24.822513398314186</v>
      </c>
      <c r="AO94" s="31">
        <f t="shared" si="88"/>
        <v>-68.45069751228894</v>
      </c>
      <c r="AP94" s="30">
        <f t="shared" si="65"/>
        <v>23.609121289162623</v>
      </c>
      <c r="AQ94" s="30">
        <f t="shared" si="66"/>
        <v>-26.020599913279625</v>
      </c>
      <c r="AR94" s="31">
        <f t="shared" si="89"/>
        <v>15.181725879639465</v>
      </c>
      <c r="AS94" s="33">
        <f t="shared" si="90"/>
        <v>-95.350229307676358</v>
      </c>
      <c r="AT94" s="31">
        <f t="shared" si="78"/>
        <v>2.7425473148771155E-12</v>
      </c>
      <c r="AU94" s="31">
        <f t="shared" si="79"/>
        <v>4.5534739570172181E-5</v>
      </c>
      <c r="AV94" s="32">
        <f t="shared" si="80"/>
        <v>-7.7146197324263002E-15</v>
      </c>
      <c r="AW94" s="31">
        <f t="shared" si="81"/>
        <v>-2.2767369785090865E-6</v>
      </c>
      <c r="AX94" s="34">
        <f t="shared" si="91"/>
        <v>2.7348326951446892E-12</v>
      </c>
      <c r="AY94" s="35">
        <f t="shared" si="92"/>
        <v>4.3258002591663095E-5</v>
      </c>
      <c r="AZ94" s="10">
        <f t="shared" si="93"/>
        <v>15.181725879642201</v>
      </c>
      <c r="BA94" s="10">
        <f t="shared" si="94"/>
        <v>-95.350186049673766</v>
      </c>
      <c r="BB94" s="10">
        <f t="shared" si="95"/>
        <v>84.649813950326234</v>
      </c>
      <c r="BC94" s="37"/>
      <c r="BD94" s="46">
        <f t="shared" si="96"/>
        <v>15</v>
      </c>
      <c r="BE94" s="46">
        <f t="shared" si="97"/>
        <v>-95</v>
      </c>
      <c r="BF94" s="46">
        <f t="shared" si="98"/>
        <v>85</v>
      </c>
    </row>
    <row r="95" spans="22:58" x14ac:dyDescent="0.3">
      <c r="V95" s="29">
        <v>1.91</v>
      </c>
      <c r="W95" s="36">
        <f t="shared" si="82"/>
        <v>812.83051616409966</v>
      </c>
      <c r="X95" s="30">
        <f t="shared" si="67"/>
        <v>-6.4246676350453633</v>
      </c>
      <c r="Y95" s="31">
        <f t="shared" si="68"/>
        <v>-0.84777498434205567</v>
      </c>
      <c r="Z95" s="31">
        <f t="shared" si="69"/>
        <v>-24.904862646788871</v>
      </c>
      <c r="AA95" s="31">
        <f t="shared" si="70"/>
        <v>8.7237117624877781E-3</v>
      </c>
      <c r="AB95" s="31">
        <f t="shared" si="71"/>
        <v>-2.5674880481709508</v>
      </c>
      <c r="AC95" s="31">
        <f t="shared" si="83"/>
        <v>2.8319399619836911E-7</v>
      </c>
      <c r="AD95" s="31">
        <f t="shared" si="72"/>
        <v>1.4630948972936323E-2</v>
      </c>
      <c r="AE95" s="31">
        <f t="shared" si="84"/>
        <v>-7.2637186244309353</v>
      </c>
      <c r="AF95" s="31">
        <f t="shared" si="85"/>
        <v>-27.457719745986886</v>
      </c>
      <c r="AG95" s="31">
        <f t="shared" si="64"/>
        <v>92.110410468749379</v>
      </c>
      <c r="AH95" s="31">
        <f t="shared" si="73"/>
        <v>-68.134655662105175</v>
      </c>
      <c r="AI95" s="31">
        <f t="shared" si="74"/>
        <v>-89.977541028686474</v>
      </c>
      <c r="AJ95" s="31">
        <f t="shared" si="86"/>
        <v>0.67512139062121168</v>
      </c>
      <c r="AK95" s="31">
        <f t="shared" si="75"/>
        <v>22.298795444930143</v>
      </c>
      <c r="AL95" s="32">
        <f t="shared" si="76"/>
        <v>-1.3582055329363875E-4</v>
      </c>
      <c r="AM95" s="31">
        <f t="shared" si="77"/>
        <v>-0.32041444925097323</v>
      </c>
      <c r="AN95" s="31">
        <f t="shared" si="87"/>
        <v>24.650740376712122</v>
      </c>
      <c r="AO95" s="31">
        <f t="shared" si="88"/>
        <v>-67.9991600330073</v>
      </c>
      <c r="AP95" s="30">
        <f t="shared" si="65"/>
        <v>23.609121289162623</v>
      </c>
      <c r="AQ95" s="30">
        <f t="shared" si="66"/>
        <v>-26.020599913279625</v>
      </c>
      <c r="AR95" s="31">
        <f t="shared" si="89"/>
        <v>14.975543128164183</v>
      </c>
      <c r="AS95" s="33">
        <f t="shared" si="90"/>
        <v>-95.456879778994193</v>
      </c>
      <c r="AT95" s="31">
        <f t="shared" si="78"/>
        <v>2.8736958503283202E-12</v>
      </c>
      <c r="AU95" s="31">
        <f t="shared" si="79"/>
        <v>4.6595379907485886E-5</v>
      </c>
      <c r="AV95" s="32">
        <f t="shared" si="80"/>
        <v>-7.7146197324263002E-15</v>
      </c>
      <c r="AW95" s="31">
        <f t="shared" si="81"/>
        <v>-2.3297689953748061E-6</v>
      </c>
      <c r="AX95" s="34">
        <f t="shared" si="91"/>
        <v>2.865981230595894E-12</v>
      </c>
      <c r="AY95" s="35">
        <f t="shared" si="92"/>
        <v>4.4265610912111077E-5</v>
      </c>
      <c r="AZ95" s="10">
        <f t="shared" si="93"/>
        <v>14.975543128167049</v>
      </c>
      <c r="BA95" s="10">
        <f t="shared" si="94"/>
        <v>-95.456835513383282</v>
      </c>
      <c r="BB95" s="10">
        <f t="shared" si="95"/>
        <v>84.543164486616718</v>
      </c>
      <c r="BC95" s="48"/>
      <c r="BD95" s="46">
        <f t="shared" si="96"/>
        <v>15</v>
      </c>
      <c r="BE95" s="46">
        <f t="shared" si="97"/>
        <v>-95</v>
      </c>
      <c r="BF95" s="46">
        <f t="shared" si="98"/>
        <v>85</v>
      </c>
    </row>
    <row r="96" spans="22:58" x14ac:dyDescent="0.3">
      <c r="V96" s="29">
        <v>1.92</v>
      </c>
      <c r="W96" s="38">
        <f t="shared" si="82"/>
        <v>831.76377110267129</v>
      </c>
      <c r="X96" s="30">
        <f t="shared" si="67"/>
        <v>-6.4246676350453633</v>
      </c>
      <c r="Y96" s="31">
        <f t="shared" si="68"/>
        <v>-0.88392068941031821</v>
      </c>
      <c r="Z96" s="31">
        <f t="shared" si="69"/>
        <v>-25.41250283526141</v>
      </c>
      <c r="AA96" s="31">
        <f t="shared" si="70"/>
        <v>9.1344155613395806E-3</v>
      </c>
      <c r="AB96" s="31">
        <f t="shared" si="71"/>
        <v>-2.6272096867560899</v>
      </c>
      <c r="AC96" s="31">
        <f t="shared" si="83"/>
        <v>2.9654051740000083E-7</v>
      </c>
      <c r="AD96" s="31">
        <f t="shared" si="72"/>
        <v>1.4971747539086224E-2</v>
      </c>
      <c r="AE96" s="31">
        <f t="shared" si="84"/>
        <v>-7.2994536123538243</v>
      </c>
      <c r="AF96" s="31">
        <f t="shared" si="85"/>
        <v>-28.024740774478413</v>
      </c>
      <c r="AG96" s="31">
        <f t="shared" si="64"/>
        <v>92.110410468749379</v>
      </c>
      <c r="AH96" s="31">
        <f t="shared" si="73"/>
        <v>-68.334655632071886</v>
      </c>
      <c r="AI96" s="31">
        <f t="shared" si="74"/>
        <v>-89.978052257237451</v>
      </c>
      <c r="AJ96" s="31">
        <f t="shared" si="86"/>
        <v>0.70448962384972402</v>
      </c>
      <c r="AK96" s="31">
        <f t="shared" si="75"/>
        <v>22.765742440742486</v>
      </c>
      <c r="AL96" s="32">
        <f t="shared" si="76"/>
        <v>-1.4222147395772557E-4</v>
      </c>
      <c r="AM96" s="31">
        <f t="shared" si="77"/>
        <v>-0.3278776994606441</v>
      </c>
      <c r="AN96" s="31">
        <f t="shared" si="87"/>
        <v>24.480102239053259</v>
      </c>
      <c r="AO96" s="31">
        <f t="shared" si="88"/>
        <v>-67.540187515955608</v>
      </c>
      <c r="AP96" s="30">
        <f t="shared" si="65"/>
        <v>23.609121289162623</v>
      </c>
      <c r="AQ96" s="30">
        <f t="shared" si="66"/>
        <v>-26.020599913279625</v>
      </c>
      <c r="AR96" s="31">
        <f t="shared" si="89"/>
        <v>14.769170002582435</v>
      </c>
      <c r="AS96" s="33">
        <f t="shared" si="90"/>
        <v>-95.564928290434025</v>
      </c>
      <c r="AT96" s="31">
        <f t="shared" si="78"/>
        <v>3.0087016956457347E-12</v>
      </c>
      <c r="AU96" s="31">
        <f t="shared" si="79"/>
        <v>4.7680725731989252E-5</v>
      </c>
      <c r="AV96" s="32">
        <f t="shared" si="80"/>
        <v>-7.7146197324263002E-15</v>
      </c>
      <c r="AW96" s="31">
        <f t="shared" si="81"/>
        <v>-2.3840362866000111E-6</v>
      </c>
      <c r="AX96" s="34">
        <f t="shared" si="91"/>
        <v>3.0009870759133084E-12</v>
      </c>
      <c r="AY96" s="35">
        <f t="shared" si="92"/>
        <v>4.5296689445389242E-5</v>
      </c>
      <c r="AZ96" s="10">
        <f t="shared" si="93"/>
        <v>14.769170002585435</v>
      </c>
      <c r="BA96" s="10">
        <f t="shared" si="94"/>
        <v>-95.564882993744575</v>
      </c>
      <c r="BB96" s="10">
        <f t="shared" si="95"/>
        <v>84.435117006255425</v>
      </c>
      <c r="BC96" s="37"/>
      <c r="BD96" s="46">
        <f t="shared" si="96"/>
        <v>15</v>
      </c>
      <c r="BE96" s="46">
        <f t="shared" si="97"/>
        <v>-96</v>
      </c>
      <c r="BF96" s="46">
        <f t="shared" si="98"/>
        <v>84</v>
      </c>
    </row>
    <row r="97" spans="22:58" x14ac:dyDescent="0.3">
      <c r="V97" s="29">
        <v>1.93</v>
      </c>
      <c r="W97" s="36">
        <f t="shared" si="82"/>
        <v>851.13803820237661</v>
      </c>
      <c r="X97" s="30">
        <f t="shared" si="67"/>
        <v>-6.4246676350453633</v>
      </c>
      <c r="Y97" s="31">
        <f t="shared" si="68"/>
        <v>-0.92145019493071179</v>
      </c>
      <c r="Z97" s="31">
        <f t="shared" si="69"/>
        <v>-25.927580127397835</v>
      </c>
      <c r="AA97" s="31">
        <f t="shared" si="70"/>
        <v>9.5644336097124704E-3</v>
      </c>
      <c r="AB97" s="31">
        <f t="shared" si="71"/>
        <v>-2.6883165066090946</v>
      </c>
      <c r="AC97" s="31">
        <f t="shared" si="83"/>
        <v>3.1051604236392447E-7</v>
      </c>
      <c r="AD97" s="31">
        <f t="shared" si="72"/>
        <v>1.532048432250987E-2</v>
      </c>
      <c r="AE97" s="31">
        <f t="shared" si="84"/>
        <v>-7.3365530858503201</v>
      </c>
      <c r="AF97" s="31">
        <f t="shared" si="85"/>
        <v>-28.600576149684422</v>
      </c>
      <c r="AG97" s="31">
        <f t="shared" si="64"/>
        <v>92.110410468749379</v>
      </c>
      <c r="AH97" s="31">
        <f t="shared" si="73"/>
        <v>-68.53465560339032</v>
      </c>
      <c r="AI97" s="31">
        <f t="shared" si="74"/>
        <v>-89.978551848809261</v>
      </c>
      <c r="AJ97" s="31">
        <f t="shared" si="86"/>
        <v>0.73503055646412219</v>
      </c>
      <c r="AK97" s="31">
        <f t="shared" si="75"/>
        <v>23.240281849640127</v>
      </c>
      <c r="AL97" s="32">
        <f t="shared" si="76"/>
        <v>-1.4892405060578241E-4</v>
      </c>
      <c r="AM97" s="31">
        <f t="shared" si="77"/>
        <v>-0.33551477957957959</v>
      </c>
      <c r="AN97" s="31">
        <f t="shared" si="87"/>
        <v>24.310636497772574</v>
      </c>
      <c r="AO97" s="31">
        <f t="shared" si="88"/>
        <v>-67.073784778748717</v>
      </c>
      <c r="AP97" s="30">
        <f t="shared" si="65"/>
        <v>23.609121289162623</v>
      </c>
      <c r="AQ97" s="30">
        <f t="shared" si="66"/>
        <v>-26.020599913279625</v>
      </c>
      <c r="AR97" s="31">
        <f t="shared" si="89"/>
        <v>14.562604787805256</v>
      </c>
      <c r="AS97" s="33">
        <f t="shared" si="90"/>
        <v>-95.674360928433146</v>
      </c>
      <c r="AT97" s="31">
        <f t="shared" si="78"/>
        <v>3.1494935057624646E-12</v>
      </c>
      <c r="AU97" s="31">
        <f t="shared" si="79"/>
        <v>4.8791352508404696E-5</v>
      </c>
      <c r="AV97" s="32">
        <f t="shared" si="80"/>
        <v>-7.7146197324263002E-15</v>
      </c>
      <c r="AW97" s="31">
        <f t="shared" si="81"/>
        <v>-2.4395676254208226E-6</v>
      </c>
      <c r="AX97" s="34">
        <f t="shared" si="91"/>
        <v>3.1417788860300384E-12</v>
      </c>
      <c r="AY97" s="35">
        <f t="shared" si="92"/>
        <v>4.6351784882983873E-5</v>
      </c>
      <c r="AZ97" s="10">
        <f t="shared" si="93"/>
        <v>14.562604787808398</v>
      </c>
      <c r="BA97" s="10">
        <f t="shared" si="94"/>
        <v>-95.674314576648257</v>
      </c>
      <c r="BB97" s="10">
        <f t="shared" si="95"/>
        <v>84.325685423351743</v>
      </c>
      <c r="BC97" s="48"/>
      <c r="BD97" s="46">
        <f t="shared" si="96"/>
        <v>15</v>
      </c>
      <c r="BE97" s="46">
        <f t="shared" si="97"/>
        <v>-96</v>
      </c>
      <c r="BF97" s="46">
        <f t="shared" si="98"/>
        <v>84</v>
      </c>
    </row>
    <row r="98" spans="22:58" x14ac:dyDescent="0.3">
      <c r="V98" s="29">
        <v>1.94</v>
      </c>
      <c r="W98" s="38">
        <f t="shared" si="82"/>
        <v>870.96358995608068</v>
      </c>
      <c r="X98" s="30">
        <f t="shared" si="67"/>
        <v>-6.4246676350453633</v>
      </c>
      <c r="Y98" s="31">
        <f t="shared" si="68"/>
        <v>-0.96040388263269338</v>
      </c>
      <c r="Z98" s="31">
        <f t="shared" si="69"/>
        <v>-26.450034553735627</v>
      </c>
      <c r="AA98" s="31">
        <f t="shared" si="70"/>
        <v>1.0014672153355796E-2</v>
      </c>
      <c r="AB98" s="31">
        <f t="shared" si="71"/>
        <v>-2.7508403510085047</v>
      </c>
      <c r="AC98" s="31">
        <f t="shared" si="83"/>
        <v>3.2515021065500644E-7</v>
      </c>
      <c r="AD98" s="31">
        <f t="shared" si="72"/>
        <v>1.5677344227962492E-2</v>
      </c>
      <c r="AE98" s="31">
        <f t="shared" si="84"/>
        <v>-7.37505652037449</v>
      </c>
      <c r="AF98" s="31">
        <f t="shared" si="85"/>
        <v>-29.185197560516169</v>
      </c>
      <c r="AG98" s="31">
        <f t="shared" si="64"/>
        <v>92.110410468749379</v>
      </c>
      <c r="AH98" s="31">
        <f t="shared" si="73"/>
        <v>-68.734655575999639</v>
      </c>
      <c r="AI98" s="31">
        <f t="shared" si="74"/>
        <v>-89.979040068291653</v>
      </c>
      <c r="AJ98" s="31">
        <f t="shared" si="86"/>
        <v>0.76678230076912612</v>
      </c>
      <c r="AK98" s="31">
        <f t="shared" si="75"/>
        <v>23.722404806106329</v>
      </c>
      <c r="AL98" s="32">
        <f t="shared" si="76"/>
        <v>-1.5594249887481625E-4</v>
      </c>
      <c r="AM98" s="31">
        <f t="shared" si="77"/>
        <v>-0.34332973780263176</v>
      </c>
      <c r="AN98" s="31">
        <f t="shared" si="87"/>
        <v>24.142381251019991</v>
      </c>
      <c r="AO98" s="31">
        <f t="shared" si="88"/>
        <v>-66.599964999987961</v>
      </c>
      <c r="AP98" s="30">
        <f t="shared" si="65"/>
        <v>23.609121289162623</v>
      </c>
      <c r="AQ98" s="30">
        <f t="shared" si="66"/>
        <v>-26.020599913279625</v>
      </c>
      <c r="AR98" s="31">
        <f t="shared" si="89"/>
        <v>14.355846106528503</v>
      </c>
      <c r="AS98" s="33">
        <f t="shared" si="90"/>
        <v>-95.785162560504133</v>
      </c>
      <c r="AT98" s="31">
        <f t="shared" si="78"/>
        <v>3.2979999356116156E-12</v>
      </c>
      <c r="AU98" s="31">
        <f t="shared" si="79"/>
        <v>4.992784910574995E-5</v>
      </c>
      <c r="AV98" s="32">
        <f t="shared" si="80"/>
        <v>-7.7146197324263002E-15</v>
      </c>
      <c r="AW98" s="31">
        <f t="shared" si="81"/>
        <v>-2.4963924552881273E-6</v>
      </c>
      <c r="AX98" s="34">
        <f t="shared" si="91"/>
        <v>3.2902853158791893E-12</v>
      </c>
      <c r="AY98" s="35">
        <f t="shared" si="92"/>
        <v>4.7431456650461823E-5</v>
      </c>
      <c r="AZ98" s="10">
        <f t="shared" si="93"/>
        <v>14.355846106531793</v>
      </c>
      <c r="BA98" s="10">
        <f t="shared" si="94"/>
        <v>-95.785115129047483</v>
      </c>
      <c r="BB98" s="10">
        <f t="shared" si="95"/>
        <v>84.214884870952517</v>
      </c>
      <c r="BC98" s="37"/>
      <c r="BD98" s="46">
        <f t="shared" si="96"/>
        <v>14</v>
      </c>
      <c r="BE98" s="46">
        <f t="shared" si="97"/>
        <v>-96</v>
      </c>
      <c r="BF98" s="46">
        <f t="shared" si="98"/>
        <v>84</v>
      </c>
    </row>
    <row r="99" spans="22:58" x14ac:dyDescent="0.3">
      <c r="V99" s="29">
        <v>1.95</v>
      </c>
      <c r="W99" s="36">
        <f t="shared" si="82"/>
        <v>891.25093813374565</v>
      </c>
      <c r="X99" s="30">
        <f t="shared" si="67"/>
        <v>-6.4246676350453633</v>
      </c>
      <c r="Y99" s="31">
        <f t="shared" si="68"/>
        <v>-1.0008223516121144</v>
      </c>
      <c r="Z99" s="31">
        <f t="shared" si="69"/>
        <v>-26.979795543291061</v>
      </c>
      <c r="AA99" s="31">
        <f t="shared" si="70"/>
        <v>1.048607976284156E-2</v>
      </c>
      <c r="AB99" s="31">
        <f t="shared" si="71"/>
        <v>-2.8148137749484725</v>
      </c>
      <c r="AC99" s="31">
        <f t="shared" si="83"/>
        <v>3.4047406782715881E-7</v>
      </c>
      <c r="AD99" s="31">
        <f t="shared" si="72"/>
        <v>1.6042516467178754E-2</v>
      </c>
      <c r="AE99" s="31">
        <f t="shared" si="84"/>
        <v>-7.4150035664205687</v>
      </c>
      <c r="AF99" s="31">
        <f t="shared" si="85"/>
        <v>-29.778566801772357</v>
      </c>
      <c r="AG99" s="31">
        <f t="shared" si="64"/>
        <v>92.110410468749379</v>
      </c>
      <c r="AH99" s="31">
        <f t="shared" si="73"/>
        <v>-68.934655549841736</v>
      </c>
      <c r="AI99" s="31">
        <f t="shared" si="74"/>
        <v>-89.979517174544782</v>
      </c>
      <c r="AJ99" s="31">
        <f t="shared" si="86"/>
        <v>0.7997835107320046</v>
      </c>
      <c r="AK99" s="31">
        <f t="shared" si="75"/>
        <v>24.212093780184407</v>
      </c>
      <c r="AL99" s="32">
        <f t="shared" si="76"/>
        <v>-1.6329170426167741E-4</v>
      </c>
      <c r="AM99" s="31">
        <f t="shared" si="77"/>
        <v>-0.35132671656030495</v>
      </c>
      <c r="AN99" s="31">
        <f t="shared" si="87"/>
        <v>23.975375137935387</v>
      </c>
      <c r="AO99" s="31">
        <f t="shared" si="88"/>
        <v>-66.118750110920686</v>
      </c>
      <c r="AP99" s="30">
        <f t="shared" si="65"/>
        <v>23.609121289162623</v>
      </c>
      <c r="AQ99" s="30">
        <f t="shared" si="66"/>
        <v>-26.020599913279625</v>
      </c>
      <c r="AR99" s="31">
        <f t="shared" si="89"/>
        <v>14.148892947397812</v>
      </c>
      <c r="AS99" s="33">
        <f t="shared" si="90"/>
        <v>-95.897316912693043</v>
      </c>
      <c r="AT99" s="31">
        <f t="shared" si="78"/>
        <v>3.4522923302600817E-12</v>
      </c>
      <c r="AU99" s="31">
        <f t="shared" si="79"/>
        <v>5.1090818109564232E-5</v>
      </c>
      <c r="AV99" s="32">
        <f t="shared" si="80"/>
        <v>-7.7146197324263002E-15</v>
      </c>
      <c r="AW99" s="31">
        <f t="shared" si="81"/>
        <v>-2.5545409054788865E-6</v>
      </c>
      <c r="AX99" s="34">
        <f t="shared" si="91"/>
        <v>3.4445777105276554E-12</v>
      </c>
      <c r="AY99" s="35">
        <f t="shared" si="92"/>
        <v>4.8536277204085347E-5</v>
      </c>
      <c r="AZ99" s="10">
        <f t="shared" si="93"/>
        <v>14.148892947401256</v>
      </c>
      <c r="BA99" s="10">
        <f t="shared" si="94"/>
        <v>-95.897268376415838</v>
      </c>
      <c r="BB99" s="10">
        <f t="shared" si="95"/>
        <v>84.102731623584162</v>
      </c>
      <c r="BC99" s="48"/>
      <c r="BD99" s="46">
        <f t="shared" si="96"/>
        <v>14</v>
      </c>
      <c r="BE99" s="46">
        <f t="shared" si="97"/>
        <v>-96</v>
      </c>
      <c r="BF99" s="46">
        <f t="shared" si="98"/>
        <v>84</v>
      </c>
    </row>
    <row r="100" spans="22:58" x14ac:dyDescent="0.3">
      <c r="V100" s="29">
        <v>1.96</v>
      </c>
      <c r="W100" s="38">
        <f t="shared" si="82"/>
        <v>912.01083935590975</v>
      </c>
      <c r="X100" s="30">
        <f t="shared" si="67"/>
        <v>-6.4246676350453633</v>
      </c>
      <c r="Y100" s="31">
        <f t="shared" si="68"/>
        <v>-1.0427463423944094</v>
      </c>
      <c r="Z100" s="31">
        <f t="shared" si="69"/>
        <v>-27.51678161553458</v>
      </c>
      <c r="AA100" s="31">
        <f t="shared" si="70"/>
        <v>1.097964929128846E-2</v>
      </c>
      <c r="AB100" s="31">
        <f t="shared" si="71"/>
        <v>-2.8802700595890487</v>
      </c>
      <c r="AC100" s="31">
        <f t="shared" si="83"/>
        <v>3.5652011556833011E-7</v>
      </c>
      <c r="AD100" s="31">
        <f t="shared" si="72"/>
        <v>1.641619465919476E-2</v>
      </c>
      <c r="AE100" s="31">
        <f t="shared" si="84"/>
        <v>-7.4564339716283685</v>
      </c>
      <c r="AF100" s="31">
        <f t="shared" si="85"/>
        <v>-30.380635480464434</v>
      </c>
      <c r="AG100" s="31">
        <f t="shared" si="64"/>
        <v>92.110410468749379</v>
      </c>
      <c r="AH100" s="31">
        <f t="shared" si="73"/>
        <v>-69.134655524861145</v>
      </c>
      <c r="AI100" s="31">
        <f t="shared" si="74"/>
        <v>-89.979983420536442</v>
      </c>
      <c r="AJ100" s="31">
        <f t="shared" si="86"/>
        <v>0.83407333255578142</v>
      </c>
      <c r="AK100" s="31">
        <f t="shared" si="75"/>
        <v>24.709322193746647</v>
      </c>
      <c r="AL100" s="32">
        <f t="shared" si="76"/>
        <v>-1.7098725370112204E-4</v>
      </c>
      <c r="AM100" s="31">
        <f t="shared" si="77"/>
        <v>-0.35950995470957331</v>
      </c>
      <c r="AN100" s="31">
        <f t="shared" si="87"/>
        <v>23.809657289190316</v>
      </c>
      <c r="AO100" s="31">
        <f t="shared" si="88"/>
        <v>-65.630171181499378</v>
      </c>
      <c r="AP100" s="30">
        <f t="shared" si="65"/>
        <v>23.609121289162623</v>
      </c>
      <c r="AQ100" s="30">
        <f t="shared" si="66"/>
        <v>-26.020599913279625</v>
      </c>
      <c r="AR100" s="31">
        <f t="shared" si="89"/>
        <v>13.941744693444946</v>
      </c>
      <c r="AS100" s="33">
        <f t="shared" si="90"/>
        <v>-96.010806661963812</v>
      </c>
      <c r="AT100" s="31">
        <f t="shared" si="78"/>
        <v>3.6162279995740738E-12</v>
      </c>
      <c r="AU100" s="31">
        <f t="shared" si="79"/>
        <v>5.2280876141407065E-5</v>
      </c>
      <c r="AV100" s="32">
        <f t="shared" si="80"/>
        <v>-7.7146197324263002E-15</v>
      </c>
      <c r="AW100" s="31">
        <f t="shared" si="81"/>
        <v>-2.6140438070710763E-6</v>
      </c>
      <c r="AX100" s="34">
        <f t="shared" si="91"/>
        <v>3.6085133798416475E-12</v>
      </c>
      <c r="AY100" s="35">
        <f t="shared" si="92"/>
        <v>4.9666832334335991E-5</v>
      </c>
      <c r="AZ100" s="10">
        <f t="shared" si="93"/>
        <v>13.941744693448554</v>
      </c>
      <c r="BA100" s="10">
        <f t="shared" si="94"/>
        <v>-96.010756995131473</v>
      </c>
      <c r="BB100" s="10">
        <f t="shared" si="95"/>
        <v>83.989243004868527</v>
      </c>
      <c r="BC100" s="37"/>
      <c r="BD100" s="46">
        <f t="shared" si="96"/>
        <v>14</v>
      </c>
      <c r="BE100" s="46">
        <f t="shared" si="97"/>
        <v>-96</v>
      </c>
      <c r="BF100" s="46">
        <f t="shared" si="98"/>
        <v>84</v>
      </c>
    </row>
    <row r="101" spans="22:58" x14ac:dyDescent="0.3">
      <c r="V101" s="29">
        <v>1.97</v>
      </c>
      <c r="W101" s="36">
        <f t="shared" si="82"/>
        <v>933.25430079699174</v>
      </c>
      <c r="X101" s="30">
        <f t="shared" si="67"/>
        <v>-6.4246676350453633</v>
      </c>
      <c r="Y101" s="31">
        <f t="shared" si="68"/>
        <v>-1.0862166561601754</v>
      </c>
      <c r="Z101" s="31">
        <f t="shared" si="69"/>
        <v>-28.060900095783328</v>
      </c>
      <c r="AA101" s="31">
        <f t="shared" si="70"/>
        <v>1.1496419920843329E-2</v>
      </c>
      <c r="AB101" s="31">
        <f t="shared" si="71"/>
        <v>-2.9472432268931446</v>
      </c>
      <c r="AC101" s="31">
        <f t="shared" si="83"/>
        <v>3.733223907753144E-7</v>
      </c>
      <c r="AD101" s="31">
        <f t="shared" si="72"/>
        <v>1.6798576933006938E-2</v>
      </c>
      <c r="AE101" s="31">
        <f t="shared" si="84"/>
        <v>-7.4993874979623047</v>
      </c>
      <c r="AF101" s="31">
        <f t="shared" si="85"/>
        <v>-30.991344745743469</v>
      </c>
      <c r="AG101" s="31">
        <f t="shared" si="64"/>
        <v>92.110410468749379</v>
      </c>
      <c r="AH101" s="31">
        <f t="shared" si="73"/>
        <v>-69.334655501004875</v>
      </c>
      <c r="AI101" s="31">
        <f t="shared" si="74"/>
        <v>-89.980439053476189</v>
      </c>
      <c r="AJ101" s="31">
        <f t="shared" si="86"/>
        <v>0.86969135041868451</v>
      </c>
      <c r="AK101" s="31">
        <f t="shared" si="75"/>
        <v>25.214054044831176</v>
      </c>
      <c r="AL101" s="32">
        <f t="shared" si="76"/>
        <v>-1.7904546859507801E-4</v>
      </c>
      <c r="AM101" s="31">
        <f t="shared" si="77"/>
        <v>-0.36788378977542724</v>
      </c>
      <c r="AN101" s="31">
        <f t="shared" si="87"/>
        <v>23.645267272694593</v>
      </c>
      <c r="AO101" s="31">
        <f t="shared" si="88"/>
        <v>-65.13426879842045</v>
      </c>
      <c r="AP101" s="30">
        <f t="shared" si="65"/>
        <v>23.609121289162623</v>
      </c>
      <c r="AQ101" s="30">
        <f t="shared" si="66"/>
        <v>-26.020599913279625</v>
      </c>
      <c r="AR101" s="31">
        <f t="shared" si="89"/>
        <v>13.734401150615284</v>
      </c>
      <c r="AS101" s="33">
        <f t="shared" si="90"/>
        <v>-96.125613544163912</v>
      </c>
      <c r="AT101" s="31">
        <f t="shared" si="78"/>
        <v>3.7859496336873798E-12</v>
      </c>
      <c r="AU101" s="31">
        <f t="shared" si="79"/>
        <v>5.3498654185799263E-5</v>
      </c>
      <c r="AV101" s="32">
        <f t="shared" si="80"/>
        <v>-9.6432746655328773E-15</v>
      </c>
      <c r="AW101" s="31">
        <f t="shared" si="81"/>
        <v>-2.6749327092907381E-6</v>
      </c>
      <c r="AX101" s="34">
        <f t="shared" si="91"/>
        <v>3.7763063590218473E-12</v>
      </c>
      <c r="AY101" s="35">
        <f t="shared" si="92"/>
        <v>5.0823721476508525E-5</v>
      </c>
      <c r="AZ101" s="10">
        <f t="shared" si="93"/>
        <v>13.73440115061906</v>
      </c>
      <c r="BA101" s="10">
        <f t="shared" si="94"/>
        <v>-96.125562720442431</v>
      </c>
      <c r="BB101" s="10">
        <f t="shared" si="95"/>
        <v>83.874437279557569</v>
      </c>
      <c r="BC101" s="48"/>
      <c r="BD101" s="46">
        <f t="shared" si="96"/>
        <v>14</v>
      </c>
      <c r="BE101" s="46">
        <f t="shared" si="97"/>
        <v>-96</v>
      </c>
      <c r="BF101" s="46">
        <f t="shared" si="98"/>
        <v>84</v>
      </c>
    </row>
    <row r="102" spans="22:58" x14ac:dyDescent="0.3">
      <c r="V102" s="29">
        <v>1.98</v>
      </c>
      <c r="W102" s="38">
        <f t="shared" si="82"/>
        <v>954.99258602143652</v>
      </c>
      <c r="X102" s="30">
        <f t="shared" si="67"/>
        <v>-6.4246676350453633</v>
      </c>
      <c r="Y102" s="31">
        <f t="shared" si="68"/>
        <v>-1.1312740692595449</v>
      </c>
      <c r="Z102" s="31">
        <f t="shared" si="69"/>
        <v>-28.61204685715046</v>
      </c>
      <c r="AA102" s="31">
        <f t="shared" si="70"/>
        <v>1.2037479301703801E-2</v>
      </c>
      <c r="AB102" s="31">
        <f t="shared" si="71"/>
        <v>-3.0157680544440462</v>
      </c>
      <c r="AC102" s="31">
        <f t="shared" si="83"/>
        <v>3.9091653112797331E-7</v>
      </c>
      <c r="AD102" s="31">
        <f t="shared" si="72"/>
        <v>1.7189866032621921E-2</v>
      </c>
      <c r="AE102" s="31">
        <f t="shared" si="84"/>
        <v>-7.5439038340866738</v>
      </c>
      <c r="AF102" s="31">
        <f t="shared" si="85"/>
        <v>-31.610625045561882</v>
      </c>
      <c r="AG102" s="31">
        <f t="shared" si="64"/>
        <v>92.110410468749379</v>
      </c>
      <c r="AH102" s="31">
        <f t="shared" si="73"/>
        <v>-69.534655478222291</v>
      </c>
      <c r="AI102" s="31">
        <f t="shared" si="74"/>
        <v>-89.980884314946366</v>
      </c>
      <c r="AJ102" s="31">
        <f t="shared" si="86"/>
        <v>0.9066775273045502</v>
      </c>
      <c r="AK102" s="31">
        <f t="shared" si="75"/>
        <v>25.726243542620427</v>
      </c>
      <c r="AL102" s="32">
        <f t="shared" si="76"/>
        <v>-1.8748343943109812E-4</v>
      </c>
      <c r="AM102" s="31">
        <f t="shared" si="77"/>
        <v>-0.37645266024430857</v>
      </c>
      <c r="AN102" s="31">
        <f t="shared" si="87"/>
        <v>23.482245034392204</v>
      </c>
      <c r="AO102" s="31">
        <f t="shared" si="88"/>
        <v>-64.631093432570253</v>
      </c>
      <c r="AP102" s="30">
        <f t="shared" si="65"/>
        <v>23.609121289162623</v>
      </c>
      <c r="AQ102" s="30">
        <f t="shared" si="66"/>
        <v>-26.020599913279625</v>
      </c>
      <c r="AR102" s="31">
        <f t="shared" si="89"/>
        <v>13.526862576188527</v>
      </c>
      <c r="AS102" s="33">
        <f t="shared" si="90"/>
        <v>-96.241718478132128</v>
      </c>
      <c r="AT102" s="31">
        <f t="shared" si="78"/>
        <v>3.965314542466211E-12</v>
      </c>
      <c r="AU102" s="31">
        <f t="shared" si="79"/>
        <v>5.4744797924779055E-5</v>
      </c>
      <c r="AV102" s="32">
        <f t="shared" si="80"/>
        <v>-9.6432746655328773E-15</v>
      </c>
      <c r="AW102" s="31">
        <f t="shared" si="81"/>
        <v>-2.7372398962397837E-6</v>
      </c>
      <c r="AX102" s="34">
        <f t="shared" si="91"/>
        <v>3.9556712678006785E-12</v>
      </c>
      <c r="AY102" s="35">
        <f t="shared" si="92"/>
        <v>5.2007558028539269E-5</v>
      </c>
      <c r="AZ102" s="10">
        <f t="shared" si="93"/>
        <v>13.526862576192483</v>
      </c>
      <c r="BA102" s="10">
        <f t="shared" si="94"/>
        <v>-96.241666470574103</v>
      </c>
      <c r="BB102" s="10">
        <f t="shared" si="95"/>
        <v>83.758333529425897</v>
      </c>
      <c r="BC102" s="37"/>
      <c r="BD102" s="46">
        <f t="shared" si="96"/>
        <v>14</v>
      </c>
      <c r="BE102" s="46">
        <f t="shared" si="97"/>
        <v>-96</v>
      </c>
      <c r="BF102" s="46">
        <f t="shared" si="98"/>
        <v>84</v>
      </c>
    </row>
    <row r="103" spans="22:58" x14ac:dyDescent="0.3">
      <c r="V103" s="29">
        <v>1.99</v>
      </c>
      <c r="W103" s="36">
        <f t="shared" si="82"/>
        <v>977.23722095581127</v>
      </c>
      <c r="X103" s="30">
        <f t="shared" si="67"/>
        <v>-6.4246676350453633</v>
      </c>
      <c r="Y103" s="31">
        <f t="shared" si="68"/>
        <v>-1.177959243188714</v>
      </c>
      <c r="Z103" s="31">
        <f t="shared" si="69"/>
        <v>-29.170106092223328</v>
      </c>
      <c r="AA103" s="31">
        <f t="shared" si="70"/>
        <v>1.2603965787735281E-2</v>
      </c>
      <c r="AB103" s="31">
        <f t="shared" si="71"/>
        <v>-3.0858800904365715</v>
      </c>
      <c r="AC103" s="31">
        <f t="shared" si="83"/>
        <v>4.0933985995000135E-7</v>
      </c>
      <c r="AD103" s="31">
        <f t="shared" si="72"/>
        <v>1.7590269424553592E-2</v>
      </c>
      <c r="AE103" s="31">
        <f t="shared" si="84"/>
        <v>-7.5900225031064821</v>
      </c>
      <c r="AF103" s="31">
        <f t="shared" si="85"/>
        <v>-32.238395913235344</v>
      </c>
      <c r="AG103" s="31">
        <f t="shared" si="64"/>
        <v>92.110410468749379</v>
      </c>
      <c r="AH103" s="31">
        <f t="shared" si="73"/>
        <v>-69.734655456465106</v>
      </c>
      <c r="AI103" s="31">
        <f t="shared" si="74"/>
        <v>-89.981319441030337</v>
      </c>
      <c r="AJ103" s="31">
        <f t="shared" si="86"/>
        <v>0.94507214087911051</v>
      </c>
      <c r="AK103" s="31">
        <f t="shared" si="75"/>
        <v>26.245834755777459</v>
      </c>
      <c r="AL103" s="32">
        <f t="shared" si="76"/>
        <v>-1.9631906201033944E-4</v>
      </c>
      <c r="AM103" s="31">
        <f t="shared" si="77"/>
        <v>-0.38522110791062308</v>
      </c>
      <c r="AN103" s="31">
        <f t="shared" si="87"/>
        <v>23.320630834101372</v>
      </c>
      <c r="AO103" s="31">
        <f t="shared" si="88"/>
        <v>-64.120705793163495</v>
      </c>
      <c r="AP103" s="30">
        <f t="shared" si="65"/>
        <v>23.609121289162623</v>
      </c>
      <c r="AQ103" s="30">
        <f t="shared" si="66"/>
        <v>-26.020599913279625</v>
      </c>
      <c r="AR103" s="31">
        <f t="shared" si="89"/>
        <v>13.319129706877888</v>
      </c>
      <c r="AS103" s="33">
        <f t="shared" si="90"/>
        <v>-96.359101706398832</v>
      </c>
      <c r="AT103" s="31">
        <f t="shared" si="78"/>
        <v>4.1504654160443558E-12</v>
      </c>
      <c r="AU103" s="31">
        <f t="shared" si="79"/>
        <v>5.6019968080251582E-5</v>
      </c>
      <c r="AV103" s="32">
        <f t="shared" si="80"/>
        <v>-1.1571929598639454E-14</v>
      </c>
      <c r="AW103" s="31">
        <f t="shared" si="81"/>
        <v>-2.8009984040134688E-6</v>
      </c>
      <c r="AX103" s="34">
        <f t="shared" si="91"/>
        <v>4.1388934864457166E-12</v>
      </c>
      <c r="AY103" s="35">
        <f t="shared" si="92"/>
        <v>5.3218969676238113E-5</v>
      </c>
      <c r="AZ103" s="10">
        <f t="shared" si="93"/>
        <v>13.319129706882027</v>
      </c>
      <c r="BA103" s="10">
        <f t="shared" si="94"/>
        <v>-96.359048487429149</v>
      </c>
      <c r="BB103" s="10">
        <f t="shared" si="95"/>
        <v>83.640951512570851</v>
      </c>
      <c r="BC103" s="48"/>
      <c r="BD103" s="46">
        <f t="shared" si="96"/>
        <v>13</v>
      </c>
      <c r="BE103" s="46">
        <f t="shared" si="97"/>
        <v>-96</v>
      </c>
      <c r="BF103" s="46">
        <f t="shared" si="98"/>
        <v>84</v>
      </c>
    </row>
    <row r="104" spans="22:58" x14ac:dyDescent="0.3">
      <c r="V104" s="29">
        <v>2</v>
      </c>
      <c r="W104" s="50">
        <f t="shared" si="82"/>
        <v>1000</v>
      </c>
      <c r="X104" s="30">
        <f t="shared" si="67"/>
        <v>-6.4246676350453633</v>
      </c>
      <c r="Y104" s="31">
        <f t="shared" si="68"/>
        <v>-1.2263126302512264</v>
      </c>
      <c r="Z104" s="31">
        <f t="shared" si="69"/>
        <v>-29.734950117642999</v>
      </c>
      <c r="AA104" s="31">
        <f t="shared" si="70"/>
        <v>1.3197070772780442E-2</v>
      </c>
      <c r="AB104" s="31">
        <f t="shared" si="71"/>
        <v>-3.157615668833925</v>
      </c>
      <c r="AC104" s="31">
        <f t="shared" si="83"/>
        <v>4.2863145178313889E-7</v>
      </c>
      <c r="AD104" s="31">
        <f t="shared" si="72"/>
        <v>1.799999940782377E-2</v>
      </c>
      <c r="AE104" s="31">
        <f t="shared" si="84"/>
        <v>-7.6377827658923572</v>
      </c>
      <c r="AF104" s="31">
        <f t="shared" si="85"/>
        <v>-32.874565787069095</v>
      </c>
      <c r="AG104" s="31">
        <f t="shared" si="64"/>
        <v>92.110410468749379</v>
      </c>
      <c r="AH104" s="31">
        <f t="shared" si="73"/>
        <v>-69.934655435687148</v>
      </c>
      <c r="AI104" s="31">
        <f t="shared" si="74"/>
        <v>-89.981744662437464</v>
      </c>
      <c r="AJ104" s="31">
        <f t="shared" si="86"/>
        <v>0.98491571440059822</v>
      </c>
      <c r="AK104" s="31">
        <f t="shared" si="75"/>
        <v>26.772761276984621</v>
      </c>
      <c r="AL104" s="32">
        <f t="shared" si="76"/>
        <v>-2.0557107538449537E-4</v>
      </c>
      <c r="AM104" s="31">
        <f t="shared" si="77"/>
        <v>-0.39419378027753721</v>
      </c>
      <c r="AN104" s="31">
        <f t="shared" si="87"/>
        <v>23.160465176387447</v>
      </c>
      <c r="AO104" s="31">
        <f t="shared" si="88"/>
        <v>-63.603177165730379</v>
      </c>
      <c r="AP104" s="30">
        <f t="shared" si="65"/>
        <v>23.609121289162623</v>
      </c>
      <c r="AQ104" s="30">
        <f t="shared" si="66"/>
        <v>-26.020599913279625</v>
      </c>
      <c r="AR104" s="31">
        <f t="shared" si="89"/>
        <v>13.111203786378084</v>
      </c>
      <c r="AS104" s="33">
        <f t="shared" si="90"/>
        <v>-96.477742952799474</v>
      </c>
      <c r="AT104" s="31">
        <f t="shared" si="78"/>
        <v>4.3471882192211308E-12</v>
      </c>
      <c r="AU104" s="31">
        <f t="shared" si="79"/>
        <v>5.7324840764312069E-5</v>
      </c>
      <c r="AV104" s="32">
        <f t="shared" si="80"/>
        <v>-1.1571929598639454E-14</v>
      </c>
      <c r="AW104" s="31">
        <f t="shared" si="81"/>
        <v>-2.8662420382165575E-6</v>
      </c>
      <c r="AX104" s="34">
        <f t="shared" si="91"/>
        <v>4.3356162896224917E-12</v>
      </c>
      <c r="AY104" s="35">
        <f t="shared" si="92"/>
        <v>5.4458598726095509E-5</v>
      </c>
      <c r="AZ104" s="10">
        <f t="shared" si="93"/>
        <v>13.11120378638242</v>
      </c>
      <c r="BA104" s="10">
        <f t="shared" si="94"/>
        <v>-96.477688494200748</v>
      </c>
      <c r="BB104" s="10">
        <f t="shared" si="95"/>
        <v>83.522311505799252</v>
      </c>
      <c r="BC104" s="37"/>
      <c r="BD104" s="46">
        <f t="shared" si="96"/>
        <v>13</v>
      </c>
      <c r="BE104" s="46">
        <f t="shared" si="97"/>
        <v>-96</v>
      </c>
      <c r="BF104" s="46">
        <f t="shared" si="98"/>
        <v>84</v>
      </c>
    </row>
    <row r="105" spans="22:58" x14ac:dyDescent="0.3">
      <c r="V105" s="29">
        <v>2.0099999999999998</v>
      </c>
      <c r="W105" s="36">
        <f t="shared" si="82"/>
        <v>1023.2929922807544</v>
      </c>
      <c r="X105" s="30">
        <f t="shared" si="67"/>
        <v>-6.4246676350453633</v>
      </c>
      <c r="Y105" s="31">
        <f t="shared" si="68"/>
        <v>-1.2763743751776828</v>
      </c>
      <c r="Z105" s="31">
        <f t="shared" si="69"/>
        <v>-30.306439214725831</v>
      </c>
      <c r="AA105" s="31">
        <f t="shared" si="70"/>
        <v>1.3818041131999565E-2</v>
      </c>
      <c r="AB105" s="31">
        <f t="shared" si="71"/>
        <v>-3.2310119246814346</v>
      </c>
      <c r="AC105" s="31">
        <f t="shared" si="83"/>
        <v>4.4883222881985665E-7</v>
      </c>
      <c r="AD105" s="31">
        <f t="shared" si="72"/>
        <v>1.8419273226525323E-2</v>
      </c>
      <c r="AE105" s="31">
        <f t="shared" si="84"/>
        <v>-7.6872235202588177</v>
      </c>
      <c r="AF105" s="31">
        <f t="shared" si="85"/>
        <v>-33.51903186618074</v>
      </c>
      <c r="AG105" s="31">
        <f t="shared" si="64"/>
        <v>92.110410468749379</v>
      </c>
      <c r="AH105" s="31">
        <f t="shared" si="73"/>
        <v>-70.13465541584435</v>
      </c>
      <c r="AI105" s="31">
        <f t="shared" si="74"/>
        <v>-89.982160204625615</v>
      </c>
      <c r="AJ105" s="31">
        <f t="shared" si="86"/>
        <v>1.0262489426901584</v>
      </c>
      <c r="AK105" s="31">
        <f t="shared" si="75"/>
        <v>27.306945906642376</v>
      </c>
      <c r="AL105" s="32">
        <f t="shared" si="76"/>
        <v>-2.1525910159243594E-4</v>
      </c>
      <c r="AM105" s="31">
        <f t="shared" si="77"/>
        <v>-0.40337543301330153</v>
      </c>
      <c r="AN105" s="31">
        <f t="shared" si="87"/>
        <v>23.001788736493598</v>
      </c>
      <c r="AO105" s="31">
        <f t="shared" si="88"/>
        <v>-63.078589730996541</v>
      </c>
      <c r="AP105" s="30">
        <f t="shared" si="65"/>
        <v>23.609121289162623</v>
      </c>
      <c r="AQ105" s="30">
        <f t="shared" si="66"/>
        <v>-26.020599913279625</v>
      </c>
      <c r="AR105" s="31">
        <f t="shared" si="89"/>
        <v>12.903086592117774</v>
      </c>
      <c r="AS105" s="33">
        <f t="shared" si="90"/>
        <v>-96.59762159717728</v>
      </c>
      <c r="AT105" s="31">
        <f t="shared" si="78"/>
        <v>4.5516256421303228E-12</v>
      </c>
      <c r="AU105" s="31">
        <f t="shared" si="79"/>
        <v>5.8660107837729751E-5</v>
      </c>
      <c r="AV105" s="32">
        <f t="shared" si="80"/>
        <v>-1.1571929598639454E-14</v>
      </c>
      <c r="AW105" s="31">
        <f t="shared" si="81"/>
        <v>-2.9330053918875096E-6</v>
      </c>
      <c r="AX105" s="34">
        <f t="shared" si="91"/>
        <v>4.5400537125316836E-12</v>
      </c>
      <c r="AY105" s="35">
        <f t="shared" si="92"/>
        <v>5.5727102445842239E-5</v>
      </c>
      <c r="AZ105" s="10">
        <f t="shared" si="93"/>
        <v>12.903086592122314</v>
      </c>
      <c r="BA105" s="10">
        <f t="shared" si="94"/>
        <v>-96.597565870074831</v>
      </c>
      <c r="BB105" s="10">
        <f t="shared" si="95"/>
        <v>83.402434129925169</v>
      </c>
      <c r="BC105" s="48"/>
      <c r="BD105" s="46">
        <f t="shared" si="96"/>
        <v>13</v>
      </c>
      <c r="BE105" s="46">
        <f t="shared" si="97"/>
        <v>-97</v>
      </c>
      <c r="BF105" s="46">
        <f t="shared" si="98"/>
        <v>83</v>
      </c>
    </row>
    <row r="106" spans="22:58" x14ac:dyDescent="0.3">
      <c r="V106" s="29">
        <v>2.02</v>
      </c>
      <c r="W106" s="38">
        <f t="shared" si="82"/>
        <v>1047.1285480508998</v>
      </c>
      <c r="X106" s="30">
        <f t="shared" si="67"/>
        <v>-6.4246676350453633</v>
      </c>
      <c r="Y106" s="31">
        <f t="shared" si="68"/>
        <v>-1.3281842130298906</v>
      </c>
      <c r="Z106" s="31">
        <f t="shared" si="69"/>
        <v>-30.884421509197256</v>
      </c>
      <c r="AA106" s="31">
        <f t="shared" si="70"/>
        <v>1.4468181772695503E-2</v>
      </c>
      <c r="AB106" s="31">
        <f t="shared" si="71"/>
        <v>-3.306106809567162</v>
      </c>
      <c r="AC106" s="31">
        <f t="shared" si="83"/>
        <v>4.6998503804948694E-7</v>
      </c>
      <c r="AD106" s="31">
        <f t="shared" si="72"/>
        <v>1.8848313185006921E-2</v>
      </c>
      <c r="AE106" s="31">
        <f t="shared" si="84"/>
        <v>-7.7383831963175203</v>
      </c>
      <c r="AF106" s="31">
        <f t="shared" si="85"/>
        <v>-34.171680005579418</v>
      </c>
      <c r="AG106" s="31">
        <f t="shared" si="64"/>
        <v>92.110410468749379</v>
      </c>
      <c r="AH106" s="31">
        <f t="shared" si="73"/>
        <v>-70.334655396894618</v>
      </c>
      <c r="AI106" s="31">
        <f t="shared" si="74"/>
        <v>-89.982566287920562</v>
      </c>
      <c r="AJ106" s="31">
        <f t="shared" si="86"/>
        <v>1.0691126132275752</v>
      </c>
      <c r="AK106" s="31">
        <f t="shared" si="75"/>
        <v>27.848300358777745</v>
      </c>
      <c r="AL106" s="32">
        <f t="shared" si="76"/>
        <v>-2.2540368724489079E-4</v>
      </c>
      <c r="AM106" s="31">
        <f t="shared" si="77"/>
        <v>-0.41277093246436125</v>
      </c>
      <c r="AN106" s="31">
        <f t="shared" si="87"/>
        <v>22.844642281395089</v>
      </c>
      <c r="AO106" s="31">
        <f t="shared" si="88"/>
        <v>-62.547036861607175</v>
      </c>
      <c r="AP106" s="30">
        <f t="shared" si="65"/>
        <v>23.609121289162623</v>
      </c>
      <c r="AQ106" s="30">
        <f t="shared" si="66"/>
        <v>-26.020599913279625</v>
      </c>
      <c r="AR106" s="31">
        <f t="shared" si="89"/>
        <v>12.694780460960565</v>
      </c>
      <c r="AS106" s="33">
        <f t="shared" si="90"/>
        <v>-96.7187168671866</v>
      </c>
      <c r="AT106" s="31">
        <f t="shared" si="78"/>
        <v>4.7676349946381426E-12</v>
      </c>
      <c r="AU106" s="31">
        <f t="shared" si="79"/>
        <v>6.0026477276781205E-5</v>
      </c>
      <c r="AV106" s="32">
        <f t="shared" si="80"/>
        <v>-1.1571929598639454E-14</v>
      </c>
      <c r="AW106" s="31">
        <f t="shared" si="81"/>
        <v>-3.0013238638401553E-6</v>
      </c>
      <c r="AX106" s="34">
        <f t="shared" si="91"/>
        <v>4.7560630650395034E-12</v>
      </c>
      <c r="AY106" s="35">
        <f t="shared" si="92"/>
        <v>5.7025153412941046E-5</v>
      </c>
      <c r="AZ106" s="10">
        <f t="shared" si="93"/>
        <v>12.694780460965321</v>
      </c>
      <c r="BA106" s="10">
        <f t="shared" si="94"/>
        <v>-96.71865984203319</v>
      </c>
      <c r="BB106" s="10">
        <f t="shared" si="95"/>
        <v>83.28134015796681</v>
      </c>
      <c r="BC106" s="37"/>
      <c r="BD106" s="46">
        <f t="shared" si="96"/>
        <v>13</v>
      </c>
      <c r="BE106" s="46">
        <f t="shared" si="97"/>
        <v>-97</v>
      </c>
      <c r="BF106" s="46">
        <f t="shared" si="98"/>
        <v>83</v>
      </c>
    </row>
    <row r="107" spans="22:58" x14ac:dyDescent="0.3">
      <c r="V107" s="29">
        <v>2.0299999999999998</v>
      </c>
      <c r="W107" s="36">
        <f t="shared" si="82"/>
        <v>1071.5193052376067</v>
      </c>
      <c r="X107" s="30">
        <f t="shared" si="67"/>
        <v>-6.4246676350453633</v>
      </c>
      <c r="Y107" s="31">
        <f t="shared" si="68"/>
        <v>-1.3817813637684275</v>
      </c>
      <c r="Z107" s="31">
        <f t="shared" si="69"/>
        <v>-31.468732893000567</v>
      </c>
      <c r="AA107" s="31">
        <f t="shared" si="70"/>
        <v>1.5148858299238628E-2</v>
      </c>
      <c r="AB107" s="31">
        <f t="shared" si="71"/>
        <v>-3.3829391072183483</v>
      </c>
      <c r="AC107" s="31">
        <f t="shared" si="83"/>
        <v>4.9213474961955057E-7</v>
      </c>
      <c r="AD107" s="31">
        <f t="shared" si="72"/>
        <v>1.9287346765741006E-2</v>
      </c>
      <c r="AE107" s="31">
        <f t="shared" si="84"/>
        <v>-7.7912996483798018</v>
      </c>
      <c r="AF107" s="31">
        <f t="shared" si="85"/>
        <v>-34.832384653453168</v>
      </c>
      <c r="AG107" s="31">
        <f t="shared" si="64"/>
        <v>92.110410468749379</v>
      </c>
      <c r="AH107" s="31">
        <f t="shared" si="73"/>
        <v>-70.53465537879778</v>
      </c>
      <c r="AI107" s="31">
        <f t="shared" si="74"/>
        <v>-89.982963127632871</v>
      </c>
      <c r="AJ107" s="31">
        <f t="shared" si="86"/>
        <v>1.1135475224811822</v>
      </c>
      <c r="AK107" s="31">
        <f t="shared" si="75"/>
        <v>28.396724992282653</v>
      </c>
      <c r="AL107" s="32">
        <f t="shared" si="76"/>
        <v>-2.3602634709327775E-4</v>
      </c>
      <c r="AM107" s="31">
        <f t="shared" si="77"/>
        <v>-0.42238525822655154</v>
      </c>
      <c r="AN107" s="31">
        <f t="shared" si="87"/>
        <v>22.689066586085687</v>
      </c>
      <c r="AO107" s="31">
        <f t="shared" si="88"/>
        <v>-62.008623393576769</v>
      </c>
      <c r="AP107" s="30">
        <f t="shared" si="65"/>
        <v>23.609121289162623</v>
      </c>
      <c r="AQ107" s="30">
        <f t="shared" si="66"/>
        <v>-26.020599913279625</v>
      </c>
      <c r="AR107" s="31">
        <f t="shared" si="89"/>
        <v>12.486288313588886</v>
      </c>
      <c r="AS107" s="33">
        <f t="shared" si="90"/>
        <v>-96.841008047029931</v>
      </c>
      <c r="AT107" s="31">
        <f t="shared" si="78"/>
        <v>4.9913589668783793E-12</v>
      </c>
      <c r="AU107" s="31">
        <f t="shared" si="79"/>
        <v>6.1424673548629062E-5</v>
      </c>
      <c r="AV107" s="32">
        <f t="shared" si="80"/>
        <v>-1.1571929598639454E-14</v>
      </c>
      <c r="AW107" s="31">
        <f t="shared" si="81"/>
        <v>-3.0712336774326267E-6</v>
      </c>
      <c r="AX107" s="34">
        <f t="shared" si="91"/>
        <v>4.9797870372797402E-12</v>
      </c>
      <c r="AY107" s="35">
        <f t="shared" si="92"/>
        <v>5.8353439871196435E-5</v>
      </c>
      <c r="AZ107" s="10">
        <f t="shared" si="93"/>
        <v>12.486288313593866</v>
      </c>
      <c r="BA107" s="10">
        <f t="shared" si="94"/>
        <v>-96.840949693590062</v>
      </c>
      <c r="BB107" s="10">
        <f t="shared" si="95"/>
        <v>83.159050306409938</v>
      </c>
      <c r="BC107" s="48"/>
      <c r="BD107" s="46">
        <f t="shared" si="96"/>
        <v>12</v>
      </c>
      <c r="BE107" s="46">
        <f t="shared" si="97"/>
        <v>-97</v>
      </c>
      <c r="BF107" s="46">
        <f t="shared" si="98"/>
        <v>83</v>
      </c>
    </row>
    <row r="108" spans="22:58" x14ac:dyDescent="0.3">
      <c r="V108" s="29">
        <v>2.04</v>
      </c>
      <c r="W108" s="38">
        <f t="shared" si="82"/>
        <v>1096.4781961431861</v>
      </c>
      <c r="X108" s="30">
        <f t="shared" si="67"/>
        <v>-6.4246676350453633</v>
      </c>
      <c r="Y108" s="31">
        <f t="shared" si="68"/>
        <v>-1.4372044239156179</v>
      </c>
      <c r="Z108" s="31">
        <f t="shared" si="69"/>
        <v>-32.059196990992675</v>
      </c>
      <c r="AA108" s="31">
        <f t="shared" si="70"/>
        <v>1.5861499796922394E-2</v>
      </c>
      <c r="AB108" s="31">
        <f t="shared" si="71"/>
        <v>-3.4615484492213056</v>
      </c>
      <c r="AC108" s="31">
        <f t="shared" si="83"/>
        <v>5.1532834555380441E-7</v>
      </c>
      <c r="AD108" s="31">
        <f t="shared" si="72"/>
        <v>1.9736606749937054E-2</v>
      </c>
      <c r="AE108" s="31">
        <f t="shared" si="84"/>
        <v>-7.8460100438357134</v>
      </c>
      <c r="AF108" s="31">
        <f t="shared" si="85"/>
        <v>-35.501008833464041</v>
      </c>
      <c r="AG108" s="31">
        <f t="shared" si="64"/>
        <v>92.110410468749379</v>
      </c>
      <c r="AH108" s="31">
        <f t="shared" si="73"/>
        <v>-70.734655361515436</v>
      </c>
      <c r="AI108" s="31">
        <f t="shared" si="74"/>
        <v>-89.983350934172094</v>
      </c>
      <c r="AJ108" s="31">
        <f t="shared" si="86"/>
        <v>1.1595943876267141</v>
      </c>
      <c r="AK108" s="31">
        <f t="shared" si="75"/>
        <v>28.952108570644416</v>
      </c>
      <c r="AL108" s="32">
        <f t="shared" si="76"/>
        <v>-2.4714960962717752E-4</v>
      </c>
      <c r="AM108" s="31">
        <f t="shared" si="77"/>
        <v>-0.43222350577569429</v>
      </c>
      <c r="AN108" s="31">
        <f t="shared" si="87"/>
        <v>22.53510234525103</v>
      </c>
      <c r="AO108" s="31">
        <f t="shared" si="88"/>
        <v>-61.463465869303377</v>
      </c>
      <c r="AP108" s="30">
        <f t="shared" si="65"/>
        <v>23.609121289162623</v>
      </c>
      <c r="AQ108" s="30">
        <f t="shared" si="66"/>
        <v>-26.020599913279625</v>
      </c>
      <c r="AR108" s="31">
        <f t="shared" si="89"/>
        <v>12.277613677298312</v>
      </c>
      <c r="AS108" s="33">
        <f t="shared" si="90"/>
        <v>-96.964474702767419</v>
      </c>
      <c r="AT108" s="31">
        <f t="shared" si="78"/>
        <v>5.2266548687172439E-12</v>
      </c>
      <c r="AU108" s="31">
        <f t="shared" si="79"/>
        <v>6.2855437995444052E-5</v>
      </c>
      <c r="AV108" s="32">
        <f t="shared" si="80"/>
        <v>-1.350058453174603E-14</v>
      </c>
      <c r="AW108" s="31">
        <f t="shared" si="81"/>
        <v>-3.1427718997734597E-6</v>
      </c>
      <c r="AX108" s="34">
        <f t="shared" si="91"/>
        <v>5.2131542841854981E-12</v>
      </c>
      <c r="AY108" s="35">
        <f t="shared" si="92"/>
        <v>5.9712666095670591E-5</v>
      </c>
      <c r="AZ108" s="10">
        <f t="shared" si="93"/>
        <v>12.277613677303526</v>
      </c>
      <c r="BA108" s="10">
        <f t="shared" si="94"/>
        <v>-96.964414990101318</v>
      </c>
      <c r="BB108" s="10">
        <f t="shared" si="95"/>
        <v>83.035585009898682</v>
      </c>
      <c r="BC108" s="37"/>
      <c r="BD108" s="46">
        <f t="shared" si="96"/>
        <v>12</v>
      </c>
      <c r="BE108" s="46">
        <f t="shared" si="97"/>
        <v>-97</v>
      </c>
      <c r="BF108" s="46">
        <f t="shared" si="98"/>
        <v>83</v>
      </c>
    </row>
    <row r="109" spans="22:58" x14ac:dyDescent="0.3">
      <c r="V109" s="29">
        <v>2.0499999999999998</v>
      </c>
      <c r="W109" s="36">
        <f t="shared" si="82"/>
        <v>1122.0184543019634</v>
      </c>
      <c r="X109" s="30">
        <f t="shared" si="67"/>
        <v>-6.4246676350453633</v>
      </c>
      <c r="Y109" s="31">
        <f t="shared" si="68"/>
        <v>-1.4944912557979895</v>
      </c>
      <c r="Z109" s="31">
        <f t="shared" si="69"/>
        <v>-32.655625175147684</v>
      </c>
      <c r="AA109" s="31">
        <f t="shared" si="70"/>
        <v>1.660760173968881E-2</v>
      </c>
      <c r="AB109" s="31">
        <f t="shared" si="71"/>
        <v>-3.541975330851082</v>
      </c>
      <c r="AC109" s="31">
        <f t="shared" si="83"/>
        <v>5.3961502004220866E-7</v>
      </c>
      <c r="AD109" s="31">
        <f t="shared" si="72"/>
        <v>2.0196331340964199E-2</v>
      </c>
      <c r="AE109" s="31">
        <f t="shared" si="84"/>
        <v>-7.9025507494886433</v>
      </c>
      <c r="AF109" s="31">
        <f t="shared" si="85"/>
        <v>-36.177404174657802</v>
      </c>
      <c r="AG109" s="31">
        <f t="shared" si="64"/>
        <v>92.110410468749379</v>
      </c>
      <c r="AH109" s="31">
        <f t="shared" si="73"/>
        <v>-70.93465534501091</v>
      </c>
      <c r="AI109" s="31">
        <f t="shared" si="74"/>
        <v>-89.9837299131582</v>
      </c>
      <c r="AJ109" s="31">
        <f t="shared" si="86"/>
        <v>1.2072937538582875</v>
      </c>
      <c r="AK109" s="31">
        <f t="shared" si="75"/>
        <v>29.514328053344929</v>
      </c>
      <c r="AL109" s="32">
        <f t="shared" si="76"/>
        <v>-2.5879706484044124E-4</v>
      </c>
      <c r="AM109" s="31">
        <f t="shared" si="77"/>
        <v>-0.44229088915894293</v>
      </c>
      <c r="AN109" s="31">
        <f t="shared" si="87"/>
        <v>22.382790080531915</v>
      </c>
      <c r="AO109" s="31">
        <f t="shared" si="88"/>
        <v>-60.911692748972214</v>
      </c>
      <c r="AP109" s="30">
        <f t="shared" si="65"/>
        <v>23.609121289162623</v>
      </c>
      <c r="AQ109" s="30">
        <f t="shared" si="66"/>
        <v>-26.020599913279625</v>
      </c>
      <c r="AR109" s="31">
        <f t="shared" si="89"/>
        <v>12.06876070692627</v>
      </c>
      <c r="AS109" s="33">
        <f t="shared" si="90"/>
        <v>-97.089096923630024</v>
      </c>
      <c r="AT109" s="31">
        <f t="shared" si="78"/>
        <v>5.4735227001547331E-12</v>
      </c>
      <c r="AU109" s="31">
        <f t="shared" si="79"/>
        <v>6.4319529227474065E-5</v>
      </c>
      <c r="AV109" s="32">
        <f t="shared" si="80"/>
        <v>-1.350058453174603E-14</v>
      </c>
      <c r="AW109" s="31">
        <f t="shared" si="81"/>
        <v>-3.2159764613750504E-6</v>
      </c>
      <c r="AX109" s="34">
        <f t="shared" si="91"/>
        <v>5.4600221156229873E-12</v>
      </c>
      <c r="AY109" s="35">
        <f t="shared" si="92"/>
        <v>6.1103552766099021E-5</v>
      </c>
      <c r="AZ109" s="10">
        <f t="shared" si="93"/>
        <v>12.06876070693173</v>
      </c>
      <c r="BA109" s="10">
        <f t="shared" si="94"/>
        <v>-97.089035820077257</v>
      </c>
      <c r="BB109" s="10">
        <f t="shared" si="95"/>
        <v>82.910964179922743</v>
      </c>
      <c r="BC109" s="48"/>
      <c r="BD109" s="46">
        <f t="shared" si="96"/>
        <v>12</v>
      </c>
      <c r="BE109" s="46">
        <f t="shared" si="97"/>
        <v>-97</v>
      </c>
      <c r="BF109" s="46">
        <f t="shared" si="98"/>
        <v>83</v>
      </c>
    </row>
    <row r="110" spans="22:58" x14ac:dyDescent="0.3">
      <c r="V110" s="29">
        <v>2.06</v>
      </c>
      <c r="W110" s="38">
        <f t="shared" si="82"/>
        <v>1148.1536214968835</v>
      </c>
      <c r="X110" s="30">
        <f t="shared" si="67"/>
        <v>-6.4246676350453633</v>
      </c>
      <c r="Y110" s="31">
        <f t="shared" si="68"/>
        <v>-1.5536788749029946</v>
      </c>
      <c r="Z110" s="31">
        <f t="shared" si="69"/>
        <v>-33.257816628653494</v>
      </c>
      <c r="AA110" s="31">
        <f t="shared" si="70"/>
        <v>1.7388729026905424E-2</v>
      </c>
      <c r="AB110" s="31">
        <f t="shared" si="71"/>
        <v>-3.6242611269958722</v>
      </c>
      <c r="AC110" s="31">
        <f t="shared" si="83"/>
        <v>5.6504629130281617E-7</v>
      </c>
      <c r="AD110" s="31">
        <f t="shared" si="72"/>
        <v>2.0666764290648929E-2</v>
      </c>
      <c r="AE110" s="31">
        <f t="shared" si="84"/>
        <v>-7.9609572158751609</v>
      </c>
      <c r="AF110" s="31">
        <f t="shared" si="85"/>
        <v>-36.86141099135871</v>
      </c>
      <c r="AG110" s="31">
        <f t="shared" si="64"/>
        <v>92.110410468749379</v>
      </c>
      <c r="AH110" s="31">
        <f t="shared" si="73"/>
        <v>-71.134655329249227</v>
      </c>
      <c r="AI110" s="31">
        <f t="shared" si="74"/>
        <v>-89.984100265530785</v>
      </c>
      <c r="AJ110" s="31">
        <f t="shared" si="86"/>
        <v>1.2566858975451713</v>
      </c>
      <c r="AK110" s="31">
        <f t="shared" si="75"/>
        <v>30.083248422086069</v>
      </c>
      <c r="AL110" s="32">
        <f t="shared" si="76"/>
        <v>-2.7099341422492538E-4</v>
      </c>
      <c r="AM110" s="31">
        <f t="shared" si="77"/>
        <v>-0.45259274374826342</v>
      </c>
      <c r="AN110" s="31">
        <f t="shared" si="87"/>
        <v>22.232170043631097</v>
      </c>
      <c r="AO110" s="31">
        <f t="shared" si="88"/>
        <v>-60.353444587192975</v>
      </c>
      <c r="AP110" s="30">
        <f t="shared" si="65"/>
        <v>23.609121289162623</v>
      </c>
      <c r="AQ110" s="30">
        <f t="shared" si="66"/>
        <v>-26.020599913279625</v>
      </c>
      <c r="AR110" s="31">
        <f t="shared" si="89"/>
        <v>11.859734203638936</v>
      </c>
      <c r="AS110" s="33">
        <f t="shared" si="90"/>
        <v>-97.214855578551692</v>
      </c>
      <c r="AT110" s="31">
        <f t="shared" si="78"/>
        <v>5.7319624611908469E-12</v>
      </c>
      <c r="AU110" s="31">
        <f t="shared" si="79"/>
        <v>6.5817723525270102E-5</v>
      </c>
      <c r="AV110" s="32">
        <f t="shared" si="80"/>
        <v>-1.5429239464852607E-14</v>
      </c>
      <c r="AW110" s="31">
        <f t="shared" si="81"/>
        <v>-3.290886176264948E-6</v>
      </c>
      <c r="AX110" s="34">
        <f t="shared" si="91"/>
        <v>5.7165332217259944E-12</v>
      </c>
      <c r="AY110" s="35">
        <f t="shared" si="92"/>
        <v>6.2526837349005161E-5</v>
      </c>
      <c r="AZ110" s="10">
        <f t="shared" si="93"/>
        <v>11.859734203644653</v>
      </c>
      <c r="BA110" s="10">
        <f t="shared" si="94"/>
        <v>-97.214793051714338</v>
      </c>
      <c r="BB110" s="10">
        <f t="shared" si="95"/>
        <v>82.785206948285662</v>
      </c>
      <c r="BC110" s="37"/>
      <c r="BD110" s="46">
        <f t="shared" si="96"/>
        <v>12</v>
      </c>
      <c r="BE110" s="46">
        <f t="shared" si="97"/>
        <v>-97</v>
      </c>
      <c r="BF110" s="46">
        <f t="shared" si="98"/>
        <v>83</v>
      </c>
    </row>
    <row r="111" spans="22:58" x14ac:dyDescent="0.3">
      <c r="V111" s="29">
        <v>2.0699999999999998</v>
      </c>
      <c r="W111" s="36">
        <f t="shared" si="82"/>
        <v>1174.8975549395293</v>
      </c>
      <c r="X111" s="30">
        <f t="shared" si="67"/>
        <v>-6.4246676350453633</v>
      </c>
      <c r="Y111" s="31">
        <f t="shared" si="68"/>
        <v>-1.6148033359326883</v>
      </c>
      <c r="Z111" s="31">
        <f t="shared" si="69"/>
        <v>-33.86555846200708</v>
      </c>
      <c r="AA111" s="31">
        <f t="shared" si="70"/>
        <v>1.8206519154468043E-2</v>
      </c>
      <c r="AB111" s="31">
        <f t="shared" si="71"/>
        <v>-3.7084481081593936</v>
      </c>
      <c r="AC111" s="31">
        <f t="shared" si="83"/>
        <v>5.9167609994306817E-7</v>
      </c>
      <c r="AD111" s="31">
        <f t="shared" si="72"/>
        <v>2.1148155028514162E-2</v>
      </c>
      <c r="AE111" s="31">
        <f t="shared" si="84"/>
        <v>-8.0212638601474833</v>
      </c>
      <c r="AF111" s="31">
        <f t="shared" si="85"/>
        <v>-37.552858415137962</v>
      </c>
      <c r="AG111" s="31">
        <f t="shared" si="64"/>
        <v>92.110410468749379</v>
      </c>
      <c r="AH111" s="31">
        <f t="shared" si="73"/>
        <v>-71.334655314196908</v>
      </c>
      <c r="AI111" s="31">
        <f t="shared" si="74"/>
        <v>-89.984462187655424</v>
      </c>
      <c r="AJ111" s="31">
        <f t="shared" si="86"/>
        <v>1.3078107255398017</v>
      </c>
      <c r="AK111" s="31">
        <f t="shared" si="75"/>
        <v>30.658722544942695</v>
      </c>
      <c r="AL111" s="32">
        <f t="shared" si="76"/>
        <v>-2.8376452313669368E-4</v>
      </c>
      <c r="AM111" s="31">
        <f t="shared" si="77"/>
        <v>-0.46313452905744046</v>
      </c>
      <c r="AN111" s="31">
        <f t="shared" si="87"/>
        <v>22.083282115569137</v>
      </c>
      <c r="AO111" s="31">
        <f t="shared" si="88"/>
        <v>-59.788874171770175</v>
      </c>
      <c r="AP111" s="30">
        <f t="shared" si="65"/>
        <v>23.609121289162623</v>
      </c>
      <c r="AQ111" s="30">
        <f t="shared" si="66"/>
        <v>-26.020599913279625</v>
      </c>
      <c r="AR111" s="31">
        <f t="shared" si="89"/>
        <v>11.650539631304653</v>
      </c>
      <c r="AS111" s="33">
        <f t="shared" si="90"/>
        <v>-97.341732586908137</v>
      </c>
      <c r="AT111" s="31">
        <f t="shared" si="78"/>
        <v>6.0019741518255853E-12</v>
      </c>
      <c r="AU111" s="31">
        <f t="shared" si="79"/>
        <v>6.7350815251279568E-5</v>
      </c>
      <c r="AV111" s="32">
        <f t="shared" si="80"/>
        <v>-1.5429239464852607E-14</v>
      </c>
      <c r="AW111" s="31">
        <f t="shared" si="81"/>
        <v>-3.3675407625655251E-6</v>
      </c>
      <c r="AX111" s="34">
        <f t="shared" si="91"/>
        <v>5.9865449123607328E-12</v>
      </c>
      <c r="AY111" s="35">
        <f t="shared" si="92"/>
        <v>6.398327448871404E-5</v>
      </c>
      <c r="AZ111" s="10">
        <f t="shared" si="93"/>
        <v>11.65053963131064</v>
      </c>
      <c r="BA111" s="10">
        <f t="shared" si="94"/>
        <v>-97.34166860363365</v>
      </c>
      <c r="BB111" s="10">
        <f t="shared" si="95"/>
        <v>82.65833139636635</v>
      </c>
      <c r="BC111" s="48"/>
      <c r="BD111" s="46">
        <f t="shared" si="96"/>
        <v>12</v>
      </c>
      <c r="BE111" s="46">
        <f t="shared" si="97"/>
        <v>-97</v>
      </c>
      <c r="BF111" s="46">
        <f t="shared" si="98"/>
        <v>83</v>
      </c>
    </row>
    <row r="112" spans="22:58" x14ac:dyDescent="0.3">
      <c r="V112" s="29">
        <v>2.08</v>
      </c>
      <c r="W112" s="38">
        <f t="shared" si="82"/>
        <v>1202.2644346174136</v>
      </c>
      <c r="X112" s="30">
        <f t="shared" si="67"/>
        <v>-6.4246676350453633</v>
      </c>
      <c r="Y112" s="31">
        <f t="shared" si="68"/>
        <v>-1.6778996181819881</v>
      </c>
      <c r="Z112" s="31">
        <f t="shared" si="69"/>
        <v>-34.478625882894598</v>
      </c>
      <c r="AA112" s="31">
        <f t="shared" si="70"/>
        <v>1.9062685525776647E-2</v>
      </c>
      <c r="AB112" s="31">
        <f t="shared" si="71"/>
        <v>-3.7945794565231319</v>
      </c>
      <c r="AC112" s="31">
        <f t="shared" si="83"/>
        <v>6.1956093432224746E-7</v>
      </c>
      <c r="AD112" s="31">
        <f t="shared" si="72"/>
        <v>2.164075879402913E-2</v>
      </c>
      <c r="AE112" s="31">
        <f t="shared" si="84"/>
        <v>-8.0835039481406401</v>
      </c>
      <c r="AF112" s="31">
        <f t="shared" si="85"/>
        <v>-38.2515645806237</v>
      </c>
      <c r="AG112" s="31">
        <f t="shared" si="64"/>
        <v>92.110410468749379</v>
      </c>
      <c r="AH112" s="31">
        <f t="shared" si="73"/>
        <v>-71.534655299822091</v>
      </c>
      <c r="AI112" s="31">
        <f t="shared" si="74"/>
        <v>-89.984815871427898</v>
      </c>
      <c r="AJ112" s="31">
        <f t="shared" si="86"/>
        <v>1.3607076709954575</v>
      </c>
      <c r="AK112" s="31">
        <f t="shared" si="75"/>
        <v>31.24059108145363</v>
      </c>
      <c r="AL112" s="32">
        <f t="shared" si="76"/>
        <v>-2.971374756178248E-4</v>
      </c>
      <c r="AM112" s="31">
        <f t="shared" si="77"/>
        <v>-0.47392183162406776</v>
      </c>
      <c r="AN112" s="31">
        <f t="shared" si="87"/>
        <v>21.936165702447127</v>
      </c>
      <c r="AO112" s="31">
        <f t="shared" si="88"/>
        <v>-59.218146621598336</v>
      </c>
      <c r="AP112" s="30">
        <f t="shared" si="65"/>
        <v>23.609121289162623</v>
      </c>
      <c r="AQ112" s="30">
        <f t="shared" si="66"/>
        <v>-26.020599913279625</v>
      </c>
      <c r="AR112" s="31">
        <f t="shared" si="89"/>
        <v>11.441183130189486</v>
      </c>
      <c r="AS112" s="33">
        <f t="shared" si="90"/>
        <v>-97.469711202222044</v>
      </c>
      <c r="AT112" s="31">
        <f t="shared" si="78"/>
        <v>6.2835577720589467E-12</v>
      </c>
      <c r="AU112" s="31">
        <f t="shared" si="79"/>
        <v>6.8919617271028666E-5</v>
      </c>
      <c r="AV112" s="32">
        <f t="shared" si="80"/>
        <v>-1.5429239464852607E-14</v>
      </c>
      <c r="AW112" s="31">
        <f t="shared" si="81"/>
        <v>-3.4459808635530912E-6</v>
      </c>
      <c r="AX112" s="34">
        <f t="shared" si="91"/>
        <v>6.2681285325940942E-12</v>
      </c>
      <c r="AY112" s="35">
        <f t="shared" si="92"/>
        <v>6.5473636407475575E-5</v>
      </c>
      <c r="AZ112" s="10">
        <f t="shared" si="93"/>
        <v>11.441183130195755</v>
      </c>
      <c r="BA112" s="10">
        <f t="shared" si="94"/>
        <v>-97.469645728585633</v>
      </c>
      <c r="BB112" s="10">
        <f t="shared" si="95"/>
        <v>82.530354271414367</v>
      </c>
      <c r="BC112" s="37"/>
      <c r="BD112" s="46">
        <f t="shared" si="96"/>
        <v>11</v>
      </c>
      <c r="BE112" s="46">
        <f t="shared" si="97"/>
        <v>-97</v>
      </c>
      <c r="BF112" s="46">
        <f t="shared" si="98"/>
        <v>83</v>
      </c>
    </row>
    <row r="113" spans="22:58" x14ac:dyDescent="0.3">
      <c r="V113" s="29">
        <v>2.09</v>
      </c>
      <c r="W113" s="36">
        <f t="shared" si="82"/>
        <v>1230.2687708123822</v>
      </c>
      <c r="X113" s="30">
        <f t="shared" si="67"/>
        <v>-6.4246676350453633</v>
      </c>
      <c r="Y113" s="31">
        <f t="shared" si="68"/>
        <v>-1.7430015109094108</v>
      </c>
      <c r="Z113" s="31">
        <f t="shared" si="69"/>
        <v>-35.096782421277261</v>
      </c>
      <c r="AA113" s="31">
        <f t="shared" si="70"/>
        <v>1.9959020908262418E-2</v>
      </c>
      <c r="AB113" s="31">
        <f t="shared" si="71"/>
        <v>-3.8826992820482258</v>
      </c>
      <c r="AC113" s="31">
        <f t="shared" si="83"/>
        <v>6.4875993855602819E-7</v>
      </c>
      <c r="AD113" s="31">
        <f t="shared" si="72"/>
        <v>2.2144836771939173E-2</v>
      </c>
      <c r="AE113" s="31">
        <f t="shared" si="84"/>
        <v>-8.1477094762865736</v>
      </c>
      <c r="AF113" s="31">
        <f t="shared" si="85"/>
        <v>-38.957336866553554</v>
      </c>
      <c r="AG113" s="31">
        <f t="shared" si="64"/>
        <v>92.110410468749379</v>
      </c>
      <c r="AH113" s="31">
        <f t="shared" si="73"/>
        <v>-71.734655286094238</v>
      </c>
      <c r="AI113" s="31">
        <f t="shared" si="74"/>
        <v>-89.985161504375924</v>
      </c>
      <c r="AJ113" s="31">
        <f t="shared" si="86"/>
        <v>1.4154155861049009</v>
      </c>
      <c r="AK113" s="31">
        <f t="shared" si="75"/>
        <v>31.828682431525149</v>
      </c>
      <c r="AL113" s="32">
        <f t="shared" si="76"/>
        <v>-3.1114063179459386E-4</v>
      </c>
      <c r="AM113" s="31">
        <f t="shared" si="77"/>
        <v>-0.48496036795796826</v>
      </c>
      <c r="AN113" s="31">
        <f t="shared" si="87"/>
        <v>21.790859628128246</v>
      </c>
      <c r="AO113" s="31">
        <f t="shared" si="88"/>
        <v>-58.641439440808739</v>
      </c>
      <c r="AP113" s="30">
        <f t="shared" si="65"/>
        <v>23.609121289162623</v>
      </c>
      <c r="AQ113" s="30">
        <f t="shared" si="66"/>
        <v>-26.020599913279625</v>
      </c>
      <c r="AR113" s="31">
        <f t="shared" si="89"/>
        <v>11.231671527724671</v>
      </c>
      <c r="AS113" s="33">
        <f t="shared" si="90"/>
        <v>-97.5987763073623</v>
      </c>
      <c r="AT113" s="31">
        <f t="shared" si="78"/>
        <v>6.5805706317571379E-12</v>
      </c>
      <c r="AU113" s="31">
        <f t="shared" si="79"/>
        <v>7.0524961384113666E-5</v>
      </c>
      <c r="AV113" s="32">
        <f t="shared" si="80"/>
        <v>-1.5429239464852607E-14</v>
      </c>
      <c r="AW113" s="31">
        <f t="shared" si="81"/>
        <v>-3.5262480692074595E-6</v>
      </c>
      <c r="AX113" s="34">
        <f t="shared" si="91"/>
        <v>6.5651413922922854E-12</v>
      </c>
      <c r="AY113" s="35">
        <f t="shared" si="92"/>
        <v>6.6998713314906204E-5</v>
      </c>
      <c r="AZ113" s="10">
        <f t="shared" si="93"/>
        <v>11.231671527731237</v>
      </c>
      <c r="BA113" s="10">
        <f t="shared" si="94"/>
        <v>-97.598709308648992</v>
      </c>
      <c r="BB113" s="10">
        <f t="shared" si="95"/>
        <v>82.401290691351008</v>
      </c>
      <c r="BC113" s="48"/>
      <c r="BD113" s="46">
        <f t="shared" si="96"/>
        <v>11</v>
      </c>
      <c r="BE113" s="46">
        <f t="shared" si="97"/>
        <v>-98</v>
      </c>
      <c r="BF113" s="46">
        <f t="shared" si="98"/>
        <v>82</v>
      </c>
    </row>
    <row r="114" spans="22:58" x14ac:dyDescent="0.3">
      <c r="V114" s="29">
        <v>2.1</v>
      </c>
      <c r="W114" s="38">
        <f t="shared" si="82"/>
        <v>1258.9254117941678</v>
      </c>
      <c r="X114" s="30">
        <f t="shared" si="67"/>
        <v>-6.4246676350453633</v>
      </c>
      <c r="Y114" s="31">
        <f t="shared" si="68"/>
        <v>-1.8101414994036915</v>
      </c>
      <c r="Z114" s="31">
        <f t="shared" si="69"/>
        <v>-35.719780210705473</v>
      </c>
      <c r="AA114" s="31">
        <f t="shared" si="70"/>
        <v>2.089740104129581E-2</v>
      </c>
      <c r="AB114" s="31">
        <f t="shared" si="71"/>
        <v>-3.9728526385952332</v>
      </c>
      <c r="AC114" s="31">
        <f t="shared" si="83"/>
        <v>6.7933505137948959E-7</v>
      </c>
      <c r="AD114" s="31">
        <f t="shared" si="72"/>
        <v>2.2660656230748148E-2</v>
      </c>
      <c r="AE114" s="31">
        <f t="shared" si="84"/>
        <v>-8.2139110540727067</v>
      </c>
      <c r="AF114" s="31">
        <f t="shared" si="85"/>
        <v>-39.66997219306996</v>
      </c>
      <c r="AG114" s="31">
        <f t="shared" si="64"/>
        <v>92.110410468749379</v>
      </c>
      <c r="AH114" s="31">
        <f t="shared" si="73"/>
        <v>-71.93465527298423</v>
      </c>
      <c r="AI114" s="31">
        <f t="shared" si="74"/>
        <v>-89.985499269758563</v>
      </c>
      <c r="AJ114" s="31">
        <f t="shared" si="86"/>
        <v>1.4719726322240669</v>
      </c>
      <c r="AK114" s="31">
        <f t="shared" si="75"/>
        <v>32.422812730848484</v>
      </c>
      <c r="AL114" s="32">
        <f t="shared" si="76"/>
        <v>-3.2580368799885596E-4</v>
      </c>
      <c r="AM114" s="31">
        <f t="shared" si="77"/>
        <v>-0.49625598755756095</v>
      </c>
      <c r="AN114" s="31">
        <f t="shared" si="87"/>
        <v>21.647402024301215</v>
      </c>
      <c r="AO114" s="31">
        <f t="shared" si="88"/>
        <v>-58.058942526467639</v>
      </c>
      <c r="AP114" s="30">
        <f t="shared" si="65"/>
        <v>23.609121289162623</v>
      </c>
      <c r="AQ114" s="30">
        <f t="shared" si="66"/>
        <v>-26.020599913279625</v>
      </c>
      <c r="AR114" s="31">
        <f t="shared" si="89"/>
        <v>11.022012346111509</v>
      </c>
      <c r="AS114" s="33">
        <f t="shared" si="90"/>
        <v>-97.728914719537599</v>
      </c>
      <c r="AT114" s="31">
        <f t="shared" si="78"/>
        <v>6.8891554210539513E-12</v>
      </c>
      <c r="AU114" s="31">
        <f t="shared" si="79"/>
        <v>7.2167698765232582E-5</v>
      </c>
      <c r="AV114" s="32">
        <f t="shared" si="80"/>
        <v>-1.7357894397959187E-14</v>
      </c>
      <c r="AW114" s="31">
        <f t="shared" si="81"/>
        <v>-3.6083849382635325E-6</v>
      </c>
      <c r="AX114" s="34">
        <f t="shared" si="91"/>
        <v>6.8717975266559922E-12</v>
      </c>
      <c r="AY114" s="35">
        <f t="shared" si="92"/>
        <v>6.8559313826969042E-5</v>
      </c>
      <c r="AZ114" s="10">
        <f t="shared" si="93"/>
        <v>11.02201234611838</v>
      </c>
      <c r="BA114" s="10">
        <f t="shared" si="94"/>
        <v>-97.728846160223767</v>
      </c>
      <c r="BB114" s="10">
        <f t="shared" si="95"/>
        <v>82.271153839776233</v>
      </c>
      <c r="BC114" s="37"/>
      <c r="BD114" s="46">
        <f t="shared" si="96"/>
        <v>11</v>
      </c>
      <c r="BE114" s="46">
        <f t="shared" si="97"/>
        <v>-98</v>
      </c>
      <c r="BF114" s="46">
        <f t="shared" si="98"/>
        <v>82</v>
      </c>
    </row>
    <row r="115" spans="22:58" x14ac:dyDescent="0.3">
      <c r="V115" s="29">
        <v>2.11</v>
      </c>
      <c r="W115" s="36">
        <f t="shared" si="82"/>
        <v>1288.2495516931342</v>
      </c>
      <c r="X115" s="30">
        <f t="shared" si="67"/>
        <v>-6.4246676350453633</v>
      </c>
      <c r="Y115" s="31">
        <f t="shared" si="68"/>
        <v>-1.8793506524786874</v>
      </c>
      <c r="Z115" s="31">
        <f t="shared" si="69"/>
        <v>-36.347360326444623</v>
      </c>
      <c r="AA115" s="31">
        <f t="shared" si="70"/>
        <v>2.187978840158105E-2</v>
      </c>
      <c r="AB115" s="31">
        <f t="shared" si="71"/>
        <v>-4.0650855400377059</v>
      </c>
      <c r="AC115" s="31">
        <f t="shared" si="83"/>
        <v>7.1135112186625955E-7</v>
      </c>
      <c r="AD115" s="31">
        <f t="shared" si="72"/>
        <v>2.3188490664426138E-2</v>
      </c>
      <c r="AE115" s="31">
        <f t="shared" si="84"/>
        <v>-8.2821377877713473</v>
      </c>
      <c r="AF115" s="31">
        <f t="shared" si="85"/>
        <v>-40.389257375817905</v>
      </c>
      <c r="AG115" s="31">
        <f t="shared" si="64"/>
        <v>92.110410468749379</v>
      </c>
      <c r="AH115" s="31">
        <f t="shared" si="73"/>
        <v>-72.134655260464257</v>
      </c>
      <c r="AI115" s="31">
        <f t="shared" si="74"/>
        <v>-89.985829346663422</v>
      </c>
      <c r="AJ115" s="31">
        <f t="shared" si="86"/>
        <v>1.5304161678959558</v>
      </c>
      <c r="AK115" s="31">
        <f t="shared" si="75"/>
        <v>33.022785895312317</v>
      </c>
      <c r="AL115" s="32">
        <f t="shared" si="76"/>
        <v>-3.4115773969197773E-4</v>
      </c>
      <c r="AM115" s="31">
        <f t="shared" si="77"/>
        <v>-0.50781467599569052</v>
      </c>
      <c r="AN115" s="31">
        <f t="shared" si="87"/>
        <v>21.505830218441389</v>
      </c>
      <c r="AO115" s="31">
        <f t="shared" si="88"/>
        <v>-57.470858127346794</v>
      </c>
      <c r="AP115" s="30">
        <f t="shared" si="65"/>
        <v>23.609121289162623</v>
      </c>
      <c r="AQ115" s="30">
        <f t="shared" si="66"/>
        <v>-26.020599913279625</v>
      </c>
      <c r="AR115" s="31">
        <f t="shared" si="89"/>
        <v>10.812213806553039</v>
      </c>
      <c r="AS115" s="33">
        <f t="shared" si="90"/>
        <v>-97.860115503164707</v>
      </c>
      <c r="AT115" s="31">
        <f t="shared" si="78"/>
        <v>7.2150981047486972E-12</v>
      </c>
      <c r="AU115" s="31">
        <f t="shared" si="79"/>
        <v>7.3848700415489078E-5</v>
      </c>
      <c r="AV115" s="32">
        <f t="shared" si="80"/>
        <v>-1.9286549331065764E-14</v>
      </c>
      <c r="AW115" s="31">
        <f t="shared" si="81"/>
        <v>-3.6924350207764933E-6</v>
      </c>
      <c r="AX115" s="34">
        <f t="shared" si="91"/>
        <v>7.1958115554176314E-12</v>
      </c>
      <c r="AY115" s="35">
        <f t="shared" si="92"/>
        <v>7.0156265394712578E-5</v>
      </c>
      <c r="AZ115" s="10">
        <f t="shared" si="93"/>
        <v>10.812213806560235</v>
      </c>
      <c r="BA115" s="10">
        <f t="shared" si="94"/>
        <v>-97.860045346899312</v>
      </c>
      <c r="BB115" s="10">
        <f t="shared" si="95"/>
        <v>82.139954653100688</v>
      </c>
      <c r="BC115" s="48"/>
      <c r="BD115" s="46">
        <f t="shared" si="96"/>
        <v>11</v>
      </c>
      <c r="BE115" s="46">
        <f t="shared" si="97"/>
        <v>-98</v>
      </c>
      <c r="BF115" s="46">
        <f t="shared" si="98"/>
        <v>82</v>
      </c>
    </row>
    <row r="116" spans="22:58" x14ac:dyDescent="0.3">
      <c r="V116" s="29">
        <v>2.12</v>
      </c>
      <c r="W116" s="38">
        <f t="shared" si="82"/>
        <v>1318.2567385564084</v>
      </c>
      <c r="X116" s="30">
        <f t="shared" si="67"/>
        <v>-6.4246676350453633</v>
      </c>
      <c r="Y116" s="31">
        <f t="shared" si="68"/>
        <v>-1.9506585121515954</v>
      </c>
      <c r="Z116" s="31">
        <f t="shared" si="69"/>
        <v>-36.979253180529803</v>
      </c>
      <c r="AA116" s="31">
        <f t="shared" si="70"/>
        <v>2.29082361322441E-2</v>
      </c>
      <c r="AB116" s="31">
        <f t="shared" si="71"/>
        <v>-4.1594449763435497</v>
      </c>
      <c r="AC116" s="31">
        <f t="shared" si="83"/>
        <v>7.4487606564939449E-7</v>
      </c>
      <c r="AD116" s="31">
        <f t="shared" si="72"/>
        <v>2.3728619937418045E-2</v>
      </c>
      <c r="AE116" s="31">
        <f t="shared" si="84"/>
        <v>-8.3524171661886495</v>
      </c>
      <c r="AF116" s="31">
        <f t="shared" si="85"/>
        <v>-41.114969536935938</v>
      </c>
      <c r="AG116" s="31">
        <f t="shared" si="64"/>
        <v>92.110410468749379</v>
      </c>
      <c r="AH116" s="31">
        <f t="shared" si="73"/>
        <v>-72.334655248507801</v>
      </c>
      <c r="AI116" s="31">
        <f t="shared" si="74"/>
        <v>-89.986151910101526</v>
      </c>
      <c r="AJ116" s="31">
        <f t="shared" si="86"/>
        <v>1.5907826353392269</v>
      </c>
      <c r="AK116" s="31">
        <f t="shared" si="75"/>
        <v>33.628393716630796</v>
      </c>
      <c r="AL116" s="32">
        <f t="shared" si="76"/>
        <v>-3.5723534736616162E-4</v>
      </c>
      <c r="AM116" s="31">
        <f t="shared" si="77"/>
        <v>-0.51964255807649018</v>
      </c>
      <c r="AN116" s="31">
        <f t="shared" si="87"/>
        <v>21.36618062023344</v>
      </c>
      <c r="AO116" s="31">
        <f t="shared" si="88"/>
        <v>-56.877400751547221</v>
      </c>
      <c r="AP116" s="30">
        <f t="shared" si="65"/>
        <v>23.609121289162623</v>
      </c>
      <c r="AQ116" s="30">
        <f t="shared" si="66"/>
        <v>-26.020599913279625</v>
      </c>
      <c r="AR116" s="31">
        <f t="shared" si="89"/>
        <v>10.60228482992779</v>
      </c>
      <c r="AS116" s="33">
        <f t="shared" si="90"/>
        <v>-97.992370288483158</v>
      </c>
      <c r="AT116" s="31">
        <f t="shared" si="78"/>
        <v>7.5545413729751663E-12</v>
      </c>
      <c r="AU116" s="31">
        <f t="shared" si="79"/>
        <v>7.5568857624208879E-5</v>
      </c>
      <c r="AV116" s="32">
        <f t="shared" si="80"/>
        <v>-1.9286549331065764E-14</v>
      </c>
      <c r="AW116" s="31">
        <f t="shared" si="81"/>
        <v>-3.7784428812126295E-6</v>
      </c>
      <c r="AX116" s="34">
        <f t="shared" si="91"/>
        <v>7.5352548236441013E-12</v>
      </c>
      <c r="AY116" s="35">
        <f t="shared" si="92"/>
        <v>7.1790414742996256E-5</v>
      </c>
      <c r="AZ116" s="10">
        <f t="shared" si="93"/>
        <v>10.602284829935325</v>
      </c>
      <c r="BA116" s="10">
        <f t="shared" si="94"/>
        <v>-97.992298498068422</v>
      </c>
      <c r="BB116" s="10">
        <f t="shared" si="95"/>
        <v>82.007701501931578</v>
      </c>
      <c r="BC116" s="37"/>
      <c r="BD116" s="46">
        <f t="shared" si="96"/>
        <v>11</v>
      </c>
      <c r="BE116" s="46">
        <f t="shared" si="97"/>
        <v>-98</v>
      </c>
      <c r="BF116" s="46">
        <f t="shared" si="98"/>
        <v>82</v>
      </c>
    </row>
    <row r="117" spans="22:58" x14ac:dyDescent="0.3">
      <c r="V117" s="29">
        <v>2.13</v>
      </c>
      <c r="W117" s="36">
        <f t="shared" si="82"/>
        <v>1348.9628825916539</v>
      </c>
      <c r="X117" s="30">
        <f t="shared" si="67"/>
        <v>-6.4246676350453633</v>
      </c>
      <c r="Y117" s="31">
        <f t="shared" si="68"/>
        <v>-2.0240929862740291</v>
      </c>
      <c r="Z117" s="31">
        <f t="shared" si="69"/>
        <v>-37.615178973371805</v>
      </c>
      <c r="AA117" s="31">
        <f t="shared" si="70"/>
        <v>2.3984892142034645E-2</v>
      </c>
      <c r="AB117" s="31">
        <f t="shared" si="71"/>
        <v>-4.2559789295956909</v>
      </c>
      <c r="AC117" s="31">
        <f t="shared" si="83"/>
        <v>7.7998098835511201E-7</v>
      </c>
      <c r="AD117" s="31">
        <f t="shared" si="72"/>
        <v>2.4281330433029571E-2</v>
      </c>
      <c r="AE117" s="31">
        <f t="shared" si="84"/>
        <v>-8.4247749491963688</v>
      </c>
      <c r="AF117" s="31">
        <f t="shared" si="85"/>
        <v>-41.84687657253447</v>
      </c>
      <c r="AG117" s="31">
        <f t="shared" si="64"/>
        <v>92.110410468749379</v>
      </c>
      <c r="AH117" s="31">
        <f t="shared" si="73"/>
        <v>-72.534655237089453</v>
      </c>
      <c r="AI117" s="31">
        <f t="shared" si="74"/>
        <v>-89.986467131100213</v>
      </c>
      <c r="AJ117" s="31">
        <f t="shared" si="86"/>
        <v>1.653107446012021</v>
      </c>
      <c r="AK117" s="31">
        <f t="shared" si="75"/>
        <v>34.239416011101675</v>
      </c>
      <c r="AL117" s="32">
        <f t="shared" si="76"/>
        <v>-3.740706055536747E-4</v>
      </c>
      <c r="AM117" s="31">
        <f t="shared" si="77"/>
        <v>-0.53174590106486319</v>
      </c>
      <c r="AN117" s="31">
        <f t="shared" si="87"/>
        <v>21.228488607066396</v>
      </c>
      <c r="AO117" s="31">
        <f t="shared" si="88"/>
        <v>-56.278797021063404</v>
      </c>
      <c r="AP117" s="30">
        <f t="shared" si="65"/>
        <v>23.609121289162623</v>
      </c>
      <c r="AQ117" s="30">
        <f t="shared" si="66"/>
        <v>-26.020599913279625</v>
      </c>
      <c r="AR117" s="31">
        <f t="shared" si="89"/>
        <v>10.392235033753025</v>
      </c>
      <c r="AS117" s="33">
        <f t="shared" si="90"/>
        <v>-98.125673593597867</v>
      </c>
      <c r="AT117" s="31">
        <f t="shared" si="78"/>
        <v>7.9113425355995638E-12</v>
      </c>
      <c r="AU117" s="31">
        <f t="shared" si="79"/>
        <v>7.7329082441512809E-5</v>
      </c>
      <c r="AV117" s="32">
        <f t="shared" si="80"/>
        <v>-1.9286549331065764E-14</v>
      </c>
      <c r="AW117" s="31">
        <f t="shared" si="81"/>
        <v>-3.8664541220779816E-6</v>
      </c>
      <c r="AX117" s="34">
        <f t="shared" si="91"/>
        <v>7.8920559862684988E-12</v>
      </c>
      <c r="AY117" s="35">
        <f t="shared" si="92"/>
        <v>7.3462628319434834E-5</v>
      </c>
      <c r="AZ117" s="10">
        <f t="shared" si="93"/>
        <v>10.392235033760917</v>
      </c>
      <c r="BA117" s="10">
        <f t="shared" si="94"/>
        <v>-98.125600130969545</v>
      </c>
      <c r="BB117" s="10">
        <f t="shared" si="95"/>
        <v>81.874399869030455</v>
      </c>
      <c r="BC117" s="48"/>
      <c r="BD117" s="46">
        <f t="shared" si="96"/>
        <v>10</v>
      </c>
      <c r="BE117" s="46">
        <f t="shared" si="97"/>
        <v>-98</v>
      </c>
      <c r="BF117" s="46">
        <f t="shared" si="98"/>
        <v>82</v>
      </c>
    </row>
    <row r="118" spans="22:58" x14ac:dyDescent="0.3">
      <c r="V118" s="29">
        <v>2.14</v>
      </c>
      <c r="W118" s="38">
        <f t="shared" si="82"/>
        <v>1380.3842646028861</v>
      </c>
      <c r="X118" s="30">
        <f t="shared" si="67"/>
        <v>-6.4246676350453633</v>
      </c>
      <c r="Y118" s="31">
        <f t="shared" si="68"/>
        <v>-2.0996802448921321</v>
      </c>
      <c r="Z118" s="31">
        <f t="shared" si="69"/>
        <v>-38.254848201023854</v>
      </c>
      <c r="AA118" s="31">
        <f t="shared" si="70"/>
        <v>2.5112003381259157E-2</v>
      </c>
      <c r="AB118" s="31">
        <f t="shared" si="71"/>
        <v>-4.3547363899212916</v>
      </c>
      <c r="AC118" s="31">
        <f t="shared" si="83"/>
        <v>8.1674035725287546E-7</v>
      </c>
      <c r="AD118" s="31">
        <f t="shared" si="72"/>
        <v>2.4846915205269854E-2</v>
      </c>
      <c r="AE118" s="31">
        <f t="shared" si="84"/>
        <v>-8.499235059815879</v>
      </c>
      <c r="AF118" s="31">
        <f t="shared" si="85"/>
        <v>-42.584737675739881</v>
      </c>
      <c r="AG118" s="31">
        <f t="shared" si="64"/>
        <v>92.110410468749379</v>
      </c>
      <c r="AH118" s="31">
        <f t="shared" si="73"/>
        <v>-72.734655226185041</v>
      </c>
      <c r="AI118" s="31">
        <f t="shared" si="74"/>
        <v>-89.986775176793742</v>
      </c>
      <c r="AJ118" s="31">
        <f t="shared" si="86"/>
        <v>1.7174248659038955</v>
      </c>
      <c r="AK118" s="31">
        <f t="shared" si="75"/>
        <v>34.855620823063425</v>
      </c>
      <c r="AL118" s="32">
        <f t="shared" si="76"/>
        <v>-3.9169921506970528E-4</v>
      </c>
      <c r="AM118" s="31">
        <f t="shared" si="77"/>
        <v>-0.54413111799022318</v>
      </c>
      <c r="AN118" s="31">
        <f t="shared" si="87"/>
        <v>21.092788409253163</v>
      </c>
      <c r="AO118" s="31">
        <f t="shared" si="88"/>
        <v>-55.675285471720542</v>
      </c>
      <c r="AP118" s="30">
        <f t="shared" si="65"/>
        <v>23.609121289162623</v>
      </c>
      <c r="AQ118" s="30">
        <f t="shared" si="66"/>
        <v>-26.020599913279625</v>
      </c>
      <c r="AR118" s="31">
        <f t="shared" si="89"/>
        <v>10.182074725320284</v>
      </c>
      <c r="AS118" s="33">
        <f t="shared" si="90"/>
        <v>-98.26002314746043</v>
      </c>
      <c r="AT118" s="31">
        <f t="shared" si="78"/>
        <v>8.2835729376887855E-12</v>
      </c>
      <c r="AU118" s="31">
        <f t="shared" si="79"/>
        <v>7.9130308161898556E-5</v>
      </c>
      <c r="AV118" s="32">
        <f t="shared" si="80"/>
        <v>-1.9286549331065764E-14</v>
      </c>
      <c r="AW118" s="31">
        <f t="shared" si="81"/>
        <v>-3.9565154080974377E-6</v>
      </c>
      <c r="AX118" s="34">
        <f t="shared" si="91"/>
        <v>8.2642863883577205E-12</v>
      </c>
      <c r="AY118" s="35">
        <f t="shared" si="92"/>
        <v>7.5173792753801115E-5</v>
      </c>
      <c r="AZ118" s="10">
        <f t="shared" si="93"/>
        <v>10.182074725328548</v>
      </c>
      <c r="BA118" s="10">
        <f t="shared" si="94"/>
        <v>-98.259947973667678</v>
      </c>
      <c r="BB118" s="10">
        <f t="shared" si="95"/>
        <v>81.740052026332322</v>
      </c>
      <c r="BC118" s="37"/>
      <c r="BD118" s="46">
        <f t="shared" si="96"/>
        <v>10</v>
      </c>
      <c r="BE118" s="46">
        <f t="shared" si="97"/>
        <v>-98</v>
      </c>
      <c r="BF118" s="46">
        <f t="shared" si="98"/>
        <v>82</v>
      </c>
    </row>
    <row r="119" spans="22:58" x14ac:dyDescent="0.3">
      <c r="V119" s="29">
        <v>2.15</v>
      </c>
      <c r="W119" s="36">
        <f t="shared" si="82"/>
        <v>1412.5375446227542</v>
      </c>
      <c r="X119" s="30">
        <f t="shared" si="67"/>
        <v>-6.4246676350453633</v>
      </c>
      <c r="Y119" s="31">
        <f t="shared" si="68"/>
        <v>-2.1774446211092915</v>
      </c>
      <c r="Z119" s="31">
        <f t="shared" si="69"/>
        <v>-38.897962216689592</v>
      </c>
      <c r="AA119" s="31">
        <f t="shared" si="70"/>
        <v>2.6291920301214591E-2</v>
      </c>
      <c r="AB119" s="31">
        <f t="shared" si="71"/>
        <v>-4.4557673712958348</v>
      </c>
      <c r="AC119" s="31">
        <f t="shared" si="83"/>
        <v>8.5523214011832849E-7</v>
      </c>
      <c r="AD119" s="31">
        <f t="shared" si="72"/>
        <v>2.5425674134230299E-2</v>
      </c>
      <c r="AE119" s="31">
        <f t="shared" si="84"/>
        <v>-8.5758194806213002</v>
      </c>
      <c r="AF119" s="31">
        <f t="shared" si="85"/>
        <v>-43.328303913851194</v>
      </c>
      <c r="AG119" s="31">
        <f t="shared" si="64"/>
        <v>92.110410468749379</v>
      </c>
      <c r="AH119" s="31">
        <f t="shared" si="73"/>
        <v>-72.934655215771386</v>
      </c>
      <c r="AI119" s="31">
        <f t="shared" si="74"/>
        <v>-89.987076210511944</v>
      </c>
      <c r="AJ119" s="31">
        <f t="shared" si="86"/>
        <v>1.7837679012459615</v>
      </c>
      <c r="AK119" s="31">
        <f t="shared" si="75"/>
        <v>35.476764684232023</v>
      </c>
      <c r="AL119" s="32">
        <f t="shared" si="76"/>
        <v>-4.1015855865992646E-4</v>
      </c>
      <c r="AM119" s="31">
        <f t="shared" si="77"/>
        <v>-0.55680477102613213</v>
      </c>
      <c r="AN119" s="31">
        <f t="shared" si="87"/>
        <v>20.959112995665297</v>
      </c>
      <c r="AO119" s="31">
        <f t="shared" si="88"/>
        <v>-55.06711629730605</v>
      </c>
      <c r="AP119" s="30">
        <f t="shared" si="65"/>
        <v>23.609121289162623</v>
      </c>
      <c r="AQ119" s="30">
        <f t="shared" si="66"/>
        <v>-26.020599913279625</v>
      </c>
      <c r="AR119" s="31">
        <f t="shared" si="89"/>
        <v>9.9718148909269928</v>
      </c>
      <c r="AS119" s="33">
        <f t="shared" si="90"/>
        <v>-98.395420211157244</v>
      </c>
      <c r="AT119" s="31">
        <f t="shared" si="78"/>
        <v>8.6750898891090382E-12</v>
      </c>
      <c r="AU119" s="31">
        <f t="shared" si="79"/>
        <v>8.0973489819084854E-5</v>
      </c>
      <c r="AV119" s="32">
        <f t="shared" si="80"/>
        <v>-2.1215204264172341E-14</v>
      </c>
      <c r="AW119" s="31">
        <f t="shared" si="81"/>
        <v>-4.0486744909569315E-6</v>
      </c>
      <c r="AX119" s="34">
        <f t="shared" si="91"/>
        <v>8.6538746848448666E-12</v>
      </c>
      <c r="AY119" s="35">
        <f t="shared" si="92"/>
        <v>7.6924815328127926E-5</v>
      </c>
      <c r="AZ119" s="10">
        <f t="shared" si="93"/>
        <v>9.9718148909356472</v>
      </c>
      <c r="BA119" s="10">
        <f t="shared" si="94"/>
        <v>-98.395343286341912</v>
      </c>
      <c r="BB119" s="10">
        <f t="shared" si="95"/>
        <v>81.604656713658088</v>
      </c>
      <c r="BC119" s="48"/>
      <c r="BD119" s="46">
        <f t="shared" si="96"/>
        <v>10</v>
      </c>
      <c r="BE119" s="46">
        <f t="shared" si="97"/>
        <v>-98</v>
      </c>
      <c r="BF119" s="46">
        <f t="shared" si="98"/>
        <v>82</v>
      </c>
    </row>
    <row r="120" spans="22:58" x14ac:dyDescent="0.3">
      <c r="V120" s="29">
        <v>2.16</v>
      </c>
      <c r="W120" s="38">
        <f t="shared" si="82"/>
        <v>1445.4397707459284</v>
      </c>
      <c r="X120" s="30">
        <f t="shared" si="67"/>
        <v>-6.4246676350453633</v>
      </c>
      <c r="Y120" s="31">
        <f t="shared" si="68"/>
        <v>-2.2574085172136433</v>
      </c>
      <c r="Z120" s="31">
        <f t="shared" si="69"/>
        <v>-39.544213844521792</v>
      </c>
      <c r="AA120" s="31">
        <f t="shared" si="70"/>
        <v>2.7527101504096974E-2</v>
      </c>
      <c r="AB120" s="31">
        <f t="shared" si="71"/>
        <v>-4.5591229271860048</v>
      </c>
      <c r="AC120" s="31">
        <f t="shared" si="83"/>
        <v>8.9553798652661498E-7</v>
      </c>
      <c r="AD120" s="31">
        <f t="shared" si="72"/>
        <v>2.6017914085083204E-2</v>
      </c>
      <c r="AE120" s="31">
        <f t="shared" si="84"/>
        <v>-8.6545481552169239</v>
      </c>
      <c r="AF120" s="31">
        <f t="shared" si="85"/>
        <v>-44.077318857622714</v>
      </c>
      <c r="AG120" s="31">
        <f t="shared" si="64"/>
        <v>92.110410468749379</v>
      </c>
      <c r="AH120" s="31">
        <f t="shared" si="73"/>
        <v>-73.134655205826434</v>
      </c>
      <c r="AI120" s="31">
        <f t="shared" si="74"/>
        <v>-89.987370391866833</v>
      </c>
      <c r="AJ120" s="31">
        <f t="shared" si="86"/>
        <v>1.8521681853613212</v>
      </c>
      <c r="AK120" s="31">
        <f t="shared" si="75"/>
        <v>36.102592929677051</v>
      </c>
      <c r="AL120" s="32">
        <f t="shared" si="76"/>
        <v>-4.2948778022003104E-4</v>
      </c>
      <c r="AM120" s="31">
        <f t="shared" si="77"/>
        <v>-0.56977357494755621</v>
      </c>
      <c r="AN120" s="31">
        <f t="shared" si="87"/>
        <v>20.827493960504047</v>
      </c>
      <c r="AO120" s="31">
        <f t="shared" si="88"/>
        <v>-54.454551037137335</v>
      </c>
      <c r="AP120" s="30">
        <f t="shared" si="65"/>
        <v>23.609121289162623</v>
      </c>
      <c r="AQ120" s="30">
        <f t="shared" si="66"/>
        <v>-26.020599913279625</v>
      </c>
      <c r="AR120" s="31">
        <f t="shared" si="89"/>
        <v>9.7614671811701186</v>
      </c>
      <c r="AS120" s="33">
        <f t="shared" si="90"/>
        <v>-98.53186989476005</v>
      </c>
      <c r="AT120" s="31">
        <f t="shared" si="78"/>
        <v>9.0839647349272137E-12</v>
      </c>
      <c r="AU120" s="31">
        <f t="shared" si="79"/>
        <v>8.2859604692383975E-5</v>
      </c>
      <c r="AV120" s="32">
        <f t="shared" si="80"/>
        <v>-2.3143859197278918E-14</v>
      </c>
      <c r="AW120" s="31">
        <f t="shared" si="81"/>
        <v>-4.1429802346220788E-6</v>
      </c>
      <c r="AX120" s="34">
        <f t="shared" si="91"/>
        <v>9.0608208757299355E-12</v>
      </c>
      <c r="AY120" s="35">
        <f t="shared" si="92"/>
        <v>7.871662445776189E-5</v>
      </c>
      <c r="AZ120" s="10">
        <f t="shared" si="93"/>
        <v>9.7614671811791798</v>
      </c>
      <c r="BA120" s="10">
        <f t="shared" si="94"/>
        <v>-98.531791178135592</v>
      </c>
      <c r="BB120" s="10">
        <f t="shared" si="95"/>
        <v>81.468208821864408</v>
      </c>
      <c r="BC120" s="37"/>
      <c r="BD120" s="46">
        <f t="shared" si="96"/>
        <v>10</v>
      </c>
      <c r="BE120" s="46">
        <f t="shared" si="97"/>
        <v>-99</v>
      </c>
      <c r="BF120" s="46">
        <f t="shared" si="98"/>
        <v>81</v>
      </c>
    </row>
    <row r="121" spans="22:58" x14ac:dyDescent="0.3">
      <c r="V121" s="29">
        <v>2.17</v>
      </c>
      <c r="W121" s="36">
        <f t="shared" si="82"/>
        <v>1479.1083881682084</v>
      </c>
      <c r="X121" s="30">
        <f t="shared" si="67"/>
        <v>-6.4246676350453633</v>
      </c>
      <c r="Y121" s="31">
        <f t="shared" si="68"/>
        <v>-2.3395923168110313</v>
      </c>
      <c r="Z121" s="31">
        <f t="shared" si="69"/>
        <v>-40.193288043226907</v>
      </c>
      <c r="AA121" s="31">
        <f t="shared" si="70"/>
        <v>2.8820118590510535E-2</v>
      </c>
      <c r="AB121" s="31">
        <f t="shared" si="71"/>
        <v>-4.6648551659918462</v>
      </c>
      <c r="AC121" s="31">
        <f t="shared" si="83"/>
        <v>9.3774338600181655E-7</v>
      </c>
      <c r="AD121" s="31">
        <f t="shared" si="72"/>
        <v>2.6623949070783168E-2</v>
      </c>
      <c r="AE121" s="31">
        <f t="shared" si="84"/>
        <v>-8.7354388955224991</v>
      </c>
      <c r="AF121" s="31">
        <f t="shared" si="85"/>
        <v>-44.831519260147971</v>
      </c>
      <c r="AG121" s="31">
        <f t="shared" si="64"/>
        <v>92.110410468749379</v>
      </c>
      <c r="AH121" s="31">
        <f t="shared" si="73"/>
        <v>-73.334655196329081</v>
      </c>
      <c r="AI121" s="31">
        <f t="shared" si="74"/>
        <v>-89.98765787683719</v>
      </c>
      <c r="AJ121" s="31">
        <f t="shared" si="86"/>
        <v>1.9226558674027179</v>
      </c>
      <c r="AK121" s="31">
        <f t="shared" si="75"/>
        <v>36.732840070737844</v>
      </c>
      <c r="AL121" s="32">
        <f t="shared" si="76"/>
        <v>-4.4972786772175082E-4</v>
      </c>
      <c r="AM121" s="31">
        <f t="shared" si="77"/>
        <v>-0.58304440066743857</v>
      </c>
      <c r="AN121" s="31">
        <f t="shared" si="87"/>
        <v>20.697961411955294</v>
      </c>
      <c r="AO121" s="31">
        <f t="shared" si="88"/>
        <v>-53.837862206766786</v>
      </c>
      <c r="AP121" s="30">
        <f t="shared" si="65"/>
        <v>23.609121289162623</v>
      </c>
      <c r="AQ121" s="30">
        <f t="shared" si="66"/>
        <v>-26.020599913279625</v>
      </c>
      <c r="AR121" s="31">
        <f t="shared" si="89"/>
        <v>9.5510438923157892</v>
      </c>
      <c r="AS121" s="33">
        <f t="shared" si="90"/>
        <v>-98.669381466914757</v>
      </c>
      <c r="AT121" s="31">
        <f t="shared" si="78"/>
        <v>9.5121261300764155E-12</v>
      </c>
      <c r="AU121" s="31">
        <f t="shared" si="79"/>
        <v>8.4789652824867234E-5</v>
      </c>
      <c r="AV121" s="32">
        <f t="shared" si="80"/>
        <v>-2.3143859197278918E-14</v>
      </c>
      <c r="AW121" s="31">
        <f t="shared" si="81"/>
        <v>-4.2394826412464492E-6</v>
      </c>
      <c r="AX121" s="34">
        <f t="shared" si="91"/>
        <v>9.4889822708791372E-12</v>
      </c>
      <c r="AY121" s="35">
        <f t="shared" si="92"/>
        <v>8.0550170183620783E-5</v>
      </c>
      <c r="AZ121" s="10">
        <f t="shared" si="93"/>
        <v>9.5510438923252785</v>
      </c>
      <c r="BA121" s="10">
        <f t="shared" si="94"/>
        <v>-98.669300916744575</v>
      </c>
      <c r="BB121" s="10">
        <f t="shared" si="95"/>
        <v>81.330699083255425</v>
      </c>
      <c r="BC121" s="48"/>
      <c r="BD121" s="46">
        <f t="shared" si="96"/>
        <v>10</v>
      </c>
      <c r="BE121" s="46">
        <f t="shared" si="97"/>
        <v>-99</v>
      </c>
      <c r="BF121" s="46">
        <f t="shared" si="98"/>
        <v>81</v>
      </c>
    </row>
    <row r="122" spans="22:58" x14ac:dyDescent="0.3">
      <c r="V122" s="29">
        <v>2.1800000000000002</v>
      </c>
      <c r="W122" s="38">
        <f t="shared" si="82"/>
        <v>1513.5612484362091</v>
      </c>
      <c r="X122" s="30">
        <f t="shared" si="67"/>
        <v>-6.4246676350453633</v>
      </c>
      <c r="Y122" s="31">
        <f t="shared" si="68"/>
        <v>-2.4240143036736486</v>
      </c>
      <c r="Z122" s="31">
        <f t="shared" si="69"/>
        <v>-40.844862616471893</v>
      </c>
      <c r="AA122" s="31">
        <f t="shared" si="70"/>
        <v>3.0173661211865779E-2</v>
      </c>
      <c r="AB122" s="31">
        <f t="shared" si="71"/>
        <v>-4.7730172662459358</v>
      </c>
      <c r="AC122" s="31">
        <f t="shared" si="83"/>
        <v>9.819378647394623E-7</v>
      </c>
      <c r="AD122" s="31">
        <f t="shared" si="72"/>
        <v>2.7244100418558716E-2</v>
      </c>
      <c r="AE122" s="31">
        <f t="shared" si="84"/>
        <v>-8.8185072955692814</v>
      </c>
      <c r="AF122" s="31">
        <f t="shared" si="85"/>
        <v>-45.590635782299273</v>
      </c>
      <c r="AG122" s="31">
        <f t="shared" si="64"/>
        <v>92.110410468749379</v>
      </c>
      <c r="AH122" s="31">
        <f t="shared" si="73"/>
        <v>-73.534655187259162</v>
      </c>
      <c r="AI122" s="31">
        <f t="shared" si="74"/>
        <v>-89.987938817851287</v>
      </c>
      <c r="AJ122" s="31">
        <f t="shared" si="86"/>
        <v>1.9952595037423566</v>
      </c>
      <c r="AK122" s="31">
        <f t="shared" si="75"/>
        <v>37.367230224698503</v>
      </c>
      <c r="AL122" s="32">
        <f t="shared" si="76"/>
        <v>-4.7092174005803505E-4</v>
      </c>
      <c r="AM122" s="31">
        <f t="shared" si="77"/>
        <v>-0.59662427885437785</v>
      </c>
      <c r="AN122" s="31">
        <f t="shared" si="87"/>
        <v>20.570543863492517</v>
      </c>
      <c r="AO122" s="31">
        <f t="shared" si="88"/>
        <v>-53.217332872007162</v>
      </c>
      <c r="AP122" s="30">
        <f t="shared" si="65"/>
        <v>23.609121289162623</v>
      </c>
      <c r="AQ122" s="30">
        <f t="shared" si="66"/>
        <v>-26.020599913279625</v>
      </c>
      <c r="AR122" s="31">
        <f t="shared" si="89"/>
        <v>9.3405579438062318</v>
      </c>
      <c r="AS122" s="33">
        <f t="shared" si="90"/>
        <v>-98.807968654306435</v>
      </c>
      <c r="AT122" s="31">
        <f t="shared" si="78"/>
        <v>9.9595740745566385E-12</v>
      </c>
      <c r="AU122" s="31">
        <f t="shared" si="79"/>
        <v>8.6764657553601709E-5</v>
      </c>
      <c r="AV122" s="32">
        <f t="shared" si="80"/>
        <v>-2.5072514130385501E-14</v>
      </c>
      <c r="AW122" s="31">
        <f t="shared" si="81"/>
        <v>-4.3382328776833921E-6</v>
      </c>
      <c r="AX122" s="34">
        <f t="shared" si="91"/>
        <v>9.9345015604262536E-12</v>
      </c>
      <c r="AY122" s="35">
        <f t="shared" si="92"/>
        <v>8.2426424675918319E-5</v>
      </c>
      <c r="AZ122" s="10">
        <f t="shared" si="93"/>
        <v>9.340557943816167</v>
      </c>
      <c r="BA122" s="10">
        <f t="shared" si="94"/>
        <v>-98.807886227881767</v>
      </c>
      <c r="BB122" s="10">
        <f t="shared" si="95"/>
        <v>81.192113772118233</v>
      </c>
      <c r="BC122" s="37"/>
      <c r="BD122" s="46">
        <f t="shared" si="96"/>
        <v>9</v>
      </c>
      <c r="BE122" s="46">
        <f t="shared" si="97"/>
        <v>-99</v>
      </c>
      <c r="BF122" s="46">
        <f t="shared" si="98"/>
        <v>81</v>
      </c>
    </row>
    <row r="123" spans="22:58" x14ac:dyDescent="0.3">
      <c r="V123" s="29">
        <v>2.19</v>
      </c>
      <c r="W123" s="36">
        <f t="shared" si="82"/>
        <v>1548.816618912482</v>
      </c>
      <c r="X123" s="30">
        <f t="shared" si="67"/>
        <v>-6.4246676350453633</v>
      </c>
      <c r="Y123" s="31">
        <f t="shared" si="68"/>
        <v>-2.5106905879740848</v>
      </c>
      <c r="Z123" s="31">
        <f t="shared" si="69"/>
        <v>-41.498608966584207</v>
      </c>
      <c r="AA123" s="31">
        <f t="shared" si="70"/>
        <v>3.1590542335165873E-2</v>
      </c>
      <c r="AB123" s="31">
        <f t="shared" si="71"/>
        <v>-4.8836634915235875</v>
      </c>
      <c r="AC123" s="31">
        <f t="shared" si="83"/>
        <v>1.0282151649711179E-6</v>
      </c>
      <c r="AD123" s="31">
        <f t="shared" si="72"/>
        <v>2.7878696940281552E-2</v>
      </c>
      <c r="AE123" s="31">
        <f t="shared" si="84"/>
        <v>-8.9037666524691179</v>
      </c>
      <c r="AF123" s="31">
        <f t="shared" si="85"/>
        <v>-46.354393761167508</v>
      </c>
      <c r="AG123" s="31">
        <f t="shared" si="64"/>
        <v>92.110410468749379</v>
      </c>
      <c r="AH123" s="31">
        <f t="shared" si="73"/>
        <v>-73.734655178597478</v>
      </c>
      <c r="AI123" s="31">
        <f t="shared" si="74"/>
        <v>-89.988213363867715</v>
      </c>
      <c r="AJ123" s="31">
        <f t="shared" si="86"/>
        <v>2.0700059527884687</v>
      </c>
      <c r="AK123" s="31">
        <f t="shared" si="75"/>
        <v>38.005477600531975</v>
      </c>
      <c r="AL123" s="32">
        <f t="shared" si="76"/>
        <v>-4.9311433797092838E-4</v>
      </c>
      <c r="AM123" s="31">
        <f t="shared" si="77"/>
        <v>-0.61052040363319049</v>
      </c>
      <c r="AN123" s="31">
        <f t="shared" si="87"/>
        <v>20.4452681286024</v>
      </c>
      <c r="AO123" s="31">
        <f t="shared" si="88"/>
        <v>-52.593256166968928</v>
      </c>
      <c r="AP123" s="30">
        <f t="shared" si="65"/>
        <v>23.609121289162623</v>
      </c>
      <c r="AQ123" s="30">
        <f t="shared" si="66"/>
        <v>-26.020599913279625</v>
      </c>
      <c r="AR123" s="31">
        <f t="shared" si="89"/>
        <v>9.1300228520162818</v>
      </c>
      <c r="AS123" s="33">
        <f t="shared" si="90"/>
        <v>-98.947649928136428</v>
      </c>
      <c r="AT123" s="31">
        <f t="shared" si="78"/>
        <v>1.0428237223300986E-11</v>
      </c>
      <c r="AU123" s="31">
        <f t="shared" si="79"/>
        <v>8.8785666052236813E-5</v>
      </c>
      <c r="AV123" s="32">
        <f t="shared" si="80"/>
        <v>-2.7001169063492082E-14</v>
      </c>
      <c r="AW123" s="31">
        <f t="shared" si="81"/>
        <v>-4.4392833026153836E-6</v>
      </c>
      <c r="AX123" s="34">
        <f t="shared" si="91"/>
        <v>1.0401236054237495E-11</v>
      </c>
      <c r="AY123" s="35">
        <f t="shared" si="92"/>
        <v>8.4346382749621434E-5</v>
      </c>
      <c r="AZ123" s="10">
        <f t="shared" si="93"/>
        <v>9.1300228520266824</v>
      </c>
      <c r="BA123" s="10">
        <f t="shared" si="94"/>
        <v>-98.947565581753679</v>
      </c>
      <c r="BB123" s="10">
        <f t="shared" si="95"/>
        <v>81.052434418246321</v>
      </c>
      <c r="BC123" s="48"/>
      <c r="BD123" s="46">
        <f t="shared" si="96"/>
        <v>9</v>
      </c>
      <c r="BE123" s="46">
        <f t="shared" si="97"/>
        <v>-99</v>
      </c>
      <c r="BF123" s="46">
        <f t="shared" si="98"/>
        <v>81</v>
      </c>
    </row>
    <row r="124" spans="22:58" x14ac:dyDescent="0.3">
      <c r="V124" s="29">
        <v>2.2000000000000002</v>
      </c>
      <c r="W124" s="38">
        <f t="shared" si="82"/>
        <v>1584.8931924611154</v>
      </c>
      <c r="X124" s="30">
        <f t="shared" si="67"/>
        <v>-6.4246676350453633</v>
      </c>
      <c r="Y124" s="31">
        <f t="shared" si="68"/>
        <v>-2.5996350405250723</v>
      </c>
      <c r="Z124" s="31">
        <f t="shared" si="69"/>
        <v>-42.154192887561301</v>
      </c>
      <c r="AA124" s="31">
        <f t="shared" si="70"/>
        <v>3.307370372772777E-2</v>
      </c>
      <c r="AB124" s="31">
        <f t="shared" si="71"/>
        <v>-4.9968492050147146</v>
      </c>
      <c r="AC124" s="31">
        <f t="shared" si="83"/>
        <v>1.0766734474728004E-6</v>
      </c>
      <c r="AD124" s="31">
        <f t="shared" si="72"/>
        <v>2.852807510680426E-2</v>
      </c>
      <c r="AE124" s="31">
        <f t="shared" si="84"/>
        <v>-8.9912278951692599</v>
      </c>
      <c r="AF124" s="31">
        <f t="shared" si="85"/>
        <v>-47.122514017469207</v>
      </c>
      <c r="AG124" s="31">
        <f t="shared" si="64"/>
        <v>92.110410468749379</v>
      </c>
      <c r="AH124" s="31">
        <f t="shared" si="73"/>
        <v>-73.934655170325627</v>
      </c>
      <c r="AI124" s="31">
        <f t="shared" si="74"/>
        <v>-89.988481660454354</v>
      </c>
      <c r="AJ124" s="31">
        <f t="shared" si="86"/>
        <v>2.1469202740042972</v>
      </c>
      <c r="AK124" s="31">
        <f t="shared" si="75"/>
        <v>38.647287039501343</v>
      </c>
      <c r="AL124" s="32">
        <f t="shared" si="76"/>
        <v>-5.1635271925564049E-4</v>
      </c>
      <c r="AM124" s="31">
        <f t="shared" si="77"/>
        <v>-0.62474013637019832</v>
      </c>
      <c r="AN124" s="31">
        <f t="shared" si="87"/>
        <v>20.322159219708794</v>
      </c>
      <c r="AO124" s="31">
        <f t="shared" si="88"/>
        <v>-51.965934757323211</v>
      </c>
      <c r="AP124" s="30">
        <f t="shared" si="65"/>
        <v>23.609121289162623</v>
      </c>
      <c r="AQ124" s="30">
        <f t="shared" si="66"/>
        <v>-26.020599913279625</v>
      </c>
      <c r="AR124" s="31">
        <f t="shared" si="89"/>
        <v>8.9194527004225321</v>
      </c>
      <c r="AS124" s="33">
        <f t="shared" si="90"/>
        <v>-99.088448774792425</v>
      </c>
      <c r="AT124" s="31">
        <f t="shared" si="78"/>
        <v>1.0920044231242558E-11</v>
      </c>
      <c r="AU124" s="31">
        <f t="shared" si="79"/>
        <v>9.0853749886229818E-5</v>
      </c>
      <c r="AV124" s="32">
        <f t="shared" si="80"/>
        <v>-2.7001169063492082E-14</v>
      </c>
      <c r="AW124" s="31">
        <f t="shared" si="81"/>
        <v>-4.542687494315288E-6</v>
      </c>
      <c r="AX124" s="34">
        <f t="shared" si="91"/>
        <v>1.0893043062179066E-11</v>
      </c>
      <c r="AY124" s="35">
        <f t="shared" si="92"/>
        <v>8.6311062391914532E-5</v>
      </c>
      <c r="AZ124" s="10">
        <f t="shared" si="93"/>
        <v>8.9194527004334248</v>
      </c>
      <c r="BA124" s="10">
        <f t="shared" si="94"/>
        <v>-99.088362463730036</v>
      </c>
      <c r="BB124" s="10">
        <f t="shared" si="95"/>
        <v>80.911637536269964</v>
      </c>
      <c r="BC124" s="37"/>
      <c r="BD124" s="46">
        <f t="shared" si="96"/>
        <v>9</v>
      </c>
      <c r="BE124" s="46">
        <f t="shared" si="97"/>
        <v>-99</v>
      </c>
      <c r="BF124" s="46">
        <f t="shared" si="98"/>
        <v>81</v>
      </c>
    </row>
    <row r="125" spans="22:58" x14ac:dyDescent="0.3">
      <c r="V125" s="29">
        <v>2.21</v>
      </c>
      <c r="W125" s="36">
        <f t="shared" si="82"/>
        <v>1621.8100973589303</v>
      </c>
      <c r="X125" s="30">
        <f t="shared" si="67"/>
        <v>-6.4246676350453633</v>
      </c>
      <c r="Y125" s="31">
        <f t="shared" si="68"/>
        <v>-2.6908592355869128</v>
      </c>
      <c r="Z125" s="31">
        <f t="shared" si="69"/>
        <v>-42.811275392963715</v>
      </c>
      <c r="AA125" s="31">
        <f t="shared" si="70"/>
        <v>3.4626221669663178E-2</v>
      </c>
      <c r="AB125" s="31">
        <f t="shared" si="71"/>
        <v>-5.1126308837040311</v>
      </c>
      <c r="AC125" s="31">
        <f t="shared" si="83"/>
        <v>1.1274154979306711E-6</v>
      </c>
      <c r="AD125" s="31">
        <f t="shared" si="72"/>
        <v>2.9192579226358487E-2</v>
      </c>
      <c r="AE125" s="31">
        <f t="shared" si="84"/>
        <v>-9.0808995215471153</v>
      </c>
      <c r="AF125" s="31">
        <f t="shared" si="85"/>
        <v>-47.894713697441382</v>
      </c>
      <c r="AG125" s="31">
        <f t="shared" si="64"/>
        <v>92.110410468749379</v>
      </c>
      <c r="AH125" s="31">
        <f t="shared" si="73"/>
        <v>-74.134655162426057</v>
      </c>
      <c r="AI125" s="31">
        <f t="shared" si="74"/>
        <v>-89.988743849865557</v>
      </c>
      <c r="AJ125" s="31">
        <f t="shared" si="86"/>
        <v>2.2260256318972123</v>
      </c>
      <c r="AK125" s="31">
        <f t="shared" si="75"/>
        <v>39.292354608873985</v>
      </c>
      <c r="AL125" s="32">
        <f t="shared" si="76"/>
        <v>-5.4068615843628598E-4</v>
      </c>
      <c r="AM125" s="31">
        <f t="shared" si="77"/>
        <v>-0.63929100954510532</v>
      </c>
      <c r="AN125" s="31">
        <f t="shared" si="87"/>
        <v>20.201240252062096</v>
      </c>
      <c r="AO125" s="31">
        <f t="shared" si="88"/>
        <v>-51.335680250536676</v>
      </c>
      <c r="AP125" s="30">
        <f t="shared" si="65"/>
        <v>23.609121289162623</v>
      </c>
      <c r="AQ125" s="30">
        <f t="shared" si="66"/>
        <v>-26.020599913279625</v>
      </c>
      <c r="AR125" s="31">
        <f t="shared" si="89"/>
        <v>8.7088621063979801</v>
      </c>
      <c r="AS125" s="33">
        <f t="shared" si="90"/>
        <v>-99.230393947978058</v>
      </c>
      <c r="AT125" s="31">
        <f t="shared" si="78"/>
        <v>1.1434995098381351E-11</v>
      </c>
      <c r="AU125" s="31">
        <f t="shared" si="79"/>
        <v>9.2970005581003568E-5</v>
      </c>
      <c r="AV125" s="32">
        <f t="shared" si="80"/>
        <v>-2.8929823996598662E-14</v>
      </c>
      <c r="AW125" s="31">
        <f t="shared" si="81"/>
        <v>-4.6485002790542477E-6</v>
      </c>
      <c r="AX125" s="34">
        <f t="shared" si="91"/>
        <v>1.1406065274384752E-11</v>
      </c>
      <c r="AY125" s="35">
        <f t="shared" si="92"/>
        <v>8.8321505301949314E-5</v>
      </c>
      <c r="AZ125" s="10">
        <f t="shared" si="93"/>
        <v>8.7088621064093861</v>
      </c>
      <c r="BA125" s="10">
        <f t="shared" si="94"/>
        <v>-99.230305626472756</v>
      </c>
      <c r="BB125" s="10">
        <f t="shared" si="95"/>
        <v>80.769694373527244</v>
      </c>
      <c r="BC125" s="48"/>
      <c r="BD125" s="46">
        <f t="shared" si="96"/>
        <v>9</v>
      </c>
      <c r="BE125" s="46">
        <f t="shared" si="97"/>
        <v>-99</v>
      </c>
      <c r="BF125" s="46">
        <f t="shared" si="98"/>
        <v>81</v>
      </c>
    </row>
    <row r="126" spans="22:58" x14ac:dyDescent="0.3">
      <c r="V126" s="29">
        <v>2.2200000000000002</v>
      </c>
      <c r="W126" s="38">
        <f t="shared" si="82"/>
        <v>1659.5869074375623</v>
      </c>
      <c r="X126" s="30">
        <f t="shared" si="67"/>
        <v>-6.4246676350453633</v>
      </c>
      <c r="Y126" s="31">
        <f t="shared" si="68"/>
        <v>-2.784372402738295</v>
      </c>
      <c r="Z126" s="31">
        <f t="shared" si="69"/>
        <v>-43.469513573868575</v>
      </c>
      <c r="AA126" s="31">
        <f t="shared" si="70"/>
        <v>3.6251312901923925E-2</v>
      </c>
      <c r="AB126" s="31">
        <f t="shared" si="71"/>
        <v>-5.2310661321023915</v>
      </c>
      <c r="AC126" s="31">
        <f t="shared" si="83"/>
        <v>1.1805489448786197E-6</v>
      </c>
      <c r="AD126" s="31">
        <f t="shared" si="72"/>
        <v>2.9872561627108798E-2</v>
      </c>
      <c r="AE126" s="31">
        <f t="shared" si="84"/>
        <v>-9.17278754433279</v>
      </c>
      <c r="AF126" s="31">
        <f t="shared" si="85"/>
        <v>-48.670707144343858</v>
      </c>
      <c r="AG126" s="31">
        <f t="shared" si="64"/>
        <v>92.110410468749379</v>
      </c>
      <c r="AH126" s="31">
        <f t="shared" si="73"/>
        <v>-74.334655154882057</v>
      </c>
      <c r="AI126" s="31">
        <f t="shared" si="74"/>
        <v>-89.989000071117601</v>
      </c>
      <c r="AJ126" s="31">
        <f t="shared" si="86"/>
        <v>2.3073432057282153</v>
      </c>
      <c r="AK126" s="31">
        <f t="shared" si="75"/>
        <v>39.940368246471984</v>
      </c>
      <c r="AL126" s="32">
        <f t="shared" si="76"/>
        <v>-5.6616625114645064E-4</v>
      </c>
      <c r="AM126" s="31">
        <f t="shared" si="77"/>
        <v>-0.65418073071137783</v>
      </c>
      <c r="AN126" s="31">
        <f t="shared" si="87"/>
        <v>20.082532353344391</v>
      </c>
      <c r="AO126" s="31">
        <f t="shared" si="88"/>
        <v>-50.702812555356999</v>
      </c>
      <c r="AP126" s="30">
        <f t="shared" si="65"/>
        <v>23.609121289162623</v>
      </c>
      <c r="AQ126" s="30">
        <f t="shared" si="66"/>
        <v>-26.020599913279625</v>
      </c>
      <c r="AR126" s="31">
        <f t="shared" si="89"/>
        <v>8.4982661848945966</v>
      </c>
      <c r="AS126" s="33">
        <f t="shared" si="90"/>
        <v>-99.373519699700864</v>
      </c>
      <c r="AT126" s="31">
        <f t="shared" si="78"/>
        <v>1.197308982471736E-11</v>
      </c>
      <c r="AU126" s="31">
        <f t="shared" si="79"/>
        <v>9.51355552033397E-5</v>
      </c>
      <c r="AV126" s="32">
        <f t="shared" si="80"/>
        <v>-3.0858478929705245E-14</v>
      </c>
      <c r="AW126" s="31">
        <f t="shared" si="81"/>
        <v>-4.7567777601713452E-6</v>
      </c>
      <c r="AX126" s="34">
        <f t="shared" si="91"/>
        <v>1.1942231345787656E-11</v>
      </c>
      <c r="AY126" s="35">
        <f t="shared" si="92"/>
        <v>9.0378777443168349E-5</v>
      </c>
      <c r="AZ126" s="10">
        <f t="shared" si="93"/>
        <v>8.4982661849065391</v>
      </c>
      <c r="BA126" s="10">
        <f t="shared" si="94"/>
        <v>-99.373429320923421</v>
      </c>
      <c r="BB126" s="10">
        <f t="shared" si="95"/>
        <v>80.626570679076579</v>
      </c>
      <c r="BC126" s="37"/>
      <c r="BD126" s="46">
        <f t="shared" si="96"/>
        <v>8</v>
      </c>
      <c r="BE126" s="46">
        <f t="shared" si="97"/>
        <v>-99</v>
      </c>
      <c r="BF126" s="46">
        <f t="shared" si="98"/>
        <v>81</v>
      </c>
    </row>
    <row r="127" spans="22:58" x14ac:dyDescent="0.3">
      <c r="V127" s="29">
        <v>2.23</v>
      </c>
      <c r="W127" s="36">
        <f t="shared" si="82"/>
        <v>1698.2436524617444</v>
      </c>
      <c r="X127" s="30">
        <f t="shared" si="67"/>
        <v>-6.4246676350453633</v>
      </c>
      <c r="Y127" s="31">
        <f t="shared" si="68"/>
        <v>-2.8801813882322551</v>
      </c>
      <c r="Z127" s="31">
        <f t="shared" si="69"/>
        <v>-44.128561481710143</v>
      </c>
      <c r="AA127" s="31">
        <f t="shared" si="70"/>
        <v>3.7952340817953241E-2</v>
      </c>
      <c r="AB127" s="31">
        <f t="shared" si="71"/>
        <v>-5.3522136954674364</v>
      </c>
      <c r="AC127" s="31">
        <f t="shared" si="83"/>
        <v>1.2361864949937012E-6</v>
      </c>
      <c r="AD127" s="31">
        <f t="shared" si="72"/>
        <v>3.0568382843957985E-2</v>
      </c>
      <c r="AE127" s="31">
        <f t="shared" si="84"/>
        <v>-9.2668954462731694</v>
      </c>
      <c r="AF127" s="31">
        <f t="shared" si="85"/>
        <v>-49.450206794333617</v>
      </c>
      <c r="AG127" s="31">
        <f t="shared" si="64"/>
        <v>92.110410468749379</v>
      </c>
      <c r="AH127" s="31">
        <f t="shared" si="73"/>
        <v>-74.534655147677555</v>
      </c>
      <c r="AI127" s="31">
        <f t="shared" si="74"/>
        <v>-89.989250460062294</v>
      </c>
      <c r="AJ127" s="31">
        <f t="shared" si="86"/>
        <v>2.3908921056649142</v>
      </c>
      <c r="AK127" s="31">
        <f t="shared" si="75"/>
        <v>40.591008453253991</v>
      </c>
      <c r="AL127" s="32">
        <f t="shared" si="76"/>
        <v>-5.9284702340538025E-4</v>
      </c>
      <c r="AM127" s="31">
        <f t="shared" si="77"/>
        <v>-0.66941718654704641</v>
      </c>
      <c r="AN127" s="31">
        <f t="shared" si="87"/>
        <v>19.966054579713333</v>
      </c>
      <c r="AO127" s="31">
        <f t="shared" si="88"/>
        <v>-50.067659193355347</v>
      </c>
      <c r="AP127" s="30">
        <f t="shared" si="65"/>
        <v>23.609121289162623</v>
      </c>
      <c r="AQ127" s="30">
        <f t="shared" si="66"/>
        <v>-26.020599913279625</v>
      </c>
      <c r="AR127" s="31">
        <f t="shared" si="89"/>
        <v>8.2876805093231596</v>
      </c>
      <c r="AS127" s="33">
        <f t="shared" si="90"/>
        <v>-99.517865987688964</v>
      </c>
      <c r="AT127" s="31">
        <f t="shared" si="78"/>
        <v>1.2538185720116789E-11</v>
      </c>
      <c r="AU127" s="31">
        <f t="shared" si="79"/>
        <v>9.7351546956312053E-5</v>
      </c>
      <c r="AV127" s="32">
        <f t="shared" si="80"/>
        <v>-3.0858478929705245E-14</v>
      </c>
      <c r="AW127" s="31">
        <f t="shared" si="81"/>
        <v>-4.8675773478202734E-6</v>
      </c>
      <c r="AX127" s="34">
        <f t="shared" si="91"/>
        <v>1.2507327241187084E-11</v>
      </c>
      <c r="AY127" s="35">
        <f t="shared" si="92"/>
        <v>9.2483969608491779E-5</v>
      </c>
      <c r="AZ127" s="10">
        <f t="shared" si="93"/>
        <v>8.2876805093356669</v>
      </c>
      <c r="BA127" s="10">
        <f t="shared" si="94"/>
        <v>-99.517773503719354</v>
      </c>
      <c r="BB127" s="10">
        <f t="shared" si="95"/>
        <v>80.482226496280646</v>
      </c>
      <c r="BC127" s="48"/>
      <c r="BD127" s="46">
        <f t="shared" si="96"/>
        <v>8</v>
      </c>
      <c r="BE127" s="46">
        <f t="shared" si="97"/>
        <v>-100</v>
      </c>
      <c r="BF127" s="46">
        <f t="shared" si="98"/>
        <v>80</v>
      </c>
    </row>
    <row r="128" spans="22:58" x14ac:dyDescent="0.3">
      <c r="V128" s="29">
        <v>2.2400000000000002</v>
      </c>
      <c r="W128" s="38">
        <f t="shared" si="82"/>
        <v>1737.8008287493767</v>
      </c>
      <c r="X128" s="30">
        <f t="shared" si="67"/>
        <v>-6.4246676350453633</v>
      </c>
      <c r="Y128" s="31">
        <f t="shared" si="68"/>
        <v>-2.9782906261795068</v>
      </c>
      <c r="Z128" s="31">
        <f t="shared" si="69"/>
        <v>-44.788071030544984</v>
      </c>
      <c r="AA128" s="31">
        <f t="shared" si="70"/>
        <v>3.9732821906997201E-2</v>
      </c>
      <c r="AB128" s="31">
        <f t="shared" si="71"/>
        <v>-5.476133472447648</v>
      </c>
      <c r="AC128" s="31">
        <f t="shared" si="83"/>
        <v>1.2944461606769108E-6</v>
      </c>
      <c r="AD128" s="31">
        <f t="shared" si="72"/>
        <v>3.1280411809704124E-2</v>
      </c>
      <c r="AE128" s="31">
        <f t="shared" si="84"/>
        <v>-9.3632241448717135</v>
      </c>
      <c r="AF128" s="31">
        <f t="shared" si="85"/>
        <v>-50.23292409118293</v>
      </c>
      <c r="AG128" s="31">
        <f t="shared" si="64"/>
        <v>92.110410468749379</v>
      </c>
      <c r="AH128" s="31">
        <f t="shared" si="73"/>
        <v>-74.734655140797329</v>
      </c>
      <c r="AI128" s="31">
        <f t="shared" si="74"/>
        <v>-89.989495149459188</v>
      </c>
      <c r="AJ128" s="31">
        <f t="shared" si="86"/>
        <v>2.4766892960647331</v>
      </c>
      <c r="AK128" s="31">
        <f t="shared" si="75"/>
        <v>41.243949030614893</v>
      </c>
      <c r="AL128" s="32">
        <f t="shared" si="76"/>
        <v>-6.2078504603852716E-4</v>
      </c>
      <c r="AM128" s="31">
        <f t="shared" si="77"/>
        <v>-0.6850084469979385</v>
      </c>
      <c r="AN128" s="31">
        <f t="shared" si="87"/>
        <v>19.851823838970745</v>
      </c>
      <c r="AO128" s="31">
        <f t="shared" si="88"/>
        <v>-49.430554565842236</v>
      </c>
      <c r="AP128" s="30">
        <f t="shared" si="65"/>
        <v>23.609121289162623</v>
      </c>
      <c r="AQ128" s="30">
        <f t="shared" si="66"/>
        <v>-26.020599913279625</v>
      </c>
      <c r="AR128" s="31">
        <f t="shared" si="89"/>
        <v>8.0771210699820273</v>
      </c>
      <c r="AS128" s="33">
        <f t="shared" si="90"/>
        <v>-99.663478657025166</v>
      </c>
      <c r="AT128" s="31">
        <f t="shared" si="78"/>
        <v>1.312835412964653E-11</v>
      </c>
      <c r="AU128" s="31">
        <f t="shared" si="79"/>
        <v>9.961915578808043E-5</v>
      </c>
      <c r="AV128" s="32">
        <f t="shared" si="80"/>
        <v>-3.2787133862811822E-14</v>
      </c>
      <c r="AW128" s="31">
        <f t="shared" si="81"/>
        <v>-4.9809577894090275E-6</v>
      </c>
      <c r="AX128" s="34">
        <f t="shared" si="91"/>
        <v>1.3095566995783719E-11</v>
      </c>
      <c r="AY128" s="35">
        <f t="shared" si="92"/>
        <v>9.4638197998671397E-5</v>
      </c>
      <c r="AZ128" s="10">
        <f t="shared" si="93"/>
        <v>8.0771210699951226</v>
      </c>
      <c r="BA128" s="10">
        <f t="shared" si="94"/>
        <v>-99.663384018827173</v>
      </c>
      <c r="BB128" s="10">
        <f t="shared" si="95"/>
        <v>80.336615981172827</v>
      </c>
      <c r="BC128" s="37"/>
      <c r="BD128" s="46">
        <f t="shared" si="96"/>
        <v>8</v>
      </c>
      <c r="BE128" s="46">
        <f t="shared" si="97"/>
        <v>-100</v>
      </c>
      <c r="BF128" s="46">
        <f t="shared" si="98"/>
        <v>80</v>
      </c>
    </row>
    <row r="129" spans="22:58" x14ac:dyDescent="0.3">
      <c r="V129" s="29">
        <v>2.25</v>
      </c>
      <c r="W129" s="36">
        <f t="shared" si="82"/>
        <v>1778.2794100389242</v>
      </c>
      <c r="X129" s="30">
        <f t="shared" si="67"/>
        <v>-6.4246676350453633</v>
      </c>
      <c r="Y129" s="31">
        <f t="shared" si="68"/>
        <v>-3.0787021198157172</v>
      </c>
      <c r="Z129" s="31">
        <f t="shared" si="69"/>
        <v>-45.447692913046275</v>
      </c>
      <c r="AA129" s="31">
        <f t="shared" si="70"/>
        <v>4.159643245725133E-2</v>
      </c>
      <c r="AB129" s="31">
        <f t="shared" si="71"/>
        <v>-5.6028865270785113</v>
      </c>
      <c r="AC129" s="31">
        <f t="shared" si="83"/>
        <v>1.3554515204210409E-6</v>
      </c>
      <c r="AD129" s="31">
        <f t="shared" si="72"/>
        <v>3.2009026050649411E-2</v>
      </c>
      <c r="AE129" s="31">
        <f t="shared" si="84"/>
        <v>-9.461771966952309</v>
      </c>
      <c r="AF129" s="31">
        <f t="shared" si="85"/>
        <v>-51.018570414074134</v>
      </c>
      <c r="AG129" s="31">
        <f t="shared" si="64"/>
        <v>92.110410468749379</v>
      </c>
      <c r="AH129" s="31">
        <f t="shared" si="73"/>
        <v>-74.934655134226759</v>
      </c>
      <c r="AI129" s="31">
        <f t="shared" si="74"/>
        <v>-89.989734269045755</v>
      </c>
      <c r="AJ129" s="31">
        <f t="shared" si="86"/>
        <v>2.5647495265287805</v>
      </c>
      <c r="AK129" s="31">
        <f t="shared" si="75"/>
        <v>41.898857858599257</v>
      </c>
      <c r="AL129" s="32">
        <f t="shared" si="76"/>
        <v>-6.5003955448742314E-4</v>
      </c>
      <c r="AM129" s="31">
        <f t="shared" si="77"/>
        <v>-0.70096276951532033</v>
      </c>
      <c r="AN129" s="31">
        <f t="shared" si="87"/>
        <v>19.739854821496913</v>
      </c>
      <c r="AO129" s="31">
        <f t="shared" si="88"/>
        <v>-48.791839179961819</v>
      </c>
      <c r="AP129" s="30">
        <f t="shared" si="65"/>
        <v>23.609121289162623</v>
      </c>
      <c r="AQ129" s="30">
        <f t="shared" si="66"/>
        <v>-26.020599913279625</v>
      </c>
      <c r="AR129" s="31">
        <f t="shared" si="89"/>
        <v>7.8666042304275976</v>
      </c>
      <c r="AS129" s="33">
        <f t="shared" si="90"/>
        <v>-99.810409594035946</v>
      </c>
      <c r="AT129" s="31">
        <f t="shared" si="78"/>
        <v>1.3747452363172782E-11</v>
      </c>
      <c r="AU129" s="31">
        <f t="shared" si="79"/>
        <v>1.0193958401486261E-4</v>
      </c>
      <c r="AV129" s="32">
        <f t="shared" si="80"/>
        <v>-3.4715788795918406E-14</v>
      </c>
      <c r="AW129" s="31">
        <f t="shared" si="81"/>
        <v>-5.0969792007484938E-6</v>
      </c>
      <c r="AX129" s="34">
        <f t="shared" si="91"/>
        <v>1.3712736574376864E-11</v>
      </c>
      <c r="AY129" s="35">
        <f t="shared" si="92"/>
        <v>9.6842604814114107E-5</v>
      </c>
      <c r="AZ129" s="10">
        <f t="shared" si="93"/>
        <v>7.8666042304413102</v>
      </c>
      <c r="BA129" s="10">
        <f t="shared" si="94"/>
        <v>-99.810312751431127</v>
      </c>
      <c r="BB129" s="10">
        <f t="shared" si="95"/>
        <v>80.189687248568873</v>
      </c>
      <c r="BC129" s="48"/>
      <c r="BD129" s="46">
        <f t="shared" si="96"/>
        <v>8</v>
      </c>
      <c r="BE129" s="46">
        <f t="shared" si="97"/>
        <v>-100</v>
      </c>
      <c r="BF129" s="46">
        <f t="shared" si="98"/>
        <v>80</v>
      </c>
    </row>
    <row r="130" spans="22:58" x14ac:dyDescent="0.3">
      <c r="V130" s="29">
        <v>2.2599999999999998</v>
      </c>
      <c r="W130" s="38">
        <f t="shared" si="82"/>
        <v>1819.700858609983</v>
      </c>
      <c r="X130" s="30">
        <f t="shared" si="67"/>
        <v>-6.4246676350453633</v>
      </c>
      <c r="Y130" s="31">
        <f t="shared" si="68"/>
        <v>-3.1814154330207622</v>
      </c>
      <c r="Z130" s="31">
        <f t="shared" si="69"/>
        <v>-46.107077524370929</v>
      </c>
      <c r="AA130" s="31">
        <f t="shared" si="70"/>
        <v>4.3547015527033411E-2</v>
      </c>
      <c r="AB130" s="31">
        <f t="shared" si="71"/>
        <v>-5.7325351000549372</v>
      </c>
      <c r="AC130" s="31">
        <f t="shared" si="83"/>
        <v>1.4193319714638667E-6</v>
      </c>
      <c r="AD130" s="31">
        <f t="shared" si="72"/>
        <v>3.2754611886765553E-2</v>
      </c>
      <c r="AE130" s="31">
        <f t="shared" si="84"/>
        <v>-9.5625346332071199</v>
      </c>
      <c r="AF130" s="31">
        <f t="shared" si="85"/>
        <v>-51.806858012539102</v>
      </c>
      <c r="AG130" s="31">
        <f t="shared" si="64"/>
        <v>92.110410468749379</v>
      </c>
      <c r="AH130" s="31">
        <f t="shared" si="73"/>
        <v>-75.134655127951916</v>
      </c>
      <c r="AI130" s="31">
        <f t="shared" si="74"/>
        <v>-89.989967945606367</v>
      </c>
      <c r="AJ130" s="31">
        <f t="shared" si="86"/>
        <v>2.6550852713122453</v>
      </c>
      <c r="AK130" s="31">
        <f t="shared" si="75"/>
        <v>42.555397710771224</v>
      </c>
      <c r="AL130" s="32">
        <f t="shared" si="76"/>
        <v>-6.8067257423368318E-4</v>
      </c>
      <c r="AM130" s="31">
        <f t="shared" si="77"/>
        <v>-0.7172886033900302</v>
      </c>
      <c r="AN130" s="31">
        <f t="shared" si="87"/>
        <v>19.630159939535474</v>
      </c>
      <c r="AO130" s="31">
        <f t="shared" si="88"/>
        <v>-48.151858838225174</v>
      </c>
      <c r="AP130" s="30">
        <f t="shared" si="65"/>
        <v>23.609121289162623</v>
      </c>
      <c r="AQ130" s="30">
        <f t="shared" si="66"/>
        <v>-26.020599913279625</v>
      </c>
      <c r="AR130" s="31">
        <f t="shared" si="89"/>
        <v>7.6561466822113502</v>
      </c>
      <c r="AS130" s="33">
        <f t="shared" si="90"/>
        <v>-99.958716850764276</v>
      </c>
      <c r="AT130" s="31">
        <f t="shared" si="78"/>
        <v>1.4395480420695541E-11</v>
      </c>
      <c r="AU130" s="31">
        <f t="shared" si="79"/>
        <v>1.043140619584188E-4</v>
      </c>
      <c r="AV130" s="32">
        <f t="shared" si="80"/>
        <v>-3.4715788795918406E-14</v>
      </c>
      <c r="AW130" s="31">
        <f t="shared" si="81"/>
        <v>-5.2157030979266875E-6</v>
      </c>
      <c r="AX130" s="34">
        <f t="shared" si="91"/>
        <v>1.4360764631899622E-11</v>
      </c>
      <c r="AY130" s="35">
        <f t="shared" si="92"/>
        <v>9.9098358860492109E-5</v>
      </c>
      <c r="AZ130" s="10">
        <f t="shared" si="93"/>
        <v>7.6561466822257112</v>
      </c>
      <c r="BA130" s="10">
        <f t="shared" si="94"/>
        <v>-99.958617752405416</v>
      </c>
      <c r="BB130" s="10">
        <f t="shared" si="95"/>
        <v>80.041382247594584</v>
      </c>
      <c r="BC130" s="37"/>
      <c r="BD130" s="46">
        <f t="shared" si="96"/>
        <v>8</v>
      </c>
      <c r="BE130" s="46">
        <f t="shared" si="97"/>
        <v>-100</v>
      </c>
      <c r="BF130" s="46">
        <f t="shared" si="98"/>
        <v>80</v>
      </c>
    </row>
    <row r="131" spans="22:58" x14ac:dyDescent="0.3">
      <c r="V131" s="29">
        <v>2.27</v>
      </c>
      <c r="W131" s="36">
        <f t="shared" si="82"/>
        <v>1862.0871366628685</v>
      </c>
      <c r="X131" s="30">
        <f t="shared" si="67"/>
        <v>-6.4246676350453633</v>
      </c>
      <c r="Y131" s="31">
        <f t="shared" si="68"/>
        <v>-3.2864276921660007</v>
      </c>
      <c r="Z131" s="31">
        <f t="shared" si="69"/>
        <v>-46.765875887947196</v>
      </c>
      <c r="AA131" s="31">
        <f t="shared" si="70"/>
        <v>4.5588588192234852E-2</v>
      </c>
      <c r="AB131" s="31">
        <f t="shared" si="71"/>
        <v>-5.8651426191982914</v>
      </c>
      <c r="AC131" s="31">
        <f t="shared" si="83"/>
        <v>1.486223015228405E-6</v>
      </c>
      <c r="AD131" s="31">
        <f t="shared" si="72"/>
        <v>3.3517564636521328E-2</v>
      </c>
      <c r="AE131" s="31">
        <f t="shared" si="84"/>
        <v>-9.6655052527961143</v>
      </c>
      <c r="AF131" s="31">
        <f t="shared" si="85"/>
        <v>-52.597500942508965</v>
      </c>
      <c r="AG131" s="31">
        <f t="shared" si="64"/>
        <v>92.110410468749379</v>
      </c>
      <c r="AH131" s="31">
        <f t="shared" si="73"/>
        <v>-75.334655121959486</v>
      </c>
      <c r="AI131" s="31">
        <f t="shared" si="74"/>
        <v>-89.990196303039383</v>
      </c>
      <c r="AJ131" s="31">
        <f t="shared" si="86"/>
        <v>2.7477066776135723</v>
      </c>
      <c r="AK131" s="31">
        <f t="shared" si="75"/>
        <v>43.213227101065932</v>
      </c>
      <c r="AL131" s="32">
        <f t="shared" si="76"/>
        <v>-7.1274905214113759E-4</v>
      </c>
      <c r="AM131" s="31">
        <f t="shared" si="77"/>
        <v>-0.73399459418517332</v>
      </c>
      <c r="AN131" s="31">
        <f t="shared" si="87"/>
        <v>19.522749275351323</v>
      </c>
      <c r="AO131" s="31">
        <f t="shared" si="88"/>
        <v>-47.510963796158627</v>
      </c>
      <c r="AP131" s="30">
        <f t="shared" si="65"/>
        <v>23.609121289162623</v>
      </c>
      <c r="AQ131" s="30">
        <f t="shared" si="66"/>
        <v>-26.020599913279625</v>
      </c>
      <c r="AR131" s="31">
        <f t="shared" si="89"/>
        <v>7.4457653984382048</v>
      </c>
      <c r="AS131" s="33">
        <f t="shared" si="90"/>
        <v>-100.10846473866759</v>
      </c>
      <c r="AT131" s="31">
        <f t="shared" si="78"/>
        <v>1.5074366957147905E-11</v>
      </c>
      <c r="AU131" s="31">
        <f t="shared" si="79"/>
        <v>1.0674384859838487E-4</v>
      </c>
      <c r="AV131" s="32">
        <f t="shared" si="80"/>
        <v>-3.8573098662131572E-14</v>
      </c>
      <c r="AW131" s="31">
        <f t="shared" si="81"/>
        <v>-5.3371924299254028E-6</v>
      </c>
      <c r="AX131" s="34">
        <f t="shared" si="91"/>
        <v>1.5035793858485772E-11</v>
      </c>
      <c r="AY131" s="35">
        <f t="shared" si="92"/>
        <v>1.0140665616845946E-4</v>
      </c>
      <c r="AZ131" s="10">
        <f t="shared" si="93"/>
        <v>7.4457653984532408</v>
      </c>
      <c r="BA131" s="10">
        <f t="shared" si="94"/>
        <v>-100.10836333201142</v>
      </c>
      <c r="BB131" s="10">
        <f t="shared" si="95"/>
        <v>79.891636667988578</v>
      </c>
      <c r="BC131" s="48"/>
      <c r="BD131" s="46">
        <f t="shared" si="96"/>
        <v>7</v>
      </c>
      <c r="BE131" s="46">
        <f t="shared" si="97"/>
        <v>-100</v>
      </c>
      <c r="BF131" s="46">
        <f t="shared" si="98"/>
        <v>80</v>
      </c>
    </row>
    <row r="132" spans="22:58" x14ac:dyDescent="0.3">
      <c r="V132" s="29">
        <v>2.2799999999999998</v>
      </c>
      <c r="W132" s="38">
        <f t="shared" si="82"/>
        <v>1905.460717963248</v>
      </c>
      <c r="X132" s="30">
        <f t="shared" si="67"/>
        <v>-6.4246676350453633</v>
      </c>
      <c r="Y132" s="31">
        <f t="shared" si="68"/>
        <v>-3.3937335982729677</v>
      </c>
      <c r="Z132" s="31">
        <f t="shared" si="69"/>
        <v>-47.423740577207589</v>
      </c>
      <c r="AA132" s="31">
        <f t="shared" si="70"/>
        <v>4.7725349078275081E-2</v>
      </c>
      <c r="AB132" s="31">
        <f t="shared" si="71"/>
        <v>-6.0007737090308391</v>
      </c>
      <c r="AC132" s="31">
        <f t="shared" si="83"/>
        <v>1.5562665350484889E-6</v>
      </c>
      <c r="AD132" s="31">
        <f t="shared" si="72"/>
        <v>3.4298288826480547E-2</v>
      </c>
      <c r="AE132" s="31">
        <f t="shared" si="84"/>
        <v>-9.7706743279735218</v>
      </c>
      <c r="AF132" s="31">
        <f t="shared" si="85"/>
        <v>-53.39021599741195</v>
      </c>
      <c r="AG132" s="31">
        <f t="shared" ref="AG132:AG195" si="99">DC_gain_comp</f>
        <v>92.110410468749379</v>
      </c>
      <c r="AH132" s="31">
        <f t="shared" si="73"/>
        <v>-75.534655116236763</v>
      </c>
      <c r="AI132" s="31">
        <f t="shared" si="74"/>
        <v>-89.990419462422906</v>
      </c>
      <c r="AJ132" s="31">
        <f t="shared" si="86"/>
        <v>2.8426215231938432</v>
      </c>
      <c r="AK132" s="31">
        <f t="shared" si="75"/>
        <v>43.872001157579128</v>
      </c>
      <c r="AL132" s="32">
        <f t="shared" si="76"/>
        <v>-7.4633699395461502E-4</v>
      </c>
      <c r="AM132" s="31">
        <f t="shared" si="77"/>
        <v>-0.75108958826950056</v>
      </c>
      <c r="AN132" s="31">
        <f t="shared" si="87"/>
        <v>19.417630538712501</v>
      </c>
      <c r="AO132" s="31">
        <f t="shared" si="88"/>
        <v>-46.86950789311328</v>
      </c>
      <c r="AP132" s="30">
        <f t="shared" ref="AP132:AP195" si="100">-20*LOG(GmPS*Rsns)</f>
        <v>23.609121289162623</v>
      </c>
      <c r="AQ132" s="30">
        <f t="shared" ref="AQ132:AQ195" si="101">20*LOG(Vref/Vout)</f>
        <v>-26.020599913279625</v>
      </c>
      <c r="AR132" s="31">
        <f t="shared" si="89"/>
        <v>7.2354775866219754</v>
      </c>
      <c r="AS132" s="33">
        <f t="shared" si="90"/>
        <v>-100.25972389052524</v>
      </c>
      <c r="AT132" s="31">
        <f t="shared" si="78"/>
        <v>1.578411197252986E-11</v>
      </c>
      <c r="AU132" s="31">
        <f t="shared" si="79"/>
        <v>1.0923023223979907E-4</v>
      </c>
      <c r="AV132" s="32">
        <f t="shared" si="80"/>
        <v>-3.8573098662131572E-14</v>
      </c>
      <c r="AW132" s="31">
        <f t="shared" si="81"/>
        <v>-5.4615116119965529E-6</v>
      </c>
      <c r="AX132" s="34">
        <f t="shared" si="91"/>
        <v>1.5745538873867727E-11</v>
      </c>
      <c r="AY132" s="35">
        <f t="shared" si="92"/>
        <v>1.0376872062780252E-4</v>
      </c>
      <c r="AZ132" s="10">
        <f t="shared" si="93"/>
        <v>7.235477586637721</v>
      </c>
      <c r="BA132" s="10">
        <f t="shared" si="94"/>
        <v>-100.2596201218046</v>
      </c>
      <c r="BB132" s="10">
        <f t="shared" si="95"/>
        <v>79.740379878195398</v>
      </c>
      <c r="BC132" s="37"/>
      <c r="BD132" s="46">
        <f t="shared" si="96"/>
        <v>7</v>
      </c>
      <c r="BE132" s="46">
        <f t="shared" si="97"/>
        <v>-100</v>
      </c>
      <c r="BF132" s="46">
        <f t="shared" si="98"/>
        <v>80</v>
      </c>
    </row>
    <row r="133" spans="22:58" x14ac:dyDescent="0.3">
      <c r="V133" s="29">
        <v>2.29</v>
      </c>
      <c r="W133" s="36">
        <f t="shared" si="82"/>
        <v>1949.8445997580459</v>
      </c>
      <c r="X133" s="30">
        <f t="shared" ref="X133:X196" si="102">DC_gain_power</f>
        <v>-6.4246676350453633</v>
      </c>
      <c r="Y133" s="31">
        <f t="shared" si="68"/>
        <v>-3.5033254493744632</v>
      </c>
      <c r="Z133" s="31">
        <f t="shared" si="69"/>
        <v>-48.080326627341826</v>
      </c>
      <c r="AA133" s="31">
        <f t="shared" si="70"/>
        <v>4.9961686184742289E-2</v>
      </c>
      <c r="AB133" s="31">
        <f t="shared" si="71"/>
        <v>-6.1394941993645249</v>
      </c>
      <c r="AC133" s="31">
        <f t="shared" si="83"/>
        <v>1.6296111047527523E-6</v>
      </c>
      <c r="AD133" s="31">
        <f t="shared" si="72"/>
        <v>3.5097198405782522E-2</v>
      </c>
      <c r="AE133" s="31">
        <f t="shared" si="84"/>
        <v>-9.8780297686239784</v>
      </c>
      <c r="AF133" s="31">
        <f t="shared" si="85"/>
        <v>-54.184723628300574</v>
      </c>
      <c r="AG133" s="31">
        <f t="shared" si="99"/>
        <v>92.110410468749379</v>
      </c>
      <c r="AH133" s="31">
        <f t="shared" si="73"/>
        <v>-75.734655110771612</v>
      </c>
      <c r="AI133" s="31">
        <f t="shared" si="74"/>
        <v>-89.990637542078971</v>
      </c>
      <c r="AJ133" s="31">
        <f t="shared" si="86"/>
        <v>2.9398351837002172</v>
      </c>
      <c r="AK133" s="31">
        <f t="shared" si="75"/>
        <v>44.531372517938486</v>
      </c>
      <c r="AL133" s="32">
        <f t="shared" si="76"/>
        <v>-7.8150760828275638E-4</v>
      </c>
      <c r="AM133" s="31">
        <f t="shared" si="77"/>
        <v>-0.76858263745365363</v>
      </c>
      <c r="AN133" s="31">
        <f t="shared" si="87"/>
        <v>19.3148090340697</v>
      </c>
      <c r="AO133" s="31">
        <f t="shared" si="88"/>
        <v>-46.22784766159414</v>
      </c>
      <c r="AP133" s="30">
        <f t="shared" si="100"/>
        <v>23.609121289162623</v>
      </c>
      <c r="AQ133" s="30">
        <f t="shared" si="101"/>
        <v>-26.020599913279625</v>
      </c>
      <c r="AR133" s="31">
        <f t="shared" si="89"/>
        <v>7.0253006413287196</v>
      </c>
      <c r="AS133" s="33">
        <f t="shared" si="90"/>
        <v>-100.41257128989471</v>
      </c>
      <c r="AT133" s="31">
        <f t="shared" si="78"/>
        <v>1.6528572776707615E-11</v>
      </c>
      <c r="AU133" s="31">
        <f t="shared" si="79"/>
        <v>1.1177453119617931E-4</v>
      </c>
      <c r="AV133" s="32">
        <f t="shared" si="80"/>
        <v>-4.2430408528344739E-14</v>
      </c>
      <c r="AW133" s="31">
        <f t="shared" si="81"/>
        <v>-5.5887265598160356E-6</v>
      </c>
      <c r="AX133" s="34">
        <f t="shared" si="91"/>
        <v>1.6486142368179272E-11</v>
      </c>
      <c r="AY133" s="35">
        <f t="shared" si="92"/>
        <v>1.0618580463636328E-4</v>
      </c>
      <c r="AZ133" s="10">
        <f t="shared" si="93"/>
        <v>7.0253006413452059</v>
      </c>
      <c r="BA133" s="10">
        <f t="shared" si="94"/>
        <v>-100.41246510409007</v>
      </c>
      <c r="BB133" s="10">
        <f t="shared" si="95"/>
        <v>79.587534895909926</v>
      </c>
      <c r="BC133" s="48"/>
      <c r="BD133" s="46">
        <f t="shared" si="96"/>
        <v>7</v>
      </c>
      <c r="BE133" s="46">
        <f t="shared" si="97"/>
        <v>-100</v>
      </c>
      <c r="BF133" s="46">
        <f t="shared" si="98"/>
        <v>80</v>
      </c>
    </row>
    <row r="134" spans="22:58" x14ac:dyDescent="0.3">
      <c r="V134" s="29">
        <v>2.2999999999999998</v>
      </c>
      <c r="W134" s="38">
        <f t="shared" si="82"/>
        <v>1995.2623149688802</v>
      </c>
      <c r="X134" s="30">
        <f t="shared" si="102"/>
        <v>-6.4246676350453633</v>
      </c>
      <c r="Y134" s="31">
        <f t="shared" ref="Y134:Y197" si="103">20*LOG(1/SQRT((W134/fp)^2+1))</f>
        <v>-3.6151931728779054</v>
      </c>
      <c r="Z134" s="31">
        <f t="shared" ref="Z134:Z197" si="104">-180/PI()*ATAN(W134/fp)</f>
        <v>-48.735292431262039</v>
      </c>
      <c r="AA134" s="31">
        <f t="shared" ref="AA134:AA197" si="105">20*LOG(SQRT((W134/fzRHP)^2+1))</f>
        <v>5.230218501085962E-2</v>
      </c>
      <c r="AB134" s="31">
        <f t="shared" ref="AB134:AB197" si="106">-180/PI()*ATAN(W134/fzRHP)</f>
        <v>-6.281371132804451</v>
      </c>
      <c r="AC134" s="31">
        <f t="shared" si="83"/>
        <v>1.7064122933912241E-6</v>
      </c>
      <c r="AD134" s="31">
        <f t="shared" ref="AD134:AD197" si="107">180/PI()*ATAN(W134/fzESR)</f>
        <v>3.5914716965617682E-2</v>
      </c>
      <c r="AE134" s="31">
        <f t="shared" si="84"/>
        <v>-9.9875569165001163</v>
      </c>
      <c r="AF134" s="31">
        <f t="shared" si="85"/>
        <v>-54.98074884710087</v>
      </c>
      <c r="AG134" s="31">
        <f t="shared" si="99"/>
        <v>92.110410468749379</v>
      </c>
      <c r="AH134" s="31">
        <f t="shared" ref="AH134:AH197" si="108">20*LOG(1/SQRT((W134/fp_comp1)^2+1))</f>
        <v>-75.934655105552423</v>
      </c>
      <c r="AI134" s="31">
        <f t="shared" ref="AI134:AI197" si="109">-180/PI()*ATAN(W134/fp_comp1)</f>
        <v>-89.990850657636273</v>
      </c>
      <c r="AJ134" s="31">
        <f t="shared" si="86"/>
        <v>3.0393506099838561</v>
      </c>
      <c r="AK134" s="31">
        <f t="shared" ref="AK134:AK197" si="110">180/PI()*ATAN(W134/fz_comp)</f>
        <v>45.190992240643467</v>
      </c>
      <c r="AL134" s="32">
        <f t="shared" ref="AL134:AL197" si="111">20*LOG(1/SQRT((W134/fp_comp2)^2+1))</f>
        <v>-8.1833545732583042E-4</v>
      </c>
      <c r="AM134" s="31">
        <f t="shared" ref="AM134:AM197" si="112">-180/PI()*ATAN(W134/fp_comp2)</f>
        <v>-0.78648300373145374</v>
      </c>
      <c r="AN134" s="31">
        <f t="shared" si="87"/>
        <v>19.214287637723487</v>
      </c>
      <c r="AO134" s="31">
        <f t="shared" si="88"/>
        <v>-45.58634142072426</v>
      </c>
      <c r="AP134" s="30">
        <f t="shared" si="100"/>
        <v>23.609121289162623</v>
      </c>
      <c r="AQ134" s="30">
        <f t="shared" si="101"/>
        <v>-26.020599913279625</v>
      </c>
      <c r="AR134" s="31">
        <f t="shared" si="89"/>
        <v>6.8152520971063666</v>
      </c>
      <c r="AS134" s="33">
        <f t="shared" si="90"/>
        <v>-100.56709026782514</v>
      </c>
      <c r="AT134" s="31">
        <f t="shared" ref="AT134:AT197" si="113">20*LOG(SQRT((W134/fz_ff)^2+1))</f>
        <v>1.7307749369681154E-11</v>
      </c>
      <c r="AU134" s="31">
        <f t="shared" ref="AU134:AU197" si="114">180/PI()*ATAN(W134/fz_ff)</f>
        <v>1.1437809448850997E-4</v>
      </c>
      <c r="AV134" s="32">
        <f t="shared" ref="AV134:AV197" si="115">20*LOG(1/SQRT((W134/fp_ff)^2+1))</f>
        <v>-4.2430408528344739E-14</v>
      </c>
      <c r="AW134" s="31">
        <f t="shared" ref="AW134:AW197" si="116">-180/PI()*ATAN(W134/fp_ff)</f>
        <v>-5.7189047244330763E-6</v>
      </c>
      <c r="AX134" s="34">
        <f t="shared" si="91"/>
        <v>1.7265318961152811E-11</v>
      </c>
      <c r="AY134" s="35">
        <f t="shared" si="92"/>
        <v>1.0865918976407689E-4</v>
      </c>
      <c r="AZ134" s="10">
        <f t="shared" si="93"/>
        <v>6.8152520971236319</v>
      </c>
      <c r="BA134" s="10">
        <f t="shared" si="94"/>
        <v>-100.56698160863537</v>
      </c>
      <c r="BB134" s="10">
        <f t="shared" si="95"/>
        <v>79.433018391364627</v>
      </c>
      <c r="BC134" s="37"/>
      <c r="BD134" s="46">
        <f t="shared" si="96"/>
        <v>7</v>
      </c>
      <c r="BE134" s="46">
        <f t="shared" si="97"/>
        <v>-101</v>
      </c>
      <c r="BF134" s="46">
        <f t="shared" si="98"/>
        <v>79</v>
      </c>
    </row>
    <row r="135" spans="22:58" x14ac:dyDescent="0.3">
      <c r="V135" s="29">
        <v>2.31</v>
      </c>
      <c r="W135" s="36">
        <f t="shared" ref="W135:W198" si="117">10*10^V135</f>
        <v>2041.7379446695315</v>
      </c>
      <c r="X135" s="30">
        <f t="shared" si="102"/>
        <v>-6.4246676350453633</v>
      </c>
      <c r="Y135" s="31">
        <f t="shared" si="103"/>
        <v>-3.7293243676432208</v>
      </c>
      <c r="Z135" s="31">
        <f t="shared" si="104"/>
        <v>-49.388300614161508</v>
      </c>
      <c r="AA135" s="31">
        <f t="shared" si="105"/>
        <v>5.4751636989738825E-2</v>
      </c>
      <c r="AB135" s="31">
        <f t="shared" si="106"/>
        <v>-6.4264727710609417</v>
      </c>
      <c r="AC135" s="31">
        <f t="shared" ref="AC135:AC198" si="118">20*LOG(SQRT((W135/fzESR)^2+1))</f>
        <v>1.7868330104635914E-6</v>
      </c>
      <c r="AD135" s="31">
        <f t="shared" si="107"/>
        <v>3.6751277963815374E-2</v>
      </c>
      <c r="AE135" s="31">
        <f t="shared" ref="AE135:AE198" si="119">X135+Y135+AA135+AC135</f>
        <v>-10.099238578865835</v>
      </c>
      <c r="AF135" s="31">
        <f t="shared" ref="AF135:AF198" si="120">Z135+AB135+AD135</f>
        <v>-55.778022107258636</v>
      </c>
      <c r="AG135" s="31">
        <f t="shared" si="99"/>
        <v>92.110410468749379</v>
      </c>
      <c r="AH135" s="31">
        <f t="shared" si="108"/>
        <v>-76.134655100568139</v>
      </c>
      <c r="AI135" s="31">
        <f t="shared" si="109"/>
        <v>-89.991058922091469</v>
      </c>
      <c r="AJ135" s="31">
        <f t="shared" ref="AJ135:AJ198" si="121">20*LOG(SQRT((W135/fz_comp)^2+1))</f>
        <v>3.1411683156151948</v>
      </c>
      <c r="AK135" s="31">
        <f t="shared" si="110"/>
        <v>45.850510726572409</v>
      </c>
      <c r="AL135" s="32">
        <f t="shared" si="111"/>
        <v>-8.5689861470417811E-4</v>
      </c>
      <c r="AM135" s="31">
        <f t="shared" si="112"/>
        <v>-0.80480016412848698</v>
      </c>
      <c r="AN135" s="31">
        <f t="shared" ref="AN135:AN198" si="122">AG135+AH135+AJ135+AL135</f>
        <v>19.116066785181733</v>
      </c>
      <c r="AO135" s="31">
        <f t="shared" ref="AO135:AO198" si="123">AI135+AK135+AM135</f>
        <v>-44.945348359647546</v>
      </c>
      <c r="AP135" s="30">
        <f t="shared" si="100"/>
        <v>23.609121289162623</v>
      </c>
      <c r="AQ135" s="30">
        <f t="shared" si="101"/>
        <v>-26.020599913279625</v>
      </c>
      <c r="AR135" s="31">
        <f t="shared" ref="AR135:AR198" si="124">AE135+AN135+AP135+AQ135</f>
        <v>6.6053495821988975</v>
      </c>
      <c r="AS135" s="33">
        <f t="shared" ref="AS135:AS198" si="125">AF135+AO135</f>
        <v>-100.72337046690618</v>
      </c>
      <c r="AT135" s="31">
        <f t="shared" si="113"/>
        <v>1.8121641751450468E-11</v>
      </c>
      <c r="AU135" s="31">
        <f t="shared" si="114"/>
        <v>1.1704230256051098E-4</v>
      </c>
      <c r="AV135" s="32">
        <f t="shared" si="115"/>
        <v>-4.6287718394557899E-14</v>
      </c>
      <c r="AW135" s="31">
        <f t="shared" si="116"/>
        <v>-5.8521151280336671E-6</v>
      </c>
      <c r="AX135" s="34">
        <f t="shared" ref="AX135:AX198" si="126">AT135+AV135</f>
        <v>1.8075354033055912E-11</v>
      </c>
      <c r="AY135" s="35">
        <f t="shared" ref="AY135:AY198" si="127">AU135+AW135</f>
        <v>1.1119018743247732E-4</v>
      </c>
      <c r="AZ135" s="10">
        <f t="shared" ref="AZ135:AZ198" si="128">AR135+AX135</f>
        <v>6.6053495822169728</v>
      </c>
      <c r="BA135" s="10">
        <f t="shared" ref="BA135:BA198" si="129">AS135+AY135</f>
        <v>-100.72325927671874</v>
      </c>
      <c r="BB135" s="10">
        <f t="shared" ref="BB135:BB198" si="130">BA135+180</f>
        <v>79.276740723281264</v>
      </c>
      <c r="BC135" s="48"/>
      <c r="BD135" s="46">
        <f t="shared" ref="BD135:BD198" si="131">ROUND(AZ135,0)</f>
        <v>7</v>
      </c>
      <c r="BE135" s="46">
        <f t="shared" ref="BE135:BE198" si="132">ROUND(BA135,0)</f>
        <v>-101</v>
      </c>
      <c r="BF135" s="46">
        <f t="shared" ref="BF135:BF198" si="133">ROUND(BB135,0)</f>
        <v>79</v>
      </c>
    </row>
    <row r="136" spans="22:58" x14ac:dyDescent="0.3">
      <c r="V136" s="29">
        <v>2.3199999999999998</v>
      </c>
      <c r="W136" s="38">
        <f t="shared" si="117"/>
        <v>2089.2961308540398</v>
      </c>
      <c r="X136" s="30">
        <f t="shared" si="102"/>
        <v>-6.4246676350453633</v>
      </c>
      <c r="Y136" s="31">
        <f t="shared" si="103"/>
        <v>-3.8457043554040702</v>
      </c>
      <c r="Z136" s="31">
        <f t="shared" si="104"/>
        <v>-50.039018881300258</v>
      </c>
      <c r="AA136" s="31">
        <f t="shared" si="105"/>
        <v>5.7315048239304348E-2</v>
      </c>
      <c r="AB136" s="31">
        <f t="shared" si="106"/>
        <v>-6.5748685999570329</v>
      </c>
      <c r="AC136" s="31">
        <f t="shared" si="118"/>
        <v>1.8710438395754416E-6</v>
      </c>
      <c r="AD136" s="31">
        <f t="shared" si="107"/>
        <v>3.7607324954662395E-2</v>
      </c>
      <c r="AE136" s="31">
        <f t="shared" si="119"/>
        <v>-10.21305507116629</v>
      </c>
      <c r="AF136" s="31">
        <f t="shared" si="120"/>
        <v>-56.57628015630263</v>
      </c>
      <c r="AG136" s="31">
        <f t="shared" si="99"/>
        <v>92.110410468749379</v>
      </c>
      <c r="AH136" s="31">
        <f t="shared" si="108"/>
        <v>-76.334655095808174</v>
      </c>
      <c r="AI136" s="31">
        <f t="shared" si="109"/>
        <v>-89.991262445869125</v>
      </c>
      <c r="AJ136" s="31">
        <f t="shared" si="121"/>
        <v>3.2452863747086331</v>
      </c>
      <c r="AK136" s="31">
        <f t="shared" si="110"/>
        <v>46.50957864473299</v>
      </c>
      <c r="AL136" s="32">
        <f t="shared" si="111"/>
        <v>-8.9727883069293973E-4</v>
      </c>
      <c r="AM136" s="31">
        <f t="shared" si="112"/>
        <v>-0.82354381566024848</v>
      </c>
      <c r="AN136" s="31">
        <f t="shared" si="122"/>
        <v>19.020144468819147</v>
      </c>
      <c r="AO136" s="31">
        <f t="shared" si="123"/>
        <v>-44.305227616796387</v>
      </c>
      <c r="AP136" s="30">
        <f t="shared" si="100"/>
        <v>23.609121289162623</v>
      </c>
      <c r="AQ136" s="30">
        <f t="shared" si="101"/>
        <v>-26.020599913279625</v>
      </c>
      <c r="AR136" s="31">
        <f t="shared" si="124"/>
        <v>6.3956107735358572</v>
      </c>
      <c r="AS136" s="33">
        <f t="shared" si="125"/>
        <v>-100.88150777309902</v>
      </c>
      <c r="AT136" s="31">
        <f t="shared" si="113"/>
        <v>1.8977964541747957E-11</v>
      </c>
      <c r="AU136" s="31">
        <f t="shared" si="114"/>
        <v>1.1976856801056668E-4</v>
      </c>
      <c r="AV136" s="32">
        <f t="shared" si="115"/>
        <v>-4.6287718394557899E-14</v>
      </c>
      <c r="AW136" s="31">
        <f t="shared" si="116"/>
        <v>-5.9884284005370331E-6</v>
      </c>
      <c r="AX136" s="34">
        <f t="shared" si="126"/>
        <v>1.8931676823353401E-11</v>
      </c>
      <c r="AY136" s="35">
        <f t="shared" si="127"/>
        <v>1.1378013961002964E-4</v>
      </c>
      <c r="AZ136" s="10">
        <f t="shared" si="128"/>
        <v>6.3956107735547887</v>
      </c>
      <c r="BA136" s="10">
        <f t="shared" si="129"/>
        <v>-100.8813939929594</v>
      </c>
      <c r="BB136" s="10">
        <f t="shared" si="130"/>
        <v>79.118606007040597</v>
      </c>
      <c r="BC136" s="37"/>
      <c r="BD136" s="46">
        <f t="shared" si="131"/>
        <v>6</v>
      </c>
      <c r="BE136" s="46">
        <f t="shared" si="132"/>
        <v>-101</v>
      </c>
      <c r="BF136" s="46">
        <f t="shared" si="133"/>
        <v>79</v>
      </c>
    </row>
    <row r="137" spans="22:58" x14ac:dyDescent="0.3">
      <c r="V137" s="29">
        <v>2.33</v>
      </c>
      <c r="W137" s="36">
        <f t="shared" si="117"/>
        <v>2137.962089502234</v>
      </c>
      <c r="X137" s="30">
        <f t="shared" si="102"/>
        <v>-6.4246676350453633</v>
      </c>
      <c r="Y137" s="31">
        <f t="shared" si="103"/>
        <v>-3.9643162410833721</v>
      </c>
      <c r="Z137" s="31">
        <f t="shared" si="104"/>
        <v>-50.687120833964023</v>
      </c>
      <c r="AA137" s="31">
        <f t="shared" si="105"/>
        <v>5.9997648637452952E-2</v>
      </c>
      <c r="AB137" s="31">
        <f t="shared" si="106"/>
        <v>-6.7266293330109921</v>
      </c>
      <c r="AC137" s="31">
        <f t="shared" si="118"/>
        <v>1.9592233971669149E-6</v>
      </c>
      <c r="AD137" s="31">
        <f t="shared" si="107"/>
        <v>3.8483311824074912E-2</v>
      </c>
      <c r="AE137" s="31">
        <f t="shared" si="119"/>
        <v>-10.328984268267886</v>
      </c>
      <c r="AF137" s="31">
        <f t="shared" si="120"/>
        <v>-57.37526685515094</v>
      </c>
      <c r="AG137" s="31">
        <f t="shared" si="99"/>
        <v>92.110410468749379</v>
      </c>
      <c r="AH137" s="31">
        <f t="shared" si="108"/>
        <v>-76.534655091262465</v>
      </c>
      <c r="AI137" s="31">
        <f t="shared" si="109"/>
        <v>-89.991461336880221</v>
      </c>
      <c r="AJ137" s="31">
        <f t="shared" si="121"/>
        <v>3.3517004300762139</v>
      </c>
      <c r="AK137" s="31">
        <f t="shared" si="110"/>
        <v>47.16784785628213</v>
      </c>
      <c r="AL137" s="32">
        <f t="shared" si="111"/>
        <v>-9.3956170522482125E-4</v>
      </c>
      <c r="AM137" s="31">
        <f t="shared" si="112"/>
        <v>-0.8427238804021765</v>
      </c>
      <c r="AN137" s="31">
        <f t="shared" si="122"/>
        <v>18.926516245857904</v>
      </c>
      <c r="AO137" s="31">
        <f t="shared" si="123"/>
        <v>-43.666337361000267</v>
      </c>
      <c r="AP137" s="30">
        <f t="shared" si="100"/>
        <v>23.609121289162623</v>
      </c>
      <c r="AQ137" s="30">
        <f t="shared" si="101"/>
        <v>-26.020599913279625</v>
      </c>
      <c r="AR137" s="31">
        <f t="shared" si="124"/>
        <v>6.1860533534730138</v>
      </c>
      <c r="AS137" s="33">
        <f t="shared" si="125"/>
        <v>-101.0416042161512</v>
      </c>
      <c r="AT137" s="31">
        <f t="shared" si="113"/>
        <v>1.9870931775774306E-11</v>
      </c>
      <c r="AU137" s="31">
        <f t="shared" si="114"/>
        <v>1.2255833634070546E-4</v>
      </c>
      <c r="AV137" s="32">
        <f t="shared" si="115"/>
        <v>-5.0145028260771079E-14</v>
      </c>
      <c r="AW137" s="31">
        <f t="shared" si="116"/>
        <v>-6.1279168170445943E-6</v>
      </c>
      <c r="AX137" s="34">
        <f t="shared" si="126"/>
        <v>1.9820786747513536E-11</v>
      </c>
      <c r="AY137" s="35">
        <f t="shared" si="127"/>
        <v>1.1643041952366087E-4</v>
      </c>
      <c r="AZ137" s="10">
        <f t="shared" si="128"/>
        <v>6.1860533534928344</v>
      </c>
      <c r="BA137" s="10">
        <f t="shared" si="129"/>
        <v>-101.04148778573168</v>
      </c>
      <c r="BB137" s="10">
        <f t="shared" si="130"/>
        <v>78.958512214268325</v>
      </c>
      <c r="BC137" s="48"/>
      <c r="BD137" s="46">
        <f t="shared" si="131"/>
        <v>6</v>
      </c>
      <c r="BE137" s="46">
        <f t="shared" si="132"/>
        <v>-101</v>
      </c>
      <c r="BF137" s="46">
        <f t="shared" si="133"/>
        <v>79</v>
      </c>
    </row>
    <row r="138" spans="22:58" x14ac:dyDescent="0.3">
      <c r="V138" s="29">
        <v>2.34</v>
      </c>
      <c r="W138" s="38">
        <f t="shared" si="117"/>
        <v>2187.7616239495524</v>
      </c>
      <c r="X138" s="30">
        <f t="shared" si="102"/>
        <v>-6.4246676350453633</v>
      </c>
      <c r="Y138" s="31">
        <f t="shared" si="103"/>
        <v>-4.0851409814827697</v>
      </c>
      <c r="Z138" s="31">
        <f t="shared" si="104"/>
        <v>-51.332286748908899</v>
      </c>
      <c r="AA138" s="31">
        <f t="shared" si="105"/>
        <v>6.2804901228825816E-2</v>
      </c>
      <c r="AB138" s="31">
        <f t="shared" si="106"/>
        <v>-6.8818269134655248</v>
      </c>
      <c r="AC138" s="31">
        <f t="shared" si="118"/>
        <v>2.0515587298143393E-6</v>
      </c>
      <c r="AD138" s="31">
        <f t="shared" si="107"/>
        <v>3.9379703030246987E-2</v>
      </c>
      <c r="AE138" s="31">
        <f t="shared" si="119"/>
        <v>-10.447001663740577</v>
      </c>
      <c r="AF138" s="31">
        <f t="shared" si="120"/>
        <v>-58.174733959344174</v>
      </c>
      <c r="AG138" s="31">
        <f t="shared" si="99"/>
        <v>92.110410468749379</v>
      </c>
      <c r="AH138" s="31">
        <f t="shared" si="108"/>
        <v>-76.734655086921322</v>
      </c>
      <c r="AI138" s="31">
        <f t="shared" si="109"/>
        <v>-89.991655700579372</v>
      </c>
      <c r="AJ138" s="31">
        <f t="shared" si="121"/>
        <v>3.4604037116369328</v>
      </c>
      <c r="AK138" s="31">
        <f t="shared" si="110"/>
        <v>47.824972330860888</v>
      </c>
      <c r="AL138" s="32">
        <f t="shared" si="111"/>
        <v>-9.8383686902190183E-4</v>
      </c>
      <c r="AM138" s="31">
        <f t="shared" si="112"/>
        <v>-0.86235051067389046</v>
      </c>
      <c r="AN138" s="31">
        <f t="shared" si="122"/>
        <v>18.835175256595967</v>
      </c>
      <c r="AO138" s="31">
        <f t="shared" si="123"/>
        <v>-43.029033880392376</v>
      </c>
      <c r="AP138" s="30">
        <f t="shared" si="100"/>
        <v>23.609121289162623</v>
      </c>
      <c r="AQ138" s="30">
        <f t="shared" si="101"/>
        <v>-26.020599913279625</v>
      </c>
      <c r="AR138" s="31">
        <f t="shared" si="124"/>
        <v>5.9766949687383857</v>
      </c>
      <c r="AS138" s="33">
        <f t="shared" si="125"/>
        <v>-101.20376783973654</v>
      </c>
      <c r="AT138" s="31">
        <f t="shared" si="113"/>
        <v>2.0806329418328802E-11</v>
      </c>
      <c r="AU138" s="31">
        <f t="shared" si="114"/>
        <v>1.2541308672302245E-4</v>
      </c>
      <c r="AV138" s="32">
        <f t="shared" si="115"/>
        <v>-5.2073683193877662E-14</v>
      </c>
      <c r="AW138" s="31">
        <f t="shared" si="116"/>
        <v>-6.2706543361611111E-6</v>
      </c>
      <c r="AX138" s="34">
        <f t="shared" si="126"/>
        <v>2.0754255735134923E-11</v>
      </c>
      <c r="AY138" s="35">
        <f t="shared" si="127"/>
        <v>1.1914243238686135E-4</v>
      </c>
      <c r="AZ138" s="10">
        <f t="shared" si="128"/>
        <v>5.9766949687591397</v>
      </c>
      <c r="BA138" s="10">
        <f t="shared" si="129"/>
        <v>-101.20364869730416</v>
      </c>
      <c r="BB138" s="10">
        <f t="shared" si="130"/>
        <v>78.79635130269584</v>
      </c>
      <c r="BC138" s="37"/>
      <c r="BD138" s="46">
        <f t="shared" si="131"/>
        <v>6</v>
      </c>
      <c r="BE138" s="46">
        <f t="shared" si="132"/>
        <v>-101</v>
      </c>
      <c r="BF138" s="46">
        <f t="shared" si="133"/>
        <v>79</v>
      </c>
    </row>
    <row r="139" spans="22:58" x14ac:dyDescent="0.3">
      <c r="V139" s="29">
        <v>2.35</v>
      </c>
      <c r="W139" s="36">
        <f t="shared" si="117"/>
        <v>2238.7211385683413</v>
      </c>
      <c r="X139" s="30">
        <f t="shared" si="102"/>
        <v>-6.4246676350453633</v>
      </c>
      <c r="Y139" s="31">
        <f t="shared" si="103"/>
        <v>-4.2081574617624842</v>
      </c>
      <c r="Z139" s="31">
        <f t="shared" si="104"/>
        <v>-51.974204317020607</v>
      </c>
      <c r="AA139" s="31">
        <f t="shared" si="105"/>
        <v>6.5742511970172959E-2</v>
      </c>
      <c r="AB139" s="31">
        <f t="shared" si="106"/>
        <v>-7.040534514627776</v>
      </c>
      <c r="AC139" s="31">
        <f t="shared" si="118"/>
        <v>2.1482456903165455E-6</v>
      </c>
      <c r="AD139" s="31">
        <f t="shared" si="107"/>
        <v>4.0296973849905153E-2</v>
      </c>
      <c r="AE139" s="31">
        <f t="shared" si="119"/>
        <v>-10.567080436591985</v>
      </c>
      <c r="AF139" s="31">
        <f t="shared" si="120"/>
        <v>-58.974441857798482</v>
      </c>
      <c r="AG139" s="31">
        <f t="shared" si="99"/>
        <v>92.110410468749379</v>
      </c>
      <c r="AH139" s="31">
        <f t="shared" si="108"/>
        <v>-76.934655082775578</v>
      </c>
      <c r="AI139" s="31">
        <f t="shared" si="109"/>
        <v>-89.991845640020756</v>
      </c>
      <c r="AJ139" s="31">
        <f t="shared" si="121"/>
        <v>3.5713870649169577</v>
      </c>
      <c r="AK139" s="31">
        <f t="shared" si="110"/>
        <v>48.480609049383908</v>
      </c>
      <c r="AL139" s="32">
        <f t="shared" si="111"/>
        <v>-1.0301981732244426E-3</v>
      </c>
      <c r="AM139" s="31">
        <f t="shared" si="112"/>
        <v>-0.88243409434006315</v>
      </c>
      <c r="AN139" s="31">
        <f t="shared" si="122"/>
        <v>18.746112252717534</v>
      </c>
      <c r="AO139" s="31">
        <f t="shared" si="123"/>
        <v>-42.393670684976911</v>
      </c>
      <c r="AP139" s="30">
        <f t="shared" si="100"/>
        <v>23.609121289162623</v>
      </c>
      <c r="AQ139" s="30">
        <f t="shared" si="101"/>
        <v>-26.020599913279625</v>
      </c>
      <c r="AR139" s="31">
        <f t="shared" si="124"/>
        <v>5.767553192008549</v>
      </c>
      <c r="AS139" s="33">
        <f t="shared" si="125"/>
        <v>-101.36811254277539</v>
      </c>
      <c r="AT139" s="31">
        <f t="shared" si="113"/>
        <v>2.178801477927764E-11</v>
      </c>
      <c r="AU139" s="31">
        <f t="shared" si="114"/>
        <v>1.283343327839578E-4</v>
      </c>
      <c r="AV139" s="32">
        <f t="shared" si="115"/>
        <v>-5.4002338126984245E-14</v>
      </c>
      <c r="AW139" s="31">
        <f t="shared" si="116"/>
        <v>-6.4167166392085935E-6</v>
      </c>
      <c r="AX139" s="34">
        <f t="shared" si="126"/>
        <v>2.1734012441150657E-11</v>
      </c>
      <c r="AY139" s="35">
        <f t="shared" si="127"/>
        <v>1.2191761614474921E-4</v>
      </c>
      <c r="AZ139" s="10">
        <f t="shared" si="128"/>
        <v>5.7675531920302827</v>
      </c>
      <c r="BA139" s="10">
        <f t="shared" si="129"/>
        <v>-101.36799062515925</v>
      </c>
      <c r="BB139" s="10">
        <f t="shared" si="130"/>
        <v>78.632009374840749</v>
      </c>
      <c r="BC139" s="48"/>
      <c r="BD139" s="46">
        <f t="shared" si="131"/>
        <v>6</v>
      </c>
      <c r="BE139" s="46">
        <f t="shared" si="132"/>
        <v>-101</v>
      </c>
      <c r="BF139" s="46">
        <f t="shared" si="133"/>
        <v>79</v>
      </c>
    </row>
    <row r="140" spans="22:58" x14ac:dyDescent="0.3">
      <c r="V140" s="29">
        <v>2.36</v>
      </c>
      <c r="W140" s="38">
        <f t="shared" si="117"/>
        <v>2290.8676527677744</v>
      </c>
      <c r="X140" s="30">
        <f t="shared" si="102"/>
        <v>-6.4246676350453633</v>
      </c>
      <c r="Y140" s="31">
        <f t="shared" si="103"/>
        <v>-4.3333425790722302</v>
      </c>
      <c r="Z140" s="31">
        <f t="shared" si="104"/>
        <v>-52.612569337369237</v>
      </c>
      <c r="AA140" s="31">
        <f t="shared" si="105"/>
        <v>6.8816439820914593E-2</v>
      </c>
      <c r="AB140" s="31">
        <f t="shared" si="106"/>
        <v>-7.2028265383752688</v>
      </c>
      <c r="AC140" s="31">
        <f t="shared" si="118"/>
        <v>2.2494893639260695E-6</v>
      </c>
      <c r="AD140" s="31">
        <f t="shared" si="107"/>
        <v>4.1235610630297542E-2</v>
      </c>
      <c r="AE140" s="31">
        <f t="shared" si="119"/>
        <v>-10.689191524807315</v>
      </c>
      <c r="AF140" s="31">
        <f t="shared" si="120"/>
        <v>-59.774160265114212</v>
      </c>
      <c r="AG140" s="31">
        <f t="shared" si="99"/>
        <v>92.110410468749379</v>
      </c>
      <c r="AH140" s="31">
        <f t="shared" si="108"/>
        <v>-77.134655078816422</v>
      </c>
      <c r="AI140" s="31">
        <f t="shared" si="109"/>
        <v>-89.992031255912806</v>
      </c>
      <c r="AJ140" s="31">
        <f t="shared" si="121"/>
        <v>3.6846389893864351</v>
      </c>
      <c r="AK140" s="31">
        <f t="shared" si="110"/>
        <v>49.134418887581866</v>
      </c>
      <c r="AL140" s="32">
        <f t="shared" si="111"/>
        <v>-1.0787438879389069E-3</v>
      </c>
      <c r="AM140" s="31">
        <f t="shared" si="112"/>
        <v>-0.90298526023029635</v>
      </c>
      <c r="AN140" s="31">
        <f t="shared" si="122"/>
        <v>18.659315635431454</v>
      </c>
      <c r="AO140" s="31">
        <f t="shared" si="123"/>
        <v>-41.760597628561236</v>
      </c>
      <c r="AP140" s="30">
        <f t="shared" si="100"/>
        <v>23.609121289162623</v>
      </c>
      <c r="AQ140" s="30">
        <f t="shared" si="101"/>
        <v>-26.020599913279625</v>
      </c>
      <c r="AR140" s="31">
        <f t="shared" si="124"/>
        <v>5.5586454865071389</v>
      </c>
      <c r="AS140" s="33">
        <f t="shared" si="125"/>
        <v>-101.53475789367545</v>
      </c>
      <c r="AT140" s="31">
        <f t="shared" si="113"/>
        <v>2.2815987858620806E-11</v>
      </c>
      <c r="AU140" s="31">
        <f t="shared" si="114"/>
        <v>1.3132362340683988E-4</v>
      </c>
      <c r="AV140" s="32">
        <f t="shared" si="115"/>
        <v>-5.7859647993197425E-14</v>
      </c>
      <c r="AW140" s="31">
        <f t="shared" si="116"/>
        <v>-6.5661811703534635E-6</v>
      </c>
      <c r="AX140" s="34">
        <f t="shared" si="126"/>
        <v>2.2758128210627609E-11</v>
      </c>
      <c r="AY140" s="35">
        <f t="shared" si="127"/>
        <v>1.2475744223648642E-4</v>
      </c>
      <c r="AZ140" s="10">
        <f t="shared" si="128"/>
        <v>5.5586454865298967</v>
      </c>
      <c r="BA140" s="10">
        <f t="shared" si="129"/>
        <v>-101.53463313623321</v>
      </c>
      <c r="BB140" s="10">
        <f t="shared" si="130"/>
        <v>78.465366863766789</v>
      </c>
      <c r="BC140" s="37"/>
      <c r="BD140" s="46">
        <f t="shared" si="131"/>
        <v>6</v>
      </c>
      <c r="BE140" s="46">
        <f t="shared" si="132"/>
        <v>-102</v>
      </c>
      <c r="BF140" s="46">
        <f t="shared" si="133"/>
        <v>78</v>
      </c>
    </row>
    <row r="141" spans="22:58" x14ac:dyDescent="0.3">
      <c r="V141" s="29">
        <v>2.37</v>
      </c>
      <c r="W141" s="36">
        <f t="shared" si="117"/>
        <v>2344.2288153199233</v>
      </c>
      <c r="X141" s="30">
        <f t="shared" si="102"/>
        <v>-6.4246676350453633</v>
      </c>
      <c r="Y141" s="31">
        <f t="shared" si="103"/>
        <v>-4.4606713326482277</v>
      </c>
      <c r="Z141" s="31">
        <f t="shared" si="104"/>
        <v>-53.247086363330048</v>
      </c>
      <c r="AA141" s="31">
        <f t="shared" si="105"/>
        <v>7.2032907184964801E-2</v>
      </c>
      <c r="AB141" s="31">
        <f t="shared" si="106"/>
        <v>-7.3687786116747986</v>
      </c>
      <c r="AC141" s="31">
        <f t="shared" si="118"/>
        <v>2.3555045042234803E-6</v>
      </c>
      <c r="AD141" s="31">
        <f t="shared" si="107"/>
        <v>4.2196111047053037E-2</v>
      </c>
      <c r="AE141" s="31">
        <f t="shared" si="119"/>
        <v>-10.813303705004122</v>
      </c>
      <c r="AF141" s="31">
        <f t="shared" si="120"/>
        <v>-60.573668863957792</v>
      </c>
      <c r="AG141" s="31">
        <f t="shared" si="99"/>
        <v>92.110410468749379</v>
      </c>
      <c r="AH141" s="31">
        <f t="shared" si="108"/>
        <v>-77.334655075035457</v>
      </c>
      <c r="AI141" s="31">
        <f t="shared" si="109"/>
        <v>-89.992212646671447</v>
      </c>
      <c r="AJ141" s="31">
        <f t="shared" si="121"/>
        <v>3.8001456862937779</v>
      </c>
      <c r="AK141" s="31">
        <f t="shared" si="110"/>
        <v>49.786067474826083</v>
      </c>
      <c r="AL141" s="32">
        <f t="shared" si="111"/>
        <v>-1.1295769100968043E-3</v>
      </c>
      <c r="AM141" s="31">
        <f t="shared" si="112"/>
        <v>-0.92401488368050455</v>
      </c>
      <c r="AN141" s="31">
        <f t="shared" si="122"/>
        <v>18.574771503097605</v>
      </c>
      <c r="AO141" s="31">
        <f t="shared" si="123"/>
        <v>-41.13016005552587</v>
      </c>
      <c r="AP141" s="30">
        <f t="shared" si="100"/>
        <v>23.609121289162623</v>
      </c>
      <c r="AQ141" s="30">
        <f t="shared" si="101"/>
        <v>-26.020599913279625</v>
      </c>
      <c r="AR141" s="31">
        <f t="shared" si="124"/>
        <v>5.349989173976482</v>
      </c>
      <c r="AS141" s="33">
        <f t="shared" si="125"/>
        <v>-101.70382891948367</v>
      </c>
      <c r="AT141" s="31">
        <f t="shared" si="113"/>
        <v>2.3890248656358283E-11</v>
      </c>
      <c r="AU141" s="31">
        <f t="shared" si="114"/>
        <v>1.3438254355312496E-4</v>
      </c>
      <c r="AV141" s="32">
        <f t="shared" si="115"/>
        <v>-5.9788302926304008E-14</v>
      </c>
      <c r="AW141" s="31">
        <f t="shared" si="116"/>
        <v>-6.7191271776685372E-6</v>
      </c>
      <c r="AX141" s="34">
        <f t="shared" si="126"/>
        <v>2.3830460353431978E-11</v>
      </c>
      <c r="AY141" s="35">
        <f t="shared" si="127"/>
        <v>1.2766341637545641E-4</v>
      </c>
      <c r="AZ141" s="10">
        <f t="shared" si="128"/>
        <v>5.3499891740003127</v>
      </c>
      <c r="BA141" s="10">
        <f t="shared" si="129"/>
        <v>-101.70370125606729</v>
      </c>
      <c r="BB141" s="10">
        <f t="shared" si="130"/>
        <v>78.296298743932709</v>
      </c>
      <c r="BC141" s="48"/>
      <c r="BD141" s="46">
        <f t="shared" si="131"/>
        <v>5</v>
      </c>
      <c r="BE141" s="46">
        <f t="shared" si="132"/>
        <v>-102</v>
      </c>
      <c r="BF141" s="46">
        <f t="shared" si="133"/>
        <v>78</v>
      </c>
    </row>
    <row r="142" spans="22:58" x14ac:dyDescent="0.3">
      <c r="V142" s="29">
        <v>2.38</v>
      </c>
      <c r="W142" s="38">
        <f t="shared" si="117"/>
        <v>2398.8329190194913</v>
      </c>
      <c r="X142" s="30">
        <f t="shared" si="102"/>
        <v>-6.4246676350453633</v>
      </c>
      <c r="Y142" s="31">
        <f t="shared" si="103"/>
        <v>-4.590116919653898</v>
      </c>
      <c r="Z142" s="31">
        <f t="shared" si="104"/>
        <v>-53.87746929794902</v>
      </c>
      <c r="AA142" s="31">
        <f t="shared" si="105"/>
        <v>7.5398410709392599E-2</v>
      </c>
      <c r="AB142" s="31">
        <f t="shared" si="106"/>
        <v>-7.5384675809516821</v>
      </c>
      <c r="AC142" s="31">
        <f t="shared" si="118"/>
        <v>2.4665159786348285E-6</v>
      </c>
      <c r="AD142" s="31">
        <f t="shared" si="107"/>
        <v>4.317898436804566E-2</v>
      </c>
      <c r="AE142" s="31">
        <f t="shared" si="119"/>
        <v>-10.93938367747389</v>
      </c>
      <c r="AF142" s="31">
        <f t="shared" si="120"/>
        <v>-61.372757894532654</v>
      </c>
      <c r="AG142" s="31">
        <f t="shared" si="99"/>
        <v>92.110410468749379</v>
      </c>
      <c r="AH142" s="31">
        <f t="shared" si="108"/>
        <v>-77.534655071424666</v>
      </c>
      <c r="AI142" s="31">
        <f t="shared" si="109"/>
        <v>-89.992389908472504</v>
      </c>
      <c r="AJ142" s="31">
        <f t="shared" si="121"/>
        <v>3.9178911155777714</v>
      </c>
      <c r="AK142" s="31">
        <f t="shared" si="110"/>
        <v>50.435226023051818</v>
      </c>
      <c r="AL142" s="32">
        <f t="shared" si="111"/>
        <v>-1.1828049810808591E-3</v>
      </c>
      <c r="AM142" s="31">
        <f t="shared" si="112"/>
        <v>-0.94553409219825646</v>
      </c>
      <c r="AN142" s="31">
        <f t="shared" si="122"/>
        <v>18.492463707921402</v>
      </c>
      <c r="AO142" s="31">
        <f t="shared" si="123"/>
        <v>-40.502697977618944</v>
      </c>
      <c r="AP142" s="30">
        <f t="shared" si="100"/>
        <v>23.609121289162623</v>
      </c>
      <c r="AQ142" s="30">
        <f t="shared" si="101"/>
        <v>-26.020599913279625</v>
      </c>
      <c r="AR142" s="31">
        <f t="shared" si="124"/>
        <v>5.1416014063305084</v>
      </c>
      <c r="AS142" s="33">
        <f t="shared" si="125"/>
        <v>-101.8754558721516</v>
      </c>
      <c r="AT142" s="31">
        <f t="shared" si="113"/>
        <v>2.501658313728935E-11</v>
      </c>
      <c r="AU142" s="31">
        <f t="shared" si="114"/>
        <v>1.3751271510276412E-4</v>
      </c>
      <c r="AV142" s="32">
        <f t="shared" si="115"/>
        <v>-6.1716957859410591E-14</v>
      </c>
      <c r="AW142" s="31">
        <f t="shared" si="116"/>
        <v>-6.8756357551513733E-6</v>
      </c>
      <c r="AX142" s="34">
        <f t="shared" si="126"/>
        <v>2.495486617942994E-11</v>
      </c>
      <c r="AY142" s="35">
        <f t="shared" si="127"/>
        <v>1.3063707934761275E-4</v>
      </c>
      <c r="AZ142" s="10">
        <f t="shared" si="128"/>
        <v>5.1416014063554636</v>
      </c>
      <c r="BA142" s="10">
        <f t="shared" si="129"/>
        <v>-101.87532523507225</v>
      </c>
      <c r="BB142" s="10">
        <f t="shared" si="130"/>
        <v>78.124674764927747</v>
      </c>
      <c r="BC142" s="37"/>
      <c r="BD142" s="46">
        <f t="shared" si="131"/>
        <v>5</v>
      </c>
      <c r="BE142" s="46">
        <f t="shared" si="132"/>
        <v>-102</v>
      </c>
      <c r="BF142" s="46">
        <f t="shared" si="133"/>
        <v>78</v>
      </c>
    </row>
    <row r="143" spans="22:58" x14ac:dyDescent="0.3">
      <c r="V143" s="29">
        <v>2.39</v>
      </c>
      <c r="W143" s="36">
        <f t="shared" si="117"/>
        <v>2454.7089156850329</v>
      </c>
      <c r="X143" s="30">
        <f t="shared" si="102"/>
        <v>-6.4246676350453633</v>
      </c>
      <c r="Y143" s="31">
        <f t="shared" si="103"/>
        <v>-4.7216508360148488</v>
      </c>
      <c r="Z143" s="31">
        <f t="shared" si="104"/>
        <v>-54.50344193625957</v>
      </c>
      <c r="AA143" s="31">
        <f t="shared" si="105"/>
        <v>7.8919732444720281E-2</v>
      </c>
      <c r="AB143" s="31">
        <f t="shared" si="106"/>
        <v>-7.7119715041377157</v>
      </c>
      <c r="AC143" s="31">
        <f t="shared" si="118"/>
        <v>2.5827592602366213E-6</v>
      </c>
      <c r="AD143" s="31">
        <f t="shared" si="107"/>
        <v>4.4184751723404928E-2</v>
      </c>
      <c r="AE143" s="31">
        <f t="shared" si="119"/>
        <v>-11.067396155856231</v>
      </c>
      <c r="AF143" s="31">
        <f t="shared" si="120"/>
        <v>-62.171228688673878</v>
      </c>
      <c r="AG143" s="31">
        <f t="shared" si="99"/>
        <v>92.110410468749379</v>
      </c>
      <c r="AH143" s="31">
        <f t="shared" si="108"/>
        <v>-77.734655067976377</v>
      </c>
      <c r="AI143" s="31">
        <f t="shared" si="109"/>
        <v>-89.99256313530249</v>
      </c>
      <c r="AJ143" s="31">
        <f t="shared" si="121"/>
        <v>4.0378570613641953</v>
      </c>
      <c r="AK143" s="31">
        <f t="shared" si="110"/>
        <v>51.081572120945189</v>
      </c>
      <c r="AL143" s="32">
        <f t="shared" si="111"/>
        <v>-1.2385409145550838E-3</v>
      </c>
      <c r="AM143" s="31">
        <f t="shared" si="112"/>
        <v>-0.96755427125462701</v>
      </c>
      <c r="AN143" s="31">
        <f t="shared" si="122"/>
        <v>18.412373921222642</v>
      </c>
      <c r="AO143" s="31">
        <f t="shared" si="123"/>
        <v>-39.878545285611928</v>
      </c>
      <c r="AP143" s="30">
        <f t="shared" si="100"/>
        <v>23.609121289162623</v>
      </c>
      <c r="AQ143" s="30">
        <f t="shared" si="101"/>
        <v>-26.020599913279625</v>
      </c>
      <c r="AR143" s="31">
        <f t="shared" si="124"/>
        <v>4.9334991412494063</v>
      </c>
      <c r="AS143" s="33">
        <f t="shared" si="125"/>
        <v>-102.04977397428581</v>
      </c>
      <c r="AT143" s="31">
        <f t="shared" si="113"/>
        <v>2.6194991301413992E-11</v>
      </c>
      <c r="AU143" s="31">
        <f t="shared" si="114"/>
        <v>1.4071579771414571E-4</v>
      </c>
      <c r="AV143" s="32">
        <f t="shared" si="115"/>
        <v>-6.5574267725623771E-14</v>
      </c>
      <c r="AW143" s="31">
        <f t="shared" si="116"/>
        <v>-7.035789885721396E-6</v>
      </c>
      <c r="AX143" s="34">
        <f t="shared" si="126"/>
        <v>2.6129417033688369E-11</v>
      </c>
      <c r="AY143" s="35">
        <f t="shared" si="127"/>
        <v>1.336800078284243E-4</v>
      </c>
      <c r="AZ143" s="10">
        <f t="shared" si="128"/>
        <v>4.9334991412755356</v>
      </c>
      <c r="BA143" s="10">
        <f t="shared" si="129"/>
        <v>-102.04964029427798</v>
      </c>
      <c r="BB143" s="10">
        <f t="shared" si="130"/>
        <v>77.950359705722022</v>
      </c>
      <c r="BC143" s="48"/>
      <c r="BD143" s="46">
        <f t="shared" si="131"/>
        <v>5</v>
      </c>
      <c r="BE143" s="46">
        <f t="shared" si="132"/>
        <v>-102</v>
      </c>
      <c r="BF143" s="46">
        <f t="shared" si="133"/>
        <v>78</v>
      </c>
    </row>
    <row r="144" spans="22:58" x14ac:dyDescent="0.3">
      <c r="V144" s="29">
        <v>2.4</v>
      </c>
      <c r="W144" s="38">
        <f t="shared" si="117"/>
        <v>2511.8864315095807</v>
      </c>
      <c r="X144" s="30">
        <f t="shared" si="102"/>
        <v>-6.4246676350453633</v>
      </c>
      <c r="Y144" s="31">
        <f t="shared" si="103"/>
        <v>-4.8552429814808216</v>
      </c>
      <c r="Z144" s="31">
        <f t="shared" si="104"/>
        <v>-55.124738452789188</v>
      </c>
      <c r="AA144" s="31">
        <f t="shared" si="105"/>
        <v>8.260395137097154E-2</v>
      </c>
      <c r="AB144" s="31">
        <f t="shared" si="106"/>
        <v>-7.889369640216211</v>
      </c>
      <c r="AC144" s="31">
        <f t="shared" si="118"/>
        <v>2.7044809176319618E-6</v>
      </c>
      <c r="AD144" s="31">
        <f t="shared" si="107"/>
        <v>4.5213946381814661E-2</v>
      </c>
      <c r="AE144" s="31">
        <f t="shared" si="119"/>
        <v>-11.197303960674294</v>
      </c>
      <c r="AF144" s="31">
        <f t="shared" si="120"/>
        <v>-62.968894146623583</v>
      </c>
      <c r="AG144" s="31">
        <f t="shared" si="99"/>
        <v>92.110410468749379</v>
      </c>
      <c r="AH144" s="31">
        <f t="shared" si="108"/>
        <v>-77.934655064683284</v>
      </c>
      <c r="AI144" s="31">
        <f t="shared" si="109"/>
        <v>-89.992732419008533</v>
      </c>
      <c r="AJ144" s="31">
        <f t="shared" si="121"/>
        <v>4.1600232054869029</v>
      </c>
      <c r="AK144" s="31">
        <f t="shared" si="110"/>
        <v>51.724790488954604</v>
      </c>
      <c r="AL144" s="32">
        <f t="shared" si="111"/>
        <v>-1.2969028350041391E-3</v>
      </c>
      <c r="AM144" s="31">
        <f t="shared" si="112"/>
        <v>-0.99008707020509346</v>
      </c>
      <c r="AN144" s="31">
        <f t="shared" si="122"/>
        <v>18.334481706717991</v>
      </c>
      <c r="AO144" s="31">
        <f t="shared" si="123"/>
        <v>-39.258029000259022</v>
      </c>
      <c r="AP144" s="30">
        <f t="shared" si="100"/>
        <v>23.609121289162623</v>
      </c>
      <c r="AQ144" s="30">
        <f t="shared" si="101"/>
        <v>-26.020599913279625</v>
      </c>
      <c r="AR144" s="31">
        <f t="shared" si="124"/>
        <v>4.7256991219266951</v>
      </c>
      <c r="AS144" s="33">
        <f t="shared" si="125"/>
        <v>-102.2269231468826</v>
      </c>
      <c r="AT144" s="31">
        <f t="shared" si="113"/>
        <v>2.7429330458598386E-11</v>
      </c>
      <c r="AU144" s="31">
        <f t="shared" si="114"/>
        <v>1.4399348970406769E-4</v>
      </c>
      <c r="AV144" s="32">
        <f t="shared" si="115"/>
        <v>-6.943157759183695E-14</v>
      </c>
      <c r="AW144" s="31">
        <f t="shared" si="116"/>
        <v>-7.1996744852185027E-6</v>
      </c>
      <c r="AX144" s="34">
        <f t="shared" si="126"/>
        <v>2.735989888100655E-11</v>
      </c>
      <c r="AY144" s="35">
        <f t="shared" si="127"/>
        <v>1.3679381521884918E-4</v>
      </c>
      <c r="AZ144" s="10">
        <f t="shared" si="128"/>
        <v>4.7256991219540554</v>
      </c>
      <c r="BA144" s="10">
        <f t="shared" si="129"/>
        <v>-102.22678635306738</v>
      </c>
      <c r="BB144" s="10">
        <f t="shared" si="130"/>
        <v>77.773213646932618</v>
      </c>
      <c r="BC144" s="37"/>
      <c r="BD144" s="46">
        <f t="shared" si="131"/>
        <v>5</v>
      </c>
      <c r="BE144" s="46">
        <f t="shared" si="132"/>
        <v>-102</v>
      </c>
      <c r="BF144" s="46">
        <f t="shared" si="133"/>
        <v>78</v>
      </c>
    </row>
    <row r="145" spans="22:58" x14ac:dyDescent="0.3">
      <c r="V145" s="29">
        <v>2.41</v>
      </c>
      <c r="W145" s="36">
        <f t="shared" si="117"/>
        <v>2570.3957827688664</v>
      </c>
      <c r="X145" s="30">
        <f t="shared" si="102"/>
        <v>-6.4246676350453633</v>
      </c>
      <c r="Y145" s="31">
        <f t="shared" si="103"/>
        <v>-4.9908617681390828</v>
      </c>
      <c r="Z145" s="31">
        <f t="shared" si="104"/>
        <v>-55.741103833027509</v>
      </c>
      <c r="AA145" s="31">
        <f t="shared" si="105"/>
        <v>8.6458455292643815E-2</v>
      </c>
      <c r="AB145" s="31">
        <f t="shared" si="106"/>
        <v>-8.0707424360726225</v>
      </c>
      <c r="AC145" s="31">
        <f t="shared" si="118"/>
        <v>2.8319391356849419E-6</v>
      </c>
      <c r="AD145" s="31">
        <f t="shared" si="107"/>
        <v>4.6267114033247708E-2</v>
      </c>
      <c r="AE145" s="31">
        <f t="shared" si="119"/>
        <v>-11.329068115952667</v>
      </c>
      <c r="AF145" s="31">
        <f t="shared" si="120"/>
        <v>-63.765579155066881</v>
      </c>
      <c r="AG145" s="31">
        <f t="shared" si="99"/>
        <v>92.110410468749379</v>
      </c>
      <c r="AH145" s="31">
        <f t="shared" si="108"/>
        <v>-78.134655061538425</v>
      </c>
      <c r="AI145" s="31">
        <f t="shared" si="109"/>
        <v>-89.992897849347102</v>
      </c>
      <c r="AJ145" s="31">
        <f t="shared" si="121"/>
        <v>4.2843672084148787</v>
      </c>
      <c r="AK145" s="31">
        <f t="shared" si="110"/>
        <v>52.364573691128136</v>
      </c>
      <c r="AL145" s="32">
        <f t="shared" si="111"/>
        <v>-1.3580144274356666E-3</v>
      </c>
      <c r="AM145" s="31">
        <f t="shared" si="112"/>
        <v>-1.0131444083420922</v>
      </c>
      <c r="AN145" s="31">
        <f t="shared" si="122"/>
        <v>18.258764601198397</v>
      </c>
      <c r="AO145" s="31">
        <f t="shared" si="123"/>
        <v>-38.641468566561059</v>
      </c>
      <c r="AP145" s="30">
        <f t="shared" si="100"/>
        <v>23.609121289162623</v>
      </c>
      <c r="AQ145" s="30">
        <f t="shared" si="101"/>
        <v>-26.020599913279625</v>
      </c>
      <c r="AR145" s="31">
        <f t="shared" si="124"/>
        <v>4.5182178611287256</v>
      </c>
      <c r="AS145" s="33">
        <f t="shared" si="125"/>
        <v>-102.40704772162795</v>
      </c>
      <c r="AT145" s="31">
        <f t="shared" si="113"/>
        <v>2.8721529263775615E-11</v>
      </c>
      <c r="AU145" s="31">
        <f t="shared" si="114"/>
        <v>1.4734752894820887E-4</v>
      </c>
      <c r="AV145" s="32">
        <f t="shared" si="115"/>
        <v>-7.1360232524943546E-14</v>
      </c>
      <c r="AW145" s="31">
        <f t="shared" si="116"/>
        <v>-7.3673764474266435E-6</v>
      </c>
      <c r="AX145" s="34">
        <f t="shared" si="126"/>
        <v>2.865016903125067E-11</v>
      </c>
      <c r="AY145" s="35">
        <f t="shared" si="127"/>
        <v>1.3998015250078221E-4</v>
      </c>
      <c r="AZ145" s="10">
        <f t="shared" si="128"/>
        <v>4.5182178611573756</v>
      </c>
      <c r="BA145" s="10">
        <f t="shared" si="129"/>
        <v>-102.40690774147545</v>
      </c>
      <c r="BB145" s="10">
        <f t="shared" si="130"/>
        <v>77.59309225852455</v>
      </c>
      <c r="BC145" s="48"/>
      <c r="BD145" s="46">
        <f t="shared" si="131"/>
        <v>5</v>
      </c>
      <c r="BE145" s="46">
        <f t="shared" si="132"/>
        <v>-102</v>
      </c>
      <c r="BF145" s="46">
        <f t="shared" si="133"/>
        <v>78</v>
      </c>
    </row>
    <row r="146" spans="22:58" x14ac:dyDescent="0.3">
      <c r="V146" s="29">
        <v>2.42</v>
      </c>
      <c r="W146" s="38">
        <f t="shared" si="117"/>
        <v>2630.2679918953818</v>
      </c>
      <c r="X146" s="30">
        <f t="shared" si="102"/>
        <v>-6.4246676350453633</v>
      </c>
      <c r="Y146" s="31">
        <f t="shared" si="103"/>
        <v>-5.128474231604323</v>
      </c>
      <c r="Z146" s="31">
        <f t="shared" si="104"/>
        <v>-56.352294248149335</v>
      </c>
      <c r="AA146" s="31">
        <f t="shared" si="105"/>
        <v>9.0490953104829491E-2</v>
      </c>
      <c r="AB146" s="31">
        <f t="shared" si="106"/>
        <v>-8.2561715104484996</v>
      </c>
      <c r="AC146" s="31">
        <f t="shared" si="118"/>
        <v>2.9654042690419414E-6</v>
      </c>
      <c r="AD146" s="31">
        <f t="shared" si="107"/>
        <v>4.7344813078284725E-2</v>
      </c>
      <c r="AE146" s="31">
        <f t="shared" si="119"/>
        <v>-11.462647948140587</v>
      </c>
      <c r="AF146" s="31">
        <f t="shared" si="120"/>
        <v>-64.561120945519548</v>
      </c>
      <c r="AG146" s="31">
        <f t="shared" si="99"/>
        <v>92.110410468749379</v>
      </c>
      <c r="AH146" s="31">
        <f t="shared" si="108"/>
        <v>-78.334655058535091</v>
      </c>
      <c r="AI146" s="31">
        <f t="shared" si="109"/>
        <v>-89.993059514031557</v>
      </c>
      <c r="AJ146" s="31">
        <f t="shared" si="121"/>
        <v>4.4108647969167434</v>
      </c>
      <c r="AK146" s="31">
        <f t="shared" si="110"/>
        <v>53.000622800252543</v>
      </c>
      <c r="AL146" s="32">
        <f t="shared" si="111"/>
        <v>-1.4220051988241026E-3</v>
      </c>
      <c r="AM146" s="31">
        <f t="shared" si="112"/>
        <v>-1.0367384810818168</v>
      </c>
      <c r="AN146" s="31">
        <f t="shared" si="122"/>
        <v>18.185198201932209</v>
      </c>
      <c r="AO146" s="31">
        <f t="shared" si="123"/>
        <v>-38.029175194860834</v>
      </c>
      <c r="AP146" s="30">
        <f t="shared" si="100"/>
        <v>23.609121289162623</v>
      </c>
      <c r="AQ146" s="30">
        <f t="shared" si="101"/>
        <v>-26.020599913279625</v>
      </c>
      <c r="AR146" s="31">
        <f t="shared" si="124"/>
        <v>4.3110716296746219</v>
      </c>
      <c r="AS146" s="33">
        <f t="shared" si="125"/>
        <v>-102.59029614038039</v>
      </c>
      <c r="AT146" s="31">
        <f t="shared" si="113"/>
        <v>3.0075445026811846E-11</v>
      </c>
      <c r="AU146" s="31">
        <f t="shared" si="114"/>
        <v>1.507796938025719E-4</v>
      </c>
      <c r="AV146" s="32">
        <f t="shared" si="115"/>
        <v>-7.5217542391156713E-14</v>
      </c>
      <c r="AW146" s="31">
        <f t="shared" si="116"/>
        <v>-7.5389846901459526E-6</v>
      </c>
      <c r="AX146" s="34">
        <f t="shared" si="126"/>
        <v>3.0000227484420692E-11</v>
      </c>
      <c r="AY146" s="35">
        <f t="shared" si="127"/>
        <v>1.4324070911242594E-4</v>
      </c>
      <c r="AZ146" s="10">
        <f t="shared" si="128"/>
        <v>4.3110716297046219</v>
      </c>
      <c r="BA146" s="10">
        <f t="shared" si="129"/>
        <v>-102.59015289967128</v>
      </c>
      <c r="BB146" s="10">
        <f t="shared" si="130"/>
        <v>77.409847100328719</v>
      </c>
      <c r="BC146" s="37"/>
      <c r="BD146" s="46">
        <f t="shared" si="131"/>
        <v>4</v>
      </c>
      <c r="BE146" s="46">
        <f t="shared" si="132"/>
        <v>-103</v>
      </c>
      <c r="BF146" s="46">
        <f t="shared" si="133"/>
        <v>77</v>
      </c>
    </row>
    <row r="147" spans="22:58" x14ac:dyDescent="0.3">
      <c r="V147" s="29">
        <v>2.4300000000000002</v>
      </c>
      <c r="W147" s="36">
        <f t="shared" si="117"/>
        <v>2691.5348039269179</v>
      </c>
      <c r="X147" s="30">
        <f t="shared" si="102"/>
        <v>-6.4246676350453633</v>
      </c>
      <c r="Y147" s="31">
        <f t="shared" si="103"/>
        <v>-5.2680461441200492</v>
      </c>
      <c r="Z147" s="31">
        <f t="shared" si="104"/>
        <v>-56.958077372795984</v>
      </c>
      <c r="AA147" s="31">
        <f t="shared" si="105"/>
        <v>9.4709487431479097E-2</v>
      </c>
      <c r="AB147" s="31">
        <f t="shared" si="106"/>
        <v>-8.4457396347864417</v>
      </c>
      <c r="AC147" s="31">
        <f t="shared" si="118"/>
        <v>3.1051594168678675E-6</v>
      </c>
      <c r="AD147" s="31">
        <f t="shared" si="107"/>
        <v>4.8447614924172572E-2</v>
      </c>
      <c r="AE147" s="31">
        <f t="shared" si="119"/>
        <v>-11.598001186574518</v>
      </c>
      <c r="AF147" s="31">
        <f t="shared" si="120"/>
        <v>-65.355369392658261</v>
      </c>
      <c r="AG147" s="31">
        <f t="shared" si="99"/>
        <v>92.110410468749379</v>
      </c>
      <c r="AH147" s="31">
        <f t="shared" si="108"/>
        <v>-78.534655055666931</v>
      </c>
      <c r="AI147" s="31">
        <f t="shared" si="109"/>
        <v>-89.993217498778634</v>
      </c>
      <c r="AJ147" s="31">
        <f t="shared" si="121"/>
        <v>4.5394898577539973</v>
      </c>
      <c r="AK147" s="31">
        <f t="shared" si="110"/>
        <v>53.632648013273759</v>
      </c>
      <c r="AL147" s="32">
        <f t="shared" si="111"/>
        <v>-1.4890107518045351E-3</v>
      </c>
      <c r="AM147" s="31">
        <f t="shared" si="112"/>
        <v>-1.0608817662879548</v>
      </c>
      <c r="AN147" s="31">
        <f t="shared" si="122"/>
        <v>18.113756260084642</v>
      </c>
      <c r="AO147" s="31">
        <f t="shared" si="123"/>
        <v>-37.421451251792831</v>
      </c>
      <c r="AP147" s="30">
        <f t="shared" si="100"/>
        <v>23.609121289162623</v>
      </c>
      <c r="AQ147" s="30">
        <f t="shared" si="101"/>
        <v>-26.020599913279625</v>
      </c>
      <c r="AR147" s="31">
        <f t="shared" si="124"/>
        <v>4.1042764493931223</v>
      </c>
      <c r="AS147" s="33">
        <f t="shared" si="125"/>
        <v>-102.77682064445109</v>
      </c>
      <c r="AT147" s="31">
        <f t="shared" si="113"/>
        <v>3.1494935057573255E-11</v>
      </c>
      <c r="AU147" s="31">
        <f t="shared" si="114"/>
        <v>1.54291804046393E-4</v>
      </c>
      <c r="AV147" s="32">
        <f t="shared" si="115"/>
        <v>-7.9074852257369904E-14</v>
      </c>
      <c r="AW147" s="31">
        <f t="shared" si="116"/>
        <v>-7.7145902023382495E-6</v>
      </c>
      <c r="AX147" s="34">
        <f t="shared" si="126"/>
        <v>3.1415860205315884E-11</v>
      </c>
      <c r="AY147" s="35">
        <f t="shared" si="127"/>
        <v>1.4657721384405474E-4</v>
      </c>
      <c r="AZ147" s="10">
        <f t="shared" si="128"/>
        <v>4.1042764494245381</v>
      </c>
      <c r="BA147" s="10">
        <f t="shared" si="129"/>
        <v>-102.77667406723725</v>
      </c>
      <c r="BB147" s="10">
        <f t="shared" si="130"/>
        <v>77.223325932762748</v>
      </c>
      <c r="BC147" s="48"/>
      <c r="BD147" s="46">
        <f t="shared" si="131"/>
        <v>4</v>
      </c>
      <c r="BE147" s="46">
        <f t="shared" si="132"/>
        <v>-103</v>
      </c>
      <c r="BF147" s="46">
        <f t="shared" si="133"/>
        <v>77</v>
      </c>
    </row>
    <row r="148" spans="22:58" x14ac:dyDescent="0.3">
      <c r="V148" s="29">
        <v>2.44</v>
      </c>
      <c r="W148" s="38">
        <f t="shared" si="117"/>
        <v>2754.2287033381681</v>
      </c>
      <c r="X148" s="30">
        <f t="shared" si="102"/>
        <v>-6.4246676350453633</v>
      </c>
      <c r="Y148" s="31">
        <f t="shared" si="103"/>
        <v>-5.4095421288233485</v>
      </c>
      <c r="Z148" s="31">
        <f t="shared" si="104"/>
        <v>-57.558232646200409</v>
      </c>
      <c r="AA148" s="31">
        <f t="shared" si="105"/>
        <v>9.9122447635638211E-2</v>
      </c>
      <c r="AB148" s="31">
        <f t="shared" si="106"/>
        <v>-8.639530710742088</v>
      </c>
      <c r="AC148" s="31">
        <f t="shared" si="118"/>
        <v>3.2515010168686662E-6</v>
      </c>
      <c r="AD148" s="31">
        <f t="shared" si="107"/>
        <v>4.9576104287776812E-2</v>
      </c>
      <c r="AE148" s="31">
        <f t="shared" si="119"/>
        <v>-11.735084064732057</v>
      </c>
      <c r="AF148" s="31">
        <f t="shared" si="120"/>
        <v>-66.148187252654722</v>
      </c>
      <c r="AG148" s="31">
        <f t="shared" si="99"/>
        <v>92.110410468749379</v>
      </c>
      <c r="AH148" s="31">
        <f t="shared" si="108"/>
        <v>-78.734655052927863</v>
      </c>
      <c r="AI148" s="31">
        <f t="shared" si="109"/>
        <v>-89.993371887353902</v>
      </c>
      <c r="AJ148" s="31">
        <f t="shared" si="121"/>
        <v>4.670214536662721</v>
      </c>
      <c r="AK148" s="31">
        <f t="shared" si="110"/>
        <v>54.260369214497395</v>
      </c>
      <c r="AL148" s="32">
        <f t="shared" si="111"/>
        <v>-1.5591730711941227E-3</v>
      </c>
      <c r="AM148" s="31">
        <f t="shared" si="112"/>
        <v>-1.0855870307349842</v>
      </c>
      <c r="AN148" s="31">
        <f t="shared" si="122"/>
        <v>18.044410779413042</v>
      </c>
      <c r="AO148" s="31">
        <f t="shared" si="123"/>
        <v>-36.818589703591492</v>
      </c>
      <c r="AP148" s="30">
        <f t="shared" si="100"/>
        <v>23.609121289162623</v>
      </c>
      <c r="AQ148" s="30">
        <f t="shared" si="101"/>
        <v>-26.020599913279625</v>
      </c>
      <c r="AR148" s="31">
        <f t="shared" si="124"/>
        <v>3.8978480905639827</v>
      </c>
      <c r="AS148" s="33">
        <f t="shared" si="125"/>
        <v>-102.96677695624621</v>
      </c>
      <c r="AT148" s="31">
        <f t="shared" si="113"/>
        <v>3.297807070112671E-11</v>
      </c>
      <c r="AU148" s="31">
        <f t="shared" si="114"/>
        <v>1.5788572184701125E-4</v>
      </c>
      <c r="AV148" s="32">
        <f t="shared" si="115"/>
        <v>-8.1003507190476488E-14</v>
      </c>
      <c r="AW148" s="31">
        <f t="shared" si="116"/>
        <v>-7.894286092370493E-6</v>
      </c>
      <c r="AX148" s="34">
        <f t="shared" si="126"/>
        <v>3.2897067193936234E-11</v>
      </c>
      <c r="AY148" s="35">
        <f t="shared" si="127"/>
        <v>1.4999143575464077E-4</v>
      </c>
      <c r="AZ148" s="10">
        <f t="shared" si="128"/>
        <v>3.89784809059688</v>
      </c>
      <c r="BA148" s="10">
        <f t="shared" si="129"/>
        <v>-102.96662696481046</v>
      </c>
      <c r="BB148" s="10">
        <f t="shared" si="130"/>
        <v>77.033373035189541</v>
      </c>
      <c r="BC148" s="37"/>
      <c r="BD148" s="46">
        <f t="shared" si="131"/>
        <v>4</v>
      </c>
      <c r="BE148" s="46">
        <f t="shared" si="132"/>
        <v>-103</v>
      </c>
      <c r="BF148" s="46">
        <f t="shared" si="133"/>
        <v>77</v>
      </c>
    </row>
    <row r="149" spans="22:58" x14ac:dyDescent="0.3">
      <c r="V149" s="29">
        <v>2.4500000000000002</v>
      </c>
      <c r="W149" s="36">
        <f t="shared" si="117"/>
        <v>2818.3829312644552</v>
      </c>
      <c r="X149" s="30">
        <f t="shared" si="102"/>
        <v>-6.4246676350453633</v>
      </c>
      <c r="Y149" s="31">
        <f t="shared" si="103"/>
        <v>-5.5529257744505838</v>
      </c>
      <c r="Z149" s="31">
        <f t="shared" si="104"/>
        <v>-58.152551477402</v>
      </c>
      <c r="AA149" s="31">
        <f t="shared" si="105"/>
        <v>0.1037385831999299</v>
      </c>
      <c r="AB149" s="31">
        <f t="shared" si="106"/>
        <v>-8.8376297441287672</v>
      </c>
      <c r="AC149" s="31">
        <f t="shared" si="118"/>
        <v>3.4047394778866213E-6</v>
      </c>
      <c r="AD149" s="31">
        <f t="shared" si="107"/>
        <v>5.0730879505591235E-2</v>
      </c>
      <c r="AE149" s="31">
        <f t="shared" si="119"/>
        <v>-11.873851421556541</v>
      </c>
      <c r="AF149" s="31">
        <f t="shared" si="120"/>
        <v>-66.939450342025168</v>
      </c>
      <c r="AG149" s="31">
        <f t="shared" si="99"/>
        <v>92.110410468749379</v>
      </c>
      <c r="AH149" s="31">
        <f t="shared" si="108"/>
        <v>-78.934655050312074</v>
      </c>
      <c r="AI149" s="31">
        <f t="shared" si="109"/>
        <v>-89.993522761616248</v>
      </c>
      <c r="AJ149" s="31">
        <f t="shared" si="121"/>
        <v>4.8030093418624658</v>
      </c>
      <c r="AK149" s="31">
        <f t="shared" si="110"/>
        <v>54.883516484601778</v>
      </c>
      <c r="AL149" s="32">
        <f t="shared" si="111"/>
        <v>-1.6326408239500203E-3</v>
      </c>
      <c r="AM149" s="31">
        <f t="shared" si="112"/>
        <v>-1.1108673367137833</v>
      </c>
      <c r="AN149" s="31">
        <f t="shared" si="122"/>
        <v>17.977132119475822</v>
      </c>
      <c r="AO149" s="31">
        <f t="shared" si="123"/>
        <v>-36.220873613728251</v>
      </c>
      <c r="AP149" s="30">
        <f t="shared" si="100"/>
        <v>23.609121289162623</v>
      </c>
      <c r="AQ149" s="30">
        <f t="shared" si="101"/>
        <v>-26.020599913279625</v>
      </c>
      <c r="AR149" s="31">
        <f t="shared" si="124"/>
        <v>3.691802073802279</v>
      </c>
      <c r="AS149" s="33">
        <f t="shared" si="125"/>
        <v>-103.16032395575343</v>
      </c>
      <c r="AT149" s="31">
        <f t="shared" si="113"/>
        <v>3.4532566577204567E-11</v>
      </c>
      <c r="AU149" s="31">
        <f t="shared" si="114"/>
        <v>1.615633527472157E-4</v>
      </c>
      <c r="AV149" s="32">
        <f t="shared" si="115"/>
        <v>-8.6789471989796263E-14</v>
      </c>
      <c r="AW149" s="31">
        <f t="shared" si="116"/>
        <v>-8.07816763738214E-6</v>
      </c>
      <c r="AX149" s="34">
        <f t="shared" si="126"/>
        <v>3.4445777105214769E-11</v>
      </c>
      <c r="AY149" s="35">
        <f t="shared" si="127"/>
        <v>1.5348518510983355E-4</v>
      </c>
      <c r="AZ149" s="10">
        <f t="shared" si="128"/>
        <v>3.6918020738367248</v>
      </c>
      <c r="BA149" s="10">
        <f t="shared" si="129"/>
        <v>-103.16017047056832</v>
      </c>
      <c r="BB149" s="10">
        <f t="shared" si="130"/>
        <v>76.839829529431682</v>
      </c>
      <c r="BC149" s="48"/>
      <c r="BD149" s="46">
        <f t="shared" si="131"/>
        <v>4</v>
      </c>
      <c r="BE149" s="46">
        <f t="shared" si="132"/>
        <v>-103</v>
      </c>
      <c r="BF149" s="46">
        <f t="shared" si="133"/>
        <v>77</v>
      </c>
    </row>
    <row r="150" spans="22:58" x14ac:dyDescent="0.3">
      <c r="V150" s="29">
        <v>2.46</v>
      </c>
      <c r="W150" s="38">
        <f t="shared" si="117"/>
        <v>2884.0315031266073</v>
      </c>
      <c r="X150" s="30">
        <f t="shared" si="102"/>
        <v>-6.4246676350453633</v>
      </c>
      <c r="Y150" s="31">
        <f t="shared" si="103"/>
        <v>-5.6981597497923904</v>
      </c>
      <c r="Z150" s="31">
        <f t="shared" si="104"/>
        <v>-58.7408373957187</v>
      </c>
      <c r="AA150" s="31">
        <f t="shared" si="105"/>
        <v>0.10856701747407205</v>
      </c>
      <c r="AB150" s="31">
        <f t="shared" si="106"/>
        <v>-9.0401228150485302</v>
      </c>
      <c r="AC150" s="31">
        <f t="shared" si="118"/>
        <v>3.5651998414251359E-6</v>
      </c>
      <c r="AD150" s="31">
        <f t="shared" si="107"/>
        <v>5.191255285096677E-2</v>
      </c>
      <c r="AE150" s="31">
        <f t="shared" si="119"/>
        <v>-12.014256802163839</v>
      </c>
      <c r="AF150" s="31">
        <f t="shared" si="120"/>
        <v>-67.729047657916269</v>
      </c>
      <c r="AG150" s="31">
        <f t="shared" si="99"/>
        <v>92.110410468749379</v>
      </c>
      <c r="AH150" s="31">
        <f t="shared" si="108"/>
        <v>-79.134655047814007</v>
      </c>
      <c r="AI150" s="31">
        <f t="shared" si="109"/>
        <v>-89.993670201561187</v>
      </c>
      <c r="AJ150" s="31">
        <f t="shared" si="121"/>
        <v>4.9378432513187187</v>
      </c>
      <c r="AK150" s="31">
        <f t="shared" si="110"/>
        <v>55.501830554027038</v>
      </c>
      <c r="AL150" s="32">
        <f t="shared" si="111"/>
        <v>-1.7095696731829751E-3</v>
      </c>
      <c r="AM150" s="31">
        <f t="shared" si="112"/>
        <v>-1.1367360487822424</v>
      </c>
      <c r="AN150" s="31">
        <f t="shared" si="122"/>
        <v>17.911889102580908</v>
      </c>
      <c r="AO150" s="31">
        <f t="shared" si="123"/>
        <v>-35.628575696316389</v>
      </c>
      <c r="AP150" s="30">
        <f t="shared" si="100"/>
        <v>23.609121289162623</v>
      </c>
      <c r="AQ150" s="30">
        <f t="shared" si="101"/>
        <v>-26.020599913279625</v>
      </c>
      <c r="AR150" s="31">
        <f t="shared" si="124"/>
        <v>3.4861536763000665</v>
      </c>
      <c r="AS150" s="33">
        <f t="shared" si="125"/>
        <v>-103.35762335423266</v>
      </c>
      <c r="AT150" s="31">
        <f t="shared" si="113"/>
        <v>3.6158422685806794E-11</v>
      </c>
      <c r="AU150" s="31">
        <f t="shared" si="114"/>
        <v>1.6532664667558868E-4</v>
      </c>
      <c r="AV150" s="32">
        <f t="shared" si="115"/>
        <v>-9.0646781856009455E-14</v>
      </c>
      <c r="AW150" s="31">
        <f t="shared" si="116"/>
        <v>-8.2663323338023183E-6</v>
      </c>
      <c r="AX150" s="34">
        <f t="shared" si="126"/>
        <v>3.6067775903950786E-11</v>
      </c>
      <c r="AY150" s="35">
        <f t="shared" si="127"/>
        <v>1.5706031434178637E-4</v>
      </c>
      <c r="AZ150" s="10">
        <f t="shared" si="128"/>
        <v>3.486153676336134</v>
      </c>
      <c r="BA150" s="10">
        <f t="shared" si="129"/>
        <v>-103.35746629391832</v>
      </c>
      <c r="BB150" s="10">
        <f t="shared" si="130"/>
        <v>76.642533706081679</v>
      </c>
      <c r="BC150" s="37"/>
      <c r="BD150" s="46">
        <f t="shared" si="131"/>
        <v>3</v>
      </c>
      <c r="BE150" s="46">
        <f t="shared" si="132"/>
        <v>-103</v>
      </c>
      <c r="BF150" s="46">
        <f t="shared" si="133"/>
        <v>77</v>
      </c>
    </row>
    <row r="151" spans="22:58" x14ac:dyDescent="0.3">
      <c r="V151" s="29">
        <v>2.4700000000000002</v>
      </c>
      <c r="W151" s="36">
        <f t="shared" si="117"/>
        <v>2951.2092266663894</v>
      </c>
      <c r="X151" s="30">
        <f t="shared" si="102"/>
        <v>-6.4246676350453633</v>
      </c>
      <c r="Y151" s="31">
        <f t="shared" si="103"/>
        <v>-5.8452059172440771</v>
      </c>
      <c r="Z151" s="31">
        <f t="shared" si="104"/>
        <v>-59.322906148033681</v>
      </c>
      <c r="AA151" s="31">
        <f t="shared" si="105"/>
        <v>0.11361726178431589</v>
      </c>
      <c r="AB151" s="31">
        <f t="shared" si="106"/>
        <v>-9.2470970439522411</v>
      </c>
      <c r="AC151" s="31">
        <f t="shared" si="118"/>
        <v>3.7332224605310412E-6</v>
      </c>
      <c r="AD151" s="31">
        <f t="shared" si="107"/>
        <v>5.3121750858729146E-2</v>
      </c>
      <c r="AE151" s="31">
        <f t="shared" si="119"/>
        <v>-12.156252557282663</v>
      </c>
      <c r="AF151" s="31">
        <f t="shared" si="120"/>
        <v>-68.516881441127182</v>
      </c>
      <c r="AG151" s="31">
        <f t="shared" si="99"/>
        <v>92.110410468749379</v>
      </c>
      <c r="AH151" s="31">
        <f t="shared" si="108"/>
        <v>-79.334655045428391</v>
      </c>
      <c r="AI151" s="31">
        <f t="shared" si="109"/>
        <v>-89.9938142853633</v>
      </c>
      <c r="AJ151" s="31">
        <f t="shared" si="121"/>
        <v>5.0746838229828715</v>
      </c>
      <c r="AK151" s="31">
        <f t="shared" si="110"/>
        <v>56.115063199833266</v>
      </c>
      <c r="AL151" s="32">
        <f t="shared" si="111"/>
        <v>-1.7901226068830752E-3</v>
      </c>
      <c r="AM151" s="31">
        <f t="shared" si="112"/>
        <v>-1.163206840663644</v>
      </c>
      <c r="AN151" s="31">
        <f t="shared" si="122"/>
        <v>17.848649123696973</v>
      </c>
      <c r="AO151" s="31">
        <f t="shared" si="123"/>
        <v>-35.041957926193675</v>
      </c>
      <c r="AP151" s="30">
        <f t="shared" si="100"/>
        <v>23.609121289162623</v>
      </c>
      <c r="AQ151" s="30">
        <f t="shared" si="101"/>
        <v>-26.020599913279625</v>
      </c>
      <c r="AR151" s="31">
        <f t="shared" si="124"/>
        <v>3.2809179422973074</v>
      </c>
      <c r="AS151" s="33">
        <f t="shared" si="125"/>
        <v>-103.55883936732086</v>
      </c>
      <c r="AT151" s="31">
        <f t="shared" si="113"/>
        <v>3.7863353646665739E-11</v>
      </c>
      <c r="AU151" s="31">
        <f t="shared" si="114"/>
        <v>1.6917759898038416E-4</v>
      </c>
      <c r="AV151" s="32">
        <f t="shared" si="115"/>
        <v>-9.4504091722222647E-14</v>
      </c>
      <c r="AW151" s="31">
        <f t="shared" si="116"/>
        <v>-8.458879949043726E-6</v>
      </c>
      <c r="AX151" s="34">
        <f t="shared" si="126"/>
        <v>3.7768849554943515E-11</v>
      </c>
      <c r="AY151" s="35">
        <f t="shared" si="127"/>
        <v>1.6071871903134042E-4</v>
      </c>
      <c r="AZ151" s="10">
        <f t="shared" si="128"/>
        <v>3.2809179423350763</v>
      </c>
      <c r="BA151" s="10">
        <f t="shared" si="129"/>
        <v>-103.55867864860183</v>
      </c>
      <c r="BB151" s="10">
        <f t="shared" si="130"/>
        <v>76.441321351398173</v>
      </c>
      <c r="BC151" s="48"/>
      <c r="BD151" s="46">
        <f t="shared" si="131"/>
        <v>3</v>
      </c>
      <c r="BE151" s="46">
        <f t="shared" si="132"/>
        <v>-104</v>
      </c>
      <c r="BF151" s="46">
        <f t="shared" si="133"/>
        <v>76</v>
      </c>
    </row>
    <row r="152" spans="22:58" x14ac:dyDescent="0.3">
      <c r="V152" s="29">
        <v>2.48</v>
      </c>
      <c r="W152" s="38">
        <f t="shared" si="117"/>
        <v>3019.9517204020167</v>
      </c>
      <c r="X152" s="30">
        <f t="shared" si="102"/>
        <v>-6.4246676350453633</v>
      </c>
      <c r="Y152" s="31">
        <f t="shared" si="103"/>
        <v>-5.9940254448393357</v>
      </c>
      <c r="Z152" s="31">
        <f t="shared" si="104"/>
        <v>-59.898585744800847</v>
      </c>
      <c r="AA152" s="31">
        <f t="shared" si="105"/>
        <v>0.11889922989784493</v>
      </c>
      <c r="AB152" s="31">
        <f t="shared" si="106"/>
        <v>-9.4586405533596931</v>
      </c>
      <c r="AC152" s="31">
        <f t="shared" si="118"/>
        <v>3.9091637346074824E-6</v>
      </c>
      <c r="AD152" s="31">
        <f t="shared" si="107"/>
        <v>5.4359114657356475E-2</v>
      </c>
      <c r="AE152" s="31">
        <f t="shared" si="119"/>
        <v>-12.299789940823119</v>
      </c>
      <c r="AF152" s="31">
        <f t="shared" si="120"/>
        <v>-69.302867183503182</v>
      </c>
      <c r="AG152" s="31">
        <f t="shared" si="99"/>
        <v>92.110410468749379</v>
      </c>
      <c r="AH152" s="31">
        <f t="shared" si="108"/>
        <v>-79.534655043150124</v>
      </c>
      <c r="AI152" s="31">
        <f t="shared" si="109"/>
        <v>-89.993955089417753</v>
      </c>
      <c r="AJ152" s="31">
        <f t="shared" si="121"/>
        <v>5.2134973072396598</v>
      </c>
      <c r="AK152" s="31">
        <f t="shared" si="110"/>
        <v>56.722977585633998</v>
      </c>
      <c r="AL152" s="32">
        <f t="shared" si="111"/>
        <v>-1.8744702820476301E-3</v>
      </c>
      <c r="AM152" s="31">
        <f t="shared" si="112"/>
        <v>-1.1902937022955651</v>
      </c>
      <c r="AN152" s="31">
        <f t="shared" si="122"/>
        <v>17.787378262556867</v>
      </c>
      <c r="AO152" s="31">
        <f t="shared" si="123"/>
        <v>-34.461271206079317</v>
      </c>
      <c r="AP152" s="30">
        <f t="shared" si="100"/>
        <v>23.609121289162623</v>
      </c>
      <c r="AQ152" s="30">
        <f t="shared" si="101"/>
        <v>-26.020599913279625</v>
      </c>
      <c r="AR152" s="31">
        <f t="shared" si="124"/>
        <v>3.0761096976167437</v>
      </c>
      <c r="AS152" s="33">
        <f t="shared" si="125"/>
        <v>-103.7641383895825</v>
      </c>
      <c r="AT152" s="31">
        <f t="shared" si="113"/>
        <v>3.9649288114714457E-11</v>
      </c>
      <c r="AU152" s="31">
        <f t="shared" si="114"/>
        <v>1.7311825148748686E-4</v>
      </c>
      <c r="AV152" s="32">
        <f t="shared" si="115"/>
        <v>-1.0029005652154243E-13</v>
      </c>
      <c r="AW152" s="31">
        <f t="shared" si="116"/>
        <v>-8.6559125744006183E-6</v>
      </c>
      <c r="AX152" s="34">
        <f t="shared" si="126"/>
        <v>3.9548998058192917E-11</v>
      </c>
      <c r="AY152" s="35">
        <f t="shared" si="127"/>
        <v>1.6446233891308625E-4</v>
      </c>
      <c r="AZ152" s="10">
        <f t="shared" si="128"/>
        <v>3.0761096976562925</v>
      </c>
      <c r="BA152" s="10">
        <f t="shared" si="129"/>
        <v>-103.76397392724358</v>
      </c>
      <c r="BB152" s="10">
        <f t="shared" si="130"/>
        <v>76.236026072756417</v>
      </c>
      <c r="BC152" s="37"/>
      <c r="BD152" s="46">
        <f t="shared" si="131"/>
        <v>3</v>
      </c>
      <c r="BE152" s="46">
        <f t="shared" si="132"/>
        <v>-104</v>
      </c>
      <c r="BF152" s="46">
        <f t="shared" si="133"/>
        <v>76</v>
      </c>
    </row>
    <row r="153" spans="22:58" x14ac:dyDescent="0.3">
      <c r="V153" s="29">
        <v>2.4900000000000002</v>
      </c>
      <c r="W153" s="36">
        <f t="shared" si="117"/>
        <v>3090.2954325135938</v>
      </c>
      <c r="X153" s="30">
        <f t="shared" si="102"/>
        <v>-6.4246676350453633</v>
      </c>
      <c r="Y153" s="31">
        <f t="shared" si="103"/>
        <v>-6.1445789162014854</v>
      </c>
      <c r="Z153" s="31">
        <f t="shared" si="104"/>
        <v>-60.467716456980604</v>
      </c>
      <c r="AA153" s="31">
        <f t="shared" si="105"/>
        <v>0.12442325283286992</v>
      </c>
      <c r="AB153" s="31">
        <f t="shared" si="106"/>
        <v>-9.674842424959456</v>
      </c>
      <c r="AC153" s="31">
        <f t="shared" si="118"/>
        <v>4.093396859655602E-6</v>
      </c>
      <c r="AD153" s="31">
        <f t="shared" si="107"/>
        <v>5.5625300308894031E-2</v>
      </c>
      <c r="AE153" s="31">
        <f t="shared" si="119"/>
        <v>-12.44481920501712</v>
      </c>
      <c r="AF153" s="31">
        <f t="shared" si="120"/>
        <v>-70.086933581631172</v>
      </c>
      <c r="AG153" s="31">
        <f t="shared" si="99"/>
        <v>92.110410468749379</v>
      </c>
      <c r="AH153" s="31">
        <f t="shared" si="108"/>
        <v>-79.734655040974417</v>
      </c>
      <c r="AI153" s="31">
        <f t="shared" si="109"/>
        <v>-89.99409268838069</v>
      </c>
      <c r="AJ153" s="31">
        <f t="shared" si="121"/>
        <v>5.3542487608067004</v>
      </c>
      <c r="AK153" s="31">
        <f t="shared" si="110"/>
        <v>57.325348544707012</v>
      </c>
      <c r="AL153" s="32">
        <f t="shared" si="111"/>
        <v>-1.962791384898088E-3</v>
      </c>
      <c r="AM153" s="31">
        <f t="shared" si="112"/>
        <v>-1.2180109470321105</v>
      </c>
      <c r="AN153" s="31">
        <f t="shared" si="122"/>
        <v>17.728041397196765</v>
      </c>
      <c r="AO153" s="31">
        <f t="shared" si="123"/>
        <v>-33.88675509070579</v>
      </c>
      <c r="AP153" s="30">
        <f t="shared" si="100"/>
        <v>23.609121289162623</v>
      </c>
      <c r="AQ153" s="30">
        <f t="shared" si="101"/>
        <v>-26.020599913279625</v>
      </c>
      <c r="AR153" s="31">
        <f t="shared" si="124"/>
        <v>2.8717435680626409</v>
      </c>
      <c r="AS153" s="33">
        <f t="shared" si="125"/>
        <v>-103.97368867233696</v>
      </c>
      <c r="AT153" s="31">
        <f t="shared" si="113"/>
        <v>4.1516226089952901E-11</v>
      </c>
      <c r="AU153" s="31">
        <f t="shared" si="114"/>
        <v>1.771506935830173E-4</v>
      </c>
      <c r="AV153" s="32">
        <f t="shared" si="115"/>
        <v>-1.0414736638775564E-13</v>
      </c>
      <c r="AW153" s="31">
        <f t="shared" si="116"/>
        <v>-8.8575346791790175E-6</v>
      </c>
      <c r="AX153" s="34">
        <f t="shared" si="126"/>
        <v>4.1412078723565145E-11</v>
      </c>
      <c r="AY153" s="35">
        <f t="shared" si="127"/>
        <v>1.6829315890383827E-4</v>
      </c>
      <c r="AZ153" s="10">
        <f t="shared" si="128"/>
        <v>2.8717435681040531</v>
      </c>
      <c r="BA153" s="10">
        <f t="shared" si="129"/>
        <v>-103.97352037917805</v>
      </c>
      <c r="BB153" s="10">
        <f t="shared" si="130"/>
        <v>76.026479620821945</v>
      </c>
      <c r="BC153" s="48"/>
      <c r="BD153" s="46">
        <f t="shared" si="131"/>
        <v>3</v>
      </c>
      <c r="BE153" s="46">
        <f t="shared" si="132"/>
        <v>-104</v>
      </c>
      <c r="BF153" s="46">
        <f t="shared" si="133"/>
        <v>76</v>
      </c>
    </row>
    <row r="154" spans="22:58" x14ac:dyDescent="0.3">
      <c r="V154" s="29">
        <v>2.5</v>
      </c>
      <c r="W154" s="38">
        <f t="shared" si="117"/>
        <v>3162.2776601683827</v>
      </c>
      <c r="X154" s="30">
        <f t="shared" si="102"/>
        <v>-6.4246676350453633</v>
      </c>
      <c r="Y154" s="31">
        <f t="shared" si="103"/>
        <v>-6.2968264378951186</v>
      </c>
      <c r="Z154" s="31">
        <f t="shared" si="104"/>
        <v>-61.030150766379194</v>
      </c>
      <c r="AA154" s="31">
        <f t="shared" si="105"/>
        <v>0.13020009400286936</v>
      </c>
      <c r="AB154" s="31">
        <f t="shared" si="106"/>
        <v>-9.8957926517963148</v>
      </c>
      <c r="AC154" s="31">
        <f t="shared" si="118"/>
        <v>4.2863126151601761E-6</v>
      </c>
      <c r="AD154" s="31">
        <f t="shared" si="107"/>
        <v>5.692097915678427E-2</v>
      </c>
      <c r="AE154" s="31">
        <f t="shared" si="119"/>
        <v>-12.591289692624997</v>
      </c>
      <c r="AF154" s="31">
        <f t="shared" si="120"/>
        <v>-70.869022439018721</v>
      </c>
      <c r="AG154" s="31">
        <f t="shared" si="99"/>
        <v>92.110410468749379</v>
      </c>
      <c r="AH154" s="31">
        <f t="shared" si="108"/>
        <v>-79.934655038896622</v>
      </c>
      <c r="AI154" s="31">
        <f t="shared" si="109"/>
        <v>-89.994227155208904</v>
      </c>
      <c r="AJ154" s="31">
        <f t="shared" si="121"/>
        <v>5.4969021613525335</v>
      </c>
      <c r="AK154" s="31">
        <f t="shared" si="110"/>
        <v>57.92196280685139</v>
      </c>
      <c r="AL154" s="32">
        <f t="shared" si="111"/>
        <v>-2.055273008001074E-3</v>
      </c>
      <c r="AM154" s="31">
        <f t="shared" si="112"/>
        <v>-1.2463732190022256</v>
      </c>
      <c r="AN154" s="31">
        <f t="shared" si="122"/>
        <v>17.67060231819729</v>
      </c>
      <c r="AO154" s="31">
        <f t="shared" si="123"/>
        <v>-33.318637567359737</v>
      </c>
      <c r="AP154" s="30">
        <f t="shared" si="100"/>
        <v>23.609121289162623</v>
      </c>
      <c r="AQ154" s="30">
        <f t="shared" si="101"/>
        <v>-26.020599913279625</v>
      </c>
      <c r="AR154" s="31">
        <f t="shared" si="124"/>
        <v>2.6678340014552901</v>
      </c>
      <c r="AS154" s="33">
        <f t="shared" si="125"/>
        <v>-104.18766000637845</v>
      </c>
      <c r="AT154" s="31">
        <f t="shared" si="113"/>
        <v>4.3473810847046494E-11</v>
      </c>
      <c r="AU154" s="31">
        <f t="shared" si="114"/>
        <v>1.8127706332114955E-4</v>
      </c>
      <c r="AV154" s="32">
        <f t="shared" si="115"/>
        <v>-1.0800467625396883E-13</v>
      </c>
      <c r="AW154" s="31">
        <f t="shared" si="116"/>
        <v>-9.0638531660876428E-6</v>
      </c>
      <c r="AX154" s="34">
        <f t="shared" si="126"/>
        <v>4.3365806170792528E-11</v>
      </c>
      <c r="AY154" s="35">
        <f t="shared" si="127"/>
        <v>1.7221321015506189E-4</v>
      </c>
      <c r="AZ154" s="10">
        <f t="shared" si="128"/>
        <v>2.6678340014986559</v>
      </c>
      <c r="BA154" s="10">
        <f t="shared" si="129"/>
        <v>-104.1874877931683</v>
      </c>
      <c r="BB154" s="10">
        <f t="shared" si="130"/>
        <v>75.812512206831698</v>
      </c>
      <c r="BC154" s="37"/>
      <c r="BD154" s="46">
        <f t="shared" si="131"/>
        <v>3</v>
      </c>
      <c r="BE154" s="46">
        <f t="shared" si="132"/>
        <v>-104</v>
      </c>
      <c r="BF154" s="46">
        <f t="shared" si="133"/>
        <v>76</v>
      </c>
    </row>
    <row r="155" spans="22:58" x14ac:dyDescent="0.3">
      <c r="V155" s="29">
        <v>2.5099999999999998</v>
      </c>
      <c r="W155" s="36">
        <f t="shared" si="117"/>
        <v>3235.9365692962824</v>
      </c>
      <c r="X155" s="30">
        <f t="shared" si="102"/>
        <v>-6.4246676350453633</v>
      </c>
      <c r="Y155" s="31">
        <f t="shared" si="103"/>
        <v>-6.450727743712843</v>
      </c>
      <c r="Z155" s="31">
        <f t="shared" si="104"/>
        <v>-61.585753272086912</v>
      </c>
      <c r="AA155" s="31">
        <f t="shared" si="105"/>
        <v>0.13624096468073663</v>
      </c>
      <c r="AB155" s="31">
        <f t="shared" si="106"/>
        <v>-10.121582085243547</v>
      </c>
      <c r="AC155" s="31">
        <f t="shared" si="118"/>
        <v>4.488320201119738E-6</v>
      </c>
      <c r="AD155" s="31">
        <f t="shared" si="107"/>
        <v>5.8246838181798884E-2</v>
      </c>
      <c r="AE155" s="31">
        <f t="shared" si="119"/>
        <v>-12.739149925757269</v>
      </c>
      <c r="AF155" s="31">
        <f t="shared" si="120"/>
        <v>-71.649088519148663</v>
      </c>
      <c r="AG155" s="31">
        <f t="shared" si="99"/>
        <v>92.110410468749379</v>
      </c>
      <c r="AH155" s="31">
        <f t="shared" si="108"/>
        <v>-80.134655036912335</v>
      </c>
      <c r="AI155" s="31">
        <f t="shared" si="109"/>
        <v>-89.994358561198482</v>
      </c>
      <c r="AJ155" s="31">
        <f t="shared" si="121"/>
        <v>5.6414205221291525</v>
      </c>
      <c r="AK155" s="31">
        <f t="shared" si="110"/>
        <v>58.512619170000022</v>
      </c>
      <c r="AL155" s="32">
        <f t="shared" si="111"/>
        <v>-2.1521110449918964E-3</v>
      </c>
      <c r="AM155" s="31">
        <f t="shared" si="112"/>
        <v>-1.275395500626952</v>
      </c>
      <c r="AN155" s="31">
        <f t="shared" si="122"/>
        <v>17.615023842921204</v>
      </c>
      <c r="AO155" s="31">
        <f t="shared" si="123"/>
        <v>-32.757134891825409</v>
      </c>
      <c r="AP155" s="30">
        <f t="shared" si="100"/>
        <v>23.609121289162623</v>
      </c>
      <c r="AQ155" s="30">
        <f t="shared" si="101"/>
        <v>-26.020599913279625</v>
      </c>
      <c r="AR155" s="31">
        <f t="shared" si="124"/>
        <v>2.4643952930469339</v>
      </c>
      <c r="AS155" s="33">
        <f t="shared" si="125"/>
        <v>-104.40622341097406</v>
      </c>
      <c r="AT155" s="31">
        <f t="shared" si="113"/>
        <v>4.5522042385995177E-11</v>
      </c>
      <c r="AU155" s="31">
        <f t="shared" si="114"/>
        <v>1.8549954855773745E-4</v>
      </c>
      <c r="AV155" s="32">
        <f t="shared" si="115"/>
        <v>-1.1379064105328862E-13</v>
      </c>
      <c r="AW155" s="31">
        <f t="shared" si="116"/>
        <v>-9.2749774279191973E-6</v>
      </c>
      <c r="AX155" s="34">
        <f t="shared" si="126"/>
        <v>4.5408251744941889E-11</v>
      </c>
      <c r="AY155" s="35">
        <f t="shared" si="127"/>
        <v>1.7622457112981824E-4</v>
      </c>
      <c r="AZ155" s="10">
        <f t="shared" si="128"/>
        <v>2.4643952930923421</v>
      </c>
      <c r="BA155" s="10">
        <f t="shared" si="129"/>
        <v>-104.40604718640293</v>
      </c>
      <c r="BB155" s="10">
        <f t="shared" si="130"/>
        <v>75.59395281359707</v>
      </c>
      <c r="BC155" s="48"/>
      <c r="BD155" s="46">
        <f t="shared" si="131"/>
        <v>2</v>
      </c>
      <c r="BE155" s="46">
        <f t="shared" si="132"/>
        <v>-104</v>
      </c>
      <c r="BF155" s="46">
        <f t="shared" si="133"/>
        <v>76</v>
      </c>
    </row>
    <row r="156" spans="22:58" x14ac:dyDescent="0.3">
      <c r="V156" s="29">
        <v>2.52</v>
      </c>
      <c r="W156" s="38">
        <f t="shared" si="117"/>
        <v>3311.3112148259138</v>
      </c>
      <c r="X156" s="30">
        <f t="shared" si="102"/>
        <v>-6.4246676350453633</v>
      </c>
      <c r="Y156" s="31">
        <f t="shared" si="103"/>
        <v>-6.6062422954838151</v>
      </c>
      <c r="Z156" s="31">
        <f t="shared" si="104"/>
        <v>-62.134400555885108</v>
      </c>
      <c r="AA156" s="31">
        <f t="shared" si="105"/>
        <v>0.14255753976572166</v>
      </c>
      <c r="AB156" s="31">
        <f t="shared" si="106"/>
        <v>-10.352302376445806</v>
      </c>
      <c r="AC156" s="31">
        <f t="shared" si="118"/>
        <v>4.699848100148627E-6</v>
      </c>
      <c r="AD156" s="31">
        <f t="shared" si="107"/>
        <v>5.9603580366259803E-2</v>
      </c>
      <c r="AE156" s="31">
        <f t="shared" si="119"/>
        <v>-12.888347690915356</v>
      </c>
      <c r="AF156" s="31">
        <f t="shared" si="120"/>
        <v>-72.427099351964657</v>
      </c>
      <c r="AG156" s="31">
        <f t="shared" si="99"/>
        <v>92.110410468749379</v>
      </c>
      <c r="AH156" s="31">
        <f t="shared" si="108"/>
        <v>-80.334655035017363</v>
      </c>
      <c r="AI156" s="31">
        <f t="shared" si="109"/>
        <v>-89.9944869760226</v>
      </c>
      <c r="AJ156" s="31">
        <f t="shared" si="121"/>
        <v>5.7877660059496003</v>
      </c>
      <c r="AK156" s="31">
        <f t="shared" si="110"/>
        <v>59.097128617996617</v>
      </c>
      <c r="AL156" s="32">
        <f t="shared" si="111"/>
        <v>-2.2535106038024479E-3</v>
      </c>
      <c r="AM156" s="31">
        <f t="shared" si="112"/>
        <v>-1.3050931202984035</v>
      </c>
      <c r="AN156" s="31">
        <f t="shared" si="122"/>
        <v>17.561267929077811</v>
      </c>
      <c r="AO156" s="31">
        <f t="shared" si="123"/>
        <v>-32.202451478324384</v>
      </c>
      <c r="AP156" s="30">
        <f t="shared" si="100"/>
        <v>23.609121289162623</v>
      </c>
      <c r="AQ156" s="30">
        <f t="shared" si="101"/>
        <v>-26.020599913279625</v>
      </c>
      <c r="AR156" s="31">
        <f t="shared" si="124"/>
        <v>2.2614416140454523</v>
      </c>
      <c r="AS156" s="33">
        <f t="shared" si="125"/>
        <v>-104.62955083028905</v>
      </c>
      <c r="AT156" s="31">
        <f t="shared" si="113"/>
        <v>4.7668635326531281E-11</v>
      </c>
      <c r="AU156" s="31">
        <f t="shared" si="114"/>
        <v>1.8982038811034513E-4</v>
      </c>
      <c r="AV156" s="32">
        <f t="shared" si="115"/>
        <v>-1.1957660585260842E-13</v>
      </c>
      <c r="AW156" s="31">
        <f t="shared" si="116"/>
        <v>-9.4910194055518922E-6</v>
      </c>
      <c r="AX156" s="34">
        <f t="shared" si="126"/>
        <v>4.7549058720678671E-11</v>
      </c>
      <c r="AY156" s="35">
        <f t="shared" si="127"/>
        <v>1.8032936870479325E-4</v>
      </c>
      <c r="AZ156" s="10">
        <f t="shared" si="128"/>
        <v>2.2614416140930014</v>
      </c>
      <c r="BA156" s="10">
        <f t="shared" si="129"/>
        <v>-104.62937050092034</v>
      </c>
      <c r="BB156" s="10">
        <f t="shared" si="130"/>
        <v>75.370629499079655</v>
      </c>
      <c r="BC156" s="37"/>
      <c r="BD156" s="46">
        <f t="shared" si="131"/>
        <v>2</v>
      </c>
      <c r="BE156" s="46">
        <f t="shared" si="132"/>
        <v>-105</v>
      </c>
      <c r="BF156" s="46">
        <f t="shared" si="133"/>
        <v>75</v>
      </c>
    </row>
    <row r="157" spans="22:58" x14ac:dyDescent="0.3">
      <c r="V157" s="29">
        <v>2.5299999999999998</v>
      </c>
      <c r="W157" s="36">
        <f t="shared" si="117"/>
        <v>3388.4415613920246</v>
      </c>
      <c r="X157" s="30">
        <f t="shared" si="102"/>
        <v>-6.4246676350453633</v>
      </c>
      <c r="Y157" s="31">
        <f t="shared" si="103"/>
        <v>-6.7633293800440617</v>
      </c>
      <c r="Z157" s="31">
        <f t="shared" si="104"/>
        <v>-62.675981009627698</v>
      </c>
      <c r="AA157" s="31">
        <f t="shared" si="105"/>
        <v>0.14916197383295918</v>
      </c>
      <c r="AB157" s="31">
        <f t="shared" si="106"/>
        <v>-10.588045911907852</v>
      </c>
      <c r="AC157" s="31">
        <f t="shared" si="118"/>
        <v>4.9213449916520757E-6</v>
      </c>
      <c r="AD157" s="31">
        <f t="shared" si="107"/>
        <v>6.0991925066742059E-2</v>
      </c>
      <c r="AE157" s="31">
        <f t="shared" si="119"/>
        <v>-13.038830119911475</v>
      </c>
      <c r="AF157" s="31">
        <f t="shared" si="120"/>
        <v>-73.203034996468801</v>
      </c>
      <c r="AG157" s="31">
        <f t="shared" si="99"/>
        <v>92.110410468749379</v>
      </c>
      <c r="AH157" s="31">
        <f t="shared" si="108"/>
        <v>-80.53465503320767</v>
      </c>
      <c r="AI157" s="31">
        <f t="shared" si="109"/>
        <v>-89.994612467768533</v>
      </c>
      <c r="AJ157" s="31">
        <f t="shared" si="121"/>
        <v>5.9359000378817859</v>
      </c>
      <c r="AK157" s="31">
        <f t="shared" si="110"/>
        <v>59.675314386311605</v>
      </c>
      <c r="AL157" s="32">
        <f t="shared" si="111"/>
        <v>-2.3596864391702069E-3</v>
      </c>
      <c r="AM157" s="31">
        <f t="shared" si="112"/>
        <v>-1.3354817602232696</v>
      </c>
      <c r="AN157" s="31">
        <f t="shared" si="122"/>
        <v>17.509295786984325</v>
      </c>
      <c r="AO157" s="31">
        <f t="shared" si="123"/>
        <v>-31.654779841680199</v>
      </c>
      <c r="AP157" s="30">
        <f t="shared" si="100"/>
        <v>23.609121289162623</v>
      </c>
      <c r="AQ157" s="30">
        <f t="shared" si="101"/>
        <v>-26.020599913279625</v>
      </c>
      <c r="AR157" s="31">
        <f t="shared" si="124"/>
        <v>2.0589870429558488</v>
      </c>
      <c r="AS157" s="33">
        <f t="shared" si="125"/>
        <v>-104.857814838149</v>
      </c>
      <c r="AT157" s="31">
        <f t="shared" si="113"/>
        <v>4.9913589668654727E-11</v>
      </c>
      <c r="AU157" s="31">
        <f t="shared" si="114"/>
        <v>1.9424187294529545E-4</v>
      </c>
      <c r="AV157" s="32">
        <f t="shared" si="115"/>
        <v>-1.2343391571882164E-13</v>
      </c>
      <c r="AW157" s="31">
        <f t="shared" si="116"/>
        <v>-9.712093647301886E-6</v>
      </c>
      <c r="AX157" s="34">
        <f t="shared" si="126"/>
        <v>4.9790155752935907E-11</v>
      </c>
      <c r="AY157" s="35">
        <f t="shared" si="127"/>
        <v>1.8452977929799355E-4</v>
      </c>
      <c r="AZ157" s="10">
        <f t="shared" si="128"/>
        <v>2.0589870430056387</v>
      </c>
      <c r="BA157" s="10">
        <f t="shared" si="129"/>
        <v>-104.85763030836969</v>
      </c>
      <c r="BB157" s="10">
        <f t="shared" si="130"/>
        <v>75.142369691630307</v>
      </c>
      <c r="BC157" s="48"/>
      <c r="BD157" s="46">
        <f t="shared" si="131"/>
        <v>2</v>
      </c>
      <c r="BE157" s="46">
        <f t="shared" si="132"/>
        <v>-105</v>
      </c>
      <c r="BF157" s="46">
        <f t="shared" si="133"/>
        <v>75</v>
      </c>
    </row>
    <row r="158" spans="22:58" x14ac:dyDescent="0.3">
      <c r="V158" s="29">
        <v>2.54</v>
      </c>
      <c r="W158" s="38">
        <f t="shared" si="117"/>
        <v>3467.3685045253183</v>
      </c>
      <c r="X158" s="30">
        <f t="shared" si="102"/>
        <v>-6.4246676350453633</v>
      </c>
      <c r="Y158" s="31">
        <f t="shared" si="103"/>
        <v>-6.9219482020616097</v>
      </c>
      <c r="Z158" s="31">
        <f t="shared" si="104"/>
        <v>-63.210394627697838</v>
      </c>
      <c r="AA158" s="31">
        <f t="shared" si="105"/>
        <v>0.15606691744194592</v>
      </c>
      <c r="AB158" s="31">
        <f t="shared" si="106"/>
        <v>-10.828905742894932</v>
      </c>
      <c r="AC158" s="31">
        <f t="shared" si="118"/>
        <v>5.1532806968590597E-6</v>
      </c>
      <c r="AD158" s="31">
        <f t="shared" si="107"/>
        <v>6.2412608395457897E-2</v>
      </c>
      <c r="AE158" s="31">
        <f t="shared" si="119"/>
        <v>-13.190543766384332</v>
      </c>
      <c r="AF158" s="31">
        <f t="shared" si="120"/>
        <v>-73.976887762197308</v>
      </c>
      <c r="AG158" s="31">
        <f t="shared" si="99"/>
        <v>92.110410468749379</v>
      </c>
      <c r="AH158" s="31">
        <f t="shared" si="108"/>
        <v>-80.734655031479434</v>
      </c>
      <c r="AI158" s="31">
        <f t="shared" si="109"/>
        <v>-89.994735102973607</v>
      </c>
      <c r="AJ158" s="31">
        <f t="shared" si="121"/>
        <v>6.0857834160744222</v>
      </c>
      <c r="AK158" s="31">
        <f t="shared" si="110"/>
        <v>60.247011977794457</v>
      </c>
      <c r="AL158" s="32">
        <f t="shared" si="111"/>
        <v>-2.4708634054069088E-3</v>
      </c>
      <c r="AM158" s="31">
        <f t="shared" si="112"/>
        <v>-1.366577464433711</v>
      </c>
      <c r="AN158" s="31">
        <f t="shared" si="122"/>
        <v>17.459067989938958</v>
      </c>
      <c r="AO158" s="31">
        <f t="shared" si="123"/>
        <v>-31.11430058961286</v>
      </c>
      <c r="AP158" s="30">
        <f t="shared" si="100"/>
        <v>23.609121289162623</v>
      </c>
      <c r="AQ158" s="30">
        <f t="shared" si="101"/>
        <v>-26.020599913279625</v>
      </c>
      <c r="AR158" s="31">
        <f t="shared" si="124"/>
        <v>1.857045599437626</v>
      </c>
      <c r="AS158" s="33">
        <f t="shared" si="125"/>
        <v>-105.09118835181016</v>
      </c>
      <c r="AT158" s="31">
        <f t="shared" si="113"/>
        <v>5.2266548687030906E-11</v>
      </c>
      <c r="AU158" s="31">
        <f t="shared" si="114"/>
        <v>1.987663473923737E-4</v>
      </c>
      <c r="AV158" s="32">
        <f t="shared" si="115"/>
        <v>-1.3114853545124805E-13</v>
      </c>
      <c r="AW158" s="31">
        <f t="shared" si="116"/>
        <v>-9.9383173696584521E-6</v>
      </c>
      <c r="AX158" s="34">
        <f t="shared" si="126"/>
        <v>5.2135400151579659E-11</v>
      </c>
      <c r="AY158" s="35">
        <f t="shared" si="127"/>
        <v>1.8882803002271526E-4</v>
      </c>
      <c r="AZ158" s="10">
        <f t="shared" si="128"/>
        <v>1.8570455994897614</v>
      </c>
      <c r="BA158" s="10">
        <f t="shared" si="129"/>
        <v>-105.09099952378014</v>
      </c>
      <c r="BB158" s="10">
        <f t="shared" si="130"/>
        <v>74.909000476219859</v>
      </c>
      <c r="BC158" s="37"/>
      <c r="BD158" s="46">
        <f t="shared" si="131"/>
        <v>2</v>
      </c>
      <c r="BE158" s="46">
        <f t="shared" si="132"/>
        <v>-105</v>
      </c>
      <c r="BF158" s="46">
        <f t="shared" si="133"/>
        <v>75</v>
      </c>
    </row>
    <row r="159" spans="22:58" x14ac:dyDescent="0.3">
      <c r="V159" s="29">
        <v>2.5499999999999998</v>
      </c>
      <c r="W159" s="36">
        <f t="shared" si="117"/>
        <v>3548.1338923357566</v>
      </c>
      <c r="X159" s="30">
        <f t="shared" si="102"/>
        <v>-6.4246676350453633</v>
      </c>
      <c r="Y159" s="31">
        <f t="shared" si="103"/>
        <v>-7.0820579724608148</v>
      </c>
      <c r="Z159" s="31">
        <f t="shared" si="104"/>
        <v>-63.737552767694545</v>
      </c>
      <c r="AA159" s="31">
        <f t="shared" si="105"/>
        <v>0.16328553367663057</v>
      </c>
      <c r="AB159" s="31">
        <f t="shared" si="106"/>
        <v>-11.074975508300213</v>
      </c>
      <c r="AC159" s="31">
        <f t="shared" si="118"/>
        <v>5.3961471836426842E-6</v>
      </c>
      <c r="AD159" s="31">
        <f t="shared" si="107"/>
        <v>6.3866383610521257E-2</v>
      </c>
      <c r="AE159" s="31">
        <f t="shared" si="119"/>
        <v>-13.343434677682364</v>
      </c>
      <c r="AF159" s="31">
        <f t="shared" si="120"/>
        <v>-74.748661892384249</v>
      </c>
      <c r="AG159" s="31">
        <f t="shared" si="99"/>
        <v>92.110410468749379</v>
      </c>
      <c r="AH159" s="31">
        <f t="shared" si="108"/>
        <v>-80.934655029829003</v>
      </c>
      <c r="AI159" s="31">
        <f t="shared" si="109"/>
        <v>-89.994854946660666</v>
      </c>
      <c r="AJ159" s="31">
        <f t="shared" si="121"/>
        <v>6.23737642017851</v>
      </c>
      <c r="AK159" s="31">
        <f t="shared" si="110"/>
        <v>60.812069130837877</v>
      </c>
      <c r="AL159" s="32">
        <f t="shared" si="111"/>
        <v>-2.5872769302920226E-3</v>
      </c>
      <c r="AM159" s="31">
        <f t="shared" si="112"/>
        <v>-1.3983966469683822</v>
      </c>
      <c r="AN159" s="31">
        <f t="shared" si="122"/>
        <v>17.410544582168594</v>
      </c>
      <c r="AO159" s="31">
        <f t="shared" si="123"/>
        <v>-30.581182462791173</v>
      </c>
      <c r="AP159" s="30">
        <f t="shared" si="100"/>
        <v>23.609121289162623</v>
      </c>
      <c r="AQ159" s="30">
        <f t="shared" si="101"/>
        <v>-26.020599913279625</v>
      </c>
      <c r="AR159" s="31">
        <f t="shared" si="124"/>
        <v>1.6556312803692279</v>
      </c>
      <c r="AS159" s="33">
        <f t="shared" si="125"/>
        <v>-105.32984435517542</v>
      </c>
      <c r="AT159" s="31">
        <f t="shared" si="113"/>
        <v>5.4729441036592831E-11</v>
      </c>
      <c r="AU159" s="31">
        <f t="shared" si="114"/>
        <v>2.0339621038781953E-4</v>
      </c>
      <c r="AV159" s="32">
        <f t="shared" si="115"/>
        <v>-1.3693450025056785E-13</v>
      </c>
      <c r="AW159" s="31">
        <f t="shared" si="116"/>
        <v>-1.016981051943359E-5</v>
      </c>
      <c r="AX159" s="34">
        <f t="shared" si="126"/>
        <v>5.4592506536342263E-11</v>
      </c>
      <c r="AY159" s="35">
        <f t="shared" si="127"/>
        <v>1.9322639986838594E-4</v>
      </c>
      <c r="AZ159" s="10">
        <f t="shared" si="128"/>
        <v>1.6556312804238205</v>
      </c>
      <c r="BA159" s="10">
        <f t="shared" si="129"/>
        <v>-105.32965112877555</v>
      </c>
      <c r="BB159" s="10">
        <f t="shared" si="130"/>
        <v>74.670348871224448</v>
      </c>
      <c r="BC159" s="48"/>
      <c r="BD159" s="46">
        <f t="shared" si="131"/>
        <v>2</v>
      </c>
      <c r="BE159" s="46">
        <f t="shared" si="132"/>
        <v>-105</v>
      </c>
      <c r="BF159" s="46">
        <f t="shared" si="133"/>
        <v>75</v>
      </c>
    </row>
    <row r="160" spans="22:58" x14ac:dyDescent="0.3">
      <c r="V160" s="29">
        <v>2.56</v>
      </c>
      <c r="W160" s="38">
        <f t="shared" si="117"/>
        <v>3630.7805477010152</v>
      </c>
      <c r="X160" s="30">
        <f t="shared" si="102"/>
        <v>-6.4246676350453633</v>
      </c>
      <c r="Y160" s="31">
        <f t="shared" si="103"/>
        <v>-7.2436179922415409</v>
      </c>
      <c r="Z160" s="31">
        <f t="shared" si="104"/>
        <v>-64.25737788252674</v>
      </c>
      <c r="AA160" s="31">
        <f t="shared" si="105"/>
        <v>0.17083151488584403</v>
      </c>
      <c r="AB160" s="31">
        <f t="shared" si="106"/>
        <v>-11.326349350627236</v>
      </c>
      <c r="AC160" s="31">
        <f t="shared" si="118"/>
        <v>5.6504596002695305E-6</v>
      </c>
      <c r="AD160" s="31">
        <f t="shared" si="107"/>
        <v>6.5354021515302396E-2</v>
      </c>
      <c r="AE160" s="31">
        <f t="shared" si="119"/>
        <v>-13.49744846194146</v>
      </c>
      <c r="AF160" s="31">
        <f t="shared" si="120"/>
        <v>-75.518373211638675</v>
      </c>
      <c r="AG160" s="31">
        <f t="shared" si="99"/>
        <v>92.110410468749379</v>
      </c>
      <c r="AH160" s="31">
        <f t="shared" si="108"/>
        <v>-81.134655028252809</v>
      </c>
      <c r="AI160" s="31">
        <f t="shared" si="109"/>
        <v>-89.994972062372383</v>
      </c>
      <c r="AJ160" s="31">
        <f t="shared" si="121"/>
        <v>6.3906389168789444</v>
      </c>
      <c r="AK160" s="31">
        <f t="shared" si="110"/>
        <v>61.370345742569192</v>
      </c>
      <c r="AL160" s="32">
        <f t="shared" si="111"/>
        <v>-2.7091735111254896E-3</v>
      </c>
      <c r="AM160" s="31">
        <f t="shared" si="112"/>
        <v>-1.4309561002264453</v>
      </c>
      <c r="AN160" s="31">
        <f t="shared" si="122"/>
        <v>17.363685183864391</v>
      </c>
      <c r="AO160" s="31">
        <f t="shared" si="123"/>
        <v>-30.055582420029637</v>
      </c>
      <c r="AP160" s="30">
        <f t="shared" si="100"/>
        <v>23.609121289162623</v>
      </c>
      <c r="AQ160" s="30">
        <f t="shared" si="101"/>
        <v>-26.020599913279625</v>
      </c>
      <c r="AR160" s="31">
        <f t="shared" si="124"/>
        <v>1.4547580978059287</v>
      </c>
      <c r="AS160" s="33">
        <f t="shared" si="125"/>
        <v>-105.57395563166831</v>
      </c>
      <c r="AT160" s="31">
        <f t="shared" si="113"/>
        <v>5.7308052682139688E-11</v>
      </c>
      <c r="AU160" s="31">
        <f t="shared" si="114"/>
        <v>2.0813391674627643E-4</v>
      </c>
      <c r="AV160" s="32">
        <f t="shared" si="115"/>
        <v>-1.4272046504988765E-13</v>
      </c>
      <c r="AW160" s="31">
        <f t="shared" si="116"/>
        <v>-1.0406695837359481E-5</v>
      </c>
      <c r="AX160" s="34">
        <f t="shared" si="126"/>
        <v>5.7165332217089799E-11</v>
      </c>
      <c r="AY160" s="35">
        <f t="shared" si="127"/>
        <v>1.9772722090891695E-4</v>
      </c>
      <c r="AZ160" s="10">
        <f t="shared" si="128"/>
        <v>1.4547580978630941</v>
      </c>
      <c r="BA160" s="10">
        <f t="shared" si="129"/>
        <v>-105.5737579044474</v>
      </c>
      <c r="BB160" s="10">
        <f t="shared" si="130"/>
        <v>74.426242095552595</v>
      </c>
      <c r="BC160" s="37"/>
      <c r="BD160" s="46">
        <f t="shared" si="131"/>
        <v>1</v>
      </c>
      <c r="BE160" s="46">
        <f t="shared" si="132"/>
        <v>-106</v>
      </c>
      <c r="BF160" s="46">
        <f t="shared" si="133"/>
        <v>74</v>
      </c>
    </row>
    <row r="161" spans="22:58" x14ac:dyDescent="0.3">
      <c r="V161" s="29">
        <v>2.57</v>
      </c>
      <c r="W161" s="36">
        <f t="shared" si="117"/>
        <v>3715.3522909717267</v>
      </c>
      <c r="X161" s="30">
        <f t="shared" si="102"/>
        <v>-6.4246676350453633</v>
      </c>
      <c r="Y161" s="31">
        <f t="shared" si="103"/>
        <v>-7.406587731536538</v>
      </c>
      <c r="Z161" s="31">
        <f t="shared" si="104"/>
        <v>-64.769803227077361</v>
      </c>
      <c r="AA161" s="31">
        <f t="shared" si="105"/>
        <v>0.17871909958842008</v>
      </c>
      <c r="AB161" s="31">
        <f t="shared" si="106"/>
        <v>-11.583121824727023</v>
      </c>
      <c r="AC161" s="31">
        <f t="shared" si="118"/>
        <v>5.9167573766509976E-6</v>
      </c>
      <c r="AD161" s="31">
        <f t="shared" si="107"/>
        <v>6.6876310867082081E-2</v>
      </c>
      <c r="AE161" s="31">
        <f t="shared" si="119"/>
        <v>-13.652530350236104</v>
      </c>
      <c r="AF161" s="31">
        <f t="shared" si="120"/>
        <v>-76.286048740937304</v>
      </c>
      <c r="AG161" s="31">
        <f t="shared" si="99"/>
        <v>92.110410468749379</v>
      </c>
      <c r="AH161" s="31">
        <f t="shared" si="108"/>
        <v>-81.334655026747598</v>
      </c>
      <c r="AI161" s="31">
        <f t="shared" si="109"/>
        <v>-89.995086512205091</v>
      </c>
      <c r="AJ161" s="31">
        <f t="shared" si="121"/>
        <v>6.5455304621023576</v>
      </c>
      <c r="AK161" s="31">
        <f t="shared" si="110"/>
        <v>61.921713749874755</v>
      </c>
      <c r="AL161" s="32">
        <f t="shared" si="111"/>
        <v>-2.8368112339044434E-3</v>
      </c>
      <c r="AM161" s="31">
        <f t="shared" si="112"/>
        <v>-1.4642730034973039</v>
      </c>
      <c r="AN161" s="31">
        <f t="shared" si="122"/>
        <v>17.318449092870232</v>
      </c>
      <c r="AO161" s="31">
        <f t="shared" si="123"/>
        <v>-29.537645765827641</v>
      </c>
      <c r="AP161" s="30">
        <f t="shared" si="100"/>
        <v>23.609121289162623</v>
      </c>
      <c r="AQ161" s="30">
        <f t="shared" si="101"/>
        <v>-26.020599913279625</v>
      </c>
      <c r="AR161" s="31">
        <f t="shared" si="124"/>
        <v>1.2544401185171239</v>
      </c>
      <c r="AS161" s="33">
        <f t="shared" si="125"/>
        <v>-105.82369450676495</v>
      </c>
      <c r="AT161" s="31">
        <f t="shared" si="113"/>
        <v>6.001009824340375E-11</v>
      </c>
      <c r="AU161" s="31">
        <f t="shared" si="114"/>
        <v>2.1298197846236636E-4</v>
      </c>
      <c r="AV161" s="32">
        <f t="shared" si="115"/>
        <v>-1.5043508478231411E-13</v>
      </c>
      <c r="AW161" s="31">
        <f t="shared" si="116"/>
        <v>-1.0649098923167244E-5</v>
      </c>
      <c r="AX161" s="34">
        <f t="shared" si="126"/>
        <v>5.985966315862144E-11</v>
      </c>
      <c r="AY161" s="35">
        <f t="shared" si="127"/>
        <v>2.0233287953919912E-4</v>
      </c>
      <c r="AZ161" s="10">
        <f t="shared" si="128"/>
        <v>1.2544401185769836</v>
      </c>
      <c r="BA161" s="10">
        <f t="shared" si="129"/>
        <v>-105.82349217388541</v>
      </c>
      <c r="BB161" s="10">
        <f t="shared" si="130"/>
        <v>74.176507826114587</v>
      </c>
      <c r="BC161" s="48"/>
      <c r="BD161" s="46">
        <f t="shared" si="131"/>
        <v>1</v>
      </c>
      <c r="BE161" s="46">
        <f t="shared" si="132"/>
        <v>-106</v>
      </c>
      <c r="BF161" s="46">
        <f t="shared" si="133"/>
        <v>74</v>
      </c>
    </row>
    <row r="162" spans="22:58" x14ac:dyDescent="0.3">
      <c r="V162" s="29">
        <v>2.58</v>
      </c>
      <c r="W162" s="38">
        <f t="shared" si="117"/>
        <v>3801.8939632056163</v>
      </c>
      <c r="X162" s="30">
        <f t="shared" si="102"/>
        <v>-6.4246676350453633</v>
      </c>
      <c r="Y162" s="31">
        <f t="shared" si="103"/>
        <v>-7.5709269037970337</v>
      </c>
      <c r="Z162" s="31">
        <f t="shared" si="104"/>
        <v>-65.274772542559944</v>
      </c>
      <c r="AA162" s="31">
        <f t="shared" si="105"/>
        <v>0.1869630895028421</v>
      </c>
      <c r="AB162" s="31">
        <f t="shared" si="106"/>
        <v>-11.845387798923637</v>
      </c>
      <c r="AC162" s="31">
        <f t="shared" si="118"/>
        <v>6.1956053603094004E-6</v>
      </c>
      <c r="AD162" s="31">
        <f t="shared" si="107"/>
        <v>6.8434058795222796E-2</v>
      </c>
      <c r="AE162" s="31">
        <f t="shared" si="119"/>
        <v>-13.808625253734194</v>
      </c>
      <c r="AF162" s="31">
        <f t="shared" si="120"/>
        <v>-77.051726282688364</v>
      </c>
      <c r="AG162" s="31">
        <f t="shared" si="99"/>
        <v>92.110410468749379</v>
      </c>
      <c r="AH162" s="31">
        <f t="shared" si="108"/>
        <v>-81.534655025310116</v>
      </c>
      <c r="AI162" s="31">
        <f t="shared" si="109"/>
        <v>-89.99519835684157</v>
      </c>
      <c r="AJ162" s="31">
        <f t="shared" si="121"/>
        <v>6.7020103995206206</v>
      </c>
      <c r="AK162" s="31">
        <f t="shared" si="110"/>
        <v>62.466056971216162</v>
      </c>
      <c r="AL162" s="32">
        <f t="shared" si="111"/>
        <v>-2.9704603167746259E-3</v>
      </c>
      <c r="AM162" s="31">
        <f t="shared" si="112"/>
        <v>-1.4983649316688361</v>
      </c>
      <c r="AN162" s="31">
        <f t="shared" si="122"/>
        <v>17.274795382643109</v>
      </c>
      <c r="AO162" s="31">
        <f t="shared" si="123"/>
        <v>-29.027506317294243</v>
      </c>
      <c r="AP162" s="30">
        <f t="shared" si="100"/>
        <v>23.609121289162623</v>
      </c>
      <c r="AQ162" s="30">
        <f t="shared" si="101"/>
        <v>-26.020599913279625</v>
      </c>
      <c r="AR162" s="31">
        <f t="shared" si="124"/>
        <v>1.0546915047919114</v>
      </c>
      <c r="AS162" s="33">
        <f t="shared" si="125"/>
        <v>-106.0792325999826</v>
      </c>
      <c r="AT162" s="31">
        <f t="shared" si="113"/>
        <v>6.2839435030251097E-11</v>
      </c>
      <c r="AU162" s="31">
        <f t="shared" si="114"/>
        <v>2.1794296604258289E-4</v>
      </c>
      <c r="AV162" s="32">
        <f t="shared" si="115"/>
        <v>-1.5814970451474054E-13</v>
      </c>
      <c r="AW162" s="31">
        <f t="shared" si="116"/>
        <v>-1.0897148302181568E-5</v>
      </c>
      <c r="AX162" s="34">
        <f t="shared" si="126"/>
        <v>6.2681285325736354E-11</v>
      </c>
      <c r="AY162" s="35">
        <f t="shared" si="127"/>
        <v>2.0704581774040132E-4</v>
      </c>
      <c r="AZ162" s="10">
        <f t="shared" si="128"/>
        <v>1.0546915048545926</v>
      </c>
      <c r="BA162" s="10">
        <f t="shared" si="129"/>
        <v>-106.07902555416486</v>
      </c>
      <c r="BB162" s="10">
        <f t="shared" si="130"/>
        <v>73.920974445835142</v>
      </c>
      <c r="BC162" s="37"/>
      <c r="BD162" s="46">
        <f t="shared" si="131"/>
        <v>1</v>
      </c>
      <c r="BE162" s="46">
        <f t="shared" si="132"/>
        <v>-106</v>
      </c>
      <c r="BF162" s="46">
        <f t="shared" si="133"/>
        <v>74</v>
      </c>
    </row>
    <row r="163" spans="22:58" x14ac:dyDescent="0.3">
      <c r="V163" s="29">
        <v>2.59</v>
      </c>
      <c r="W163" s="36">
        <f t="shared" si="117"/>
        <v>3890.4514499428064</v>
      </c>
      <c r="X163" s="30">
        <f t="shared" si="102"/>
        <v>-6.4246676350453633</v>
      </c>
      <c r="Y163" s="31">
        <f t="shared" si="103"/>
        <v>-7.7365955350394611</v>
      </c>
      <c r="Z163" s="31">
        <f t="shared" si="104"/>
        <v>-65.772239721619329</v>
      </c>
      <c r="AA163" s="31">
        <f t="shared" si="105"/>
        <v>0.19557886665620677</v>
      </c>
      <c r="AB163" s="31">
        <f t="shared" si="106"/>
        <v>-12.113242348156959</v>
      </c>
      <c r="AC163" s="31">
        <f t="shared" si="118"/>
        <v>6.4875950275604887E-6</v>
      </c>
      <c r="AD163" s="31">
        <f t="shared" si="107"/>
        <v>7.0028091229078174E-2</v>
      </c>
      <c r="AE163" s="31">
        <f t="shared" si="119"/>
        <v>-13.965677815833589</v>
      </c>
      <c r="AF163" s="31">
        <f t="shared" si="120"/>
        <v>-77.815453978547211</v>
      </c>
      <c r="AG163" s="31">
        <f t="shared" si="99"/>
        <v>92.110410468749379</v>
      </c>
      <c r="AH163" s="31">
        <f t="shared" si="108"/>
        <v>-81.734655023937322</v>
      </c>
      <c r="AI163" s="31">
        <f t="shared" si="109"/>
        <v>-89.995307655583346</v>
      </c>
      <c r="AJ163" s="31">
        <f t="shared" si="121"/>
        <v>6.8600379550223103</v>
      </c>
      <c r="AK163" s="31">
        <f t="shared" si="110"/>
        <v>63.003270912305801</v>
      </c>
      <c r="AL163" s="32">
        <f t="shared" si="111"/>
        <v>-3.1104036787934367E-3</v>
      </c>
      <c r="AM163" s="31">
        <f t="shared" si="112"/>
        <v>-1.5332498641168304</v>
      </c>
      <c r="AN163" s="31">
        <f t="shared" si="122"/>
        <v>17.232682996155575</v>
      </c>
      <c r="AO163" s="31">
        <f t="shared" si="123"/>
        <v>-28.525286607394374</v>
      </c>
      <c r="AP163" s="30">
        <f t="shared" si="100"/>
        <v>23.609121289162623</v>
      </c>
      <c r="AQ163" s="30">
        <f t="shared" si="101"/>
        <v>-26.020599913279625</v>
      </c>
      <c r="AR163" s="31">
        <f t="shared" si="124"/>
        <v>0.85552655620498541</v>
      </c>
      <c r="AS163" s="33">
        <f t="shared" si="125"/>
        <v>-106.34074058594159</v>
      </c>
      <c r="AT163" s="31">
        <f t="shared" si="113"/>
        <v>6.5799920352547764E-11</v>
      </c>
      <c r="AU163" s="31">
        <f t="shared" si="114"/>
        <v>2.2301950986820652E-4</v>
      </c>
      <c r="AV163" s="32">
        <f t="shared" si="115"/>
        <v>-1.6586432424716698E-13</v>
      </c>
      <c r="AW163" s="31">
        <f t="shared" si="116"/>
        <v>-1.11509754934665E-5</v>
      </c>
      <c r="AX163" s="34">
        <f t="shared" si="126"/>
        <v>6.5634056028300601E-11</v>
      </c>
      <c r="AY163" s="35">
        <f t="shared" si="127"/>
        <v>2.1186853437474003E-4</v>
      </c>
      <c r="AZ163" s="10">
        <f t="shared" si="128"/>
        <v>0.85552655627061946</v>
      </c>
      <c r="BA163" s="10">
        <f t="shared" si="129"/>
        <v>-106.34052871740721</v>
      </c>
      <c r="BB163" s="10">
        <f t="shared" si="130"/>
        <v>73.65947128259279</v>
      </c>
      <c r="BC163" s="48"/>
      <c r="BD163" s="46">
        <f t="shared" si="131"/>
        <v>1</v>
      </c>
      <c r="BE163" s="46">
        <f t="shared" si="132"/>
        <v>-106</v>
      </c>
      <c r="BF163" s="46">
        <f t="shared" si="133"/>
        <v>74</v>
      </c>
    </row>
    <row r="164" spans="22:58" x14ac:dyDescent="0.3">
      <c r="V164" s="29">
        <v>2.6</v>
      </c>
      <c r="W164" s="38">
        <f t="shared" si="117"/>
        <v>3981.071705534976</v>
      </c>
      <c r="X164" s="30">
        <f t="shared" si="102"/>
        <v>-6.4246676350453633</v>
      </c>
      <c r="Y164" s="31">
        <f t="shared" si="103"/>
        <v>-7.9035540281268881</v>
      </c>
      <c r="Z164" s="31">
        <f t="shared" si="104"/>
        <v>-66.262168457138003</v>
      </c>
      <c r="AA164" s="31">
        <f t="shared" si="105"/>
        <v>0.20458241052211296</v>
      </c>
      <c r="AB164" s="31">
        <f t="shared" si="106"/>
        <v>-12.386780638768558</v>
      </c>
      <c r="AC164" s="31">
        <f t="shared" si="118"/>
        <v>6.7933457236245663E-6</v>
      </c>
      <c r="AD164" s="31">
        <f t="shared" si="107"/>
        <v>7.1659253335868339E-2</v>
      </c>
      <c r="AE164" s="31">
        <f t="shared" si="119"/>
        <v>-14.123632459304414</v>
      </c>
      <c r="AF164" s="31">
        <f t="shared" si="120"/>
        <v>-78.577289842570693</v>
      </c>
      <c r="AG164" s="31">
        <f t="shared" si="99"/>
        <v>92.110410468749379</v>
      </c>
      <c r="AH164" s="31">
        <f t="shared" si="108"/>
        <v>-81.93465502262633</v>
      </c>
      <c r="AI164" s="31">
        <f t="shared" si="109"/>
        <v>-89.99541446638203</v>
      </c>
      <c r="AJ164" s="31">
        <f t="shared" si="121"/>
        <v>7.0195723268768839</v>
      </c>
      <c r="AK164" s="31">
        <f t="shared" si="110"/>
        <v>63.533262538780811</v>
      </c>
      <c r="AL164" s="32">
        <f t="shared" si="111"/>
        <v>-3.2569375352259912E-3</v>
      </c>
      <c r="AM164" s="31">
        <f t="shared" si="112"/>
        <v>-1.5689461937783469</v>
      </c>
      <c r="AN164" s="31">
        <f t="shared" si="122"/>
        <v>17.192070835464705</v>
      </c>
      <c r="AO164" s="31">
        <f t="shared" si="123"/>
        <v>-28.031098121379568</v>
      </c>
      <c r="AP164" s="30">
        <f t="shared" si="100"/>
        <v>23.609121289162623</v>
      </c>
      <c r="AQ164" s="30">
        <f t="shared" si="101"/>
        <v>-26.020599913279625</v>
      </c>
      <c r="AR164" s="31">
        <f t="shared" si="124"/>
        <v>0.6569597520432886</v>
      </c>
      <c r="AS164" s="33">
        <f t="shared" si="125"/>
        <v>-106.60838796395026</v>
      </c>
      <c r="AT164" s="31">
        <f t="shared" si="113"/>
        <v>6.8901197484959077E-11</v>
      </c>
      <c r="AU164" s="31">
        <f t="shared" si="114"/>
        <v>2.2821430158997006E-4</v>
      </c>
      <c r="AV164" s="32">
        <f t="shared" si="115"/>
        <v>-1.7357894397959341E-13</v>
      </c>
      <c r="AW164" s="31">
        <f t="shared" si="116"/>
        <v>-1.1410715079558694E-5</v>
      </c>
      <c r="AX164" s="34">
        <f t="shared" si="126"/>
        <v>6.8727618540979481E-11</v>
      </c>
      <c r="AY164" s="35">
        <f t="shared" si="127"/>
        <v>2.1680358651041137E-4</v>
      </c>
      <c r="AZ164" s="10">
        <f t="shared" si="128"/>
        <v>0.65695975211201618</v>
      </c>
      <c r="BA164" s="10">
        <f t="shared" si="129"/>
        <v>-106.60817116036375</v>
      </c>
      <c r="BB164" s="10">
        <f t="shared" si="130"/>
        <v>73.391828839636247</v>
      </c>
      <c r="BC164" s="37"/>
      <c r="BD164" s="46">
        <f t="shared" si="131"/>
        <v>1</v>
      </c>
      <c r="BE164" s="46">
        <f t="shared" si="132"/>
        <v>-107</v>
      </c>
      <c r="BF164" s="46">
        <f t="shared" si="133"/>
        <v>73</v>
      </c>
    </row>
    <row r="165" spans="22:58" x14ac:dyDescent="0.3">
      <c r="V165" s="29">
        <v>2.61</v>
      </c>
      <c r="W165" s="36">
        <f t="shared" si="117"/>
        <v>4073.8027780411271</v>
      </c>
      <c r="X165" s="30">
        <f t="shared" si="102"/>
        <v>-6.4246676350453633</v>
      </c>
      <c r="Y165" s="31">
        <f t="shared" si="103"/>
        <v>-8.0717632220952193</v>
      </c>
      <c r="Z165" s="31">
        <f t="shared" si="104"/>
        <v>-66.744531877595918</v>
      </c>
      <c r="AA165" s="31">
        <f t="shared" si="105"/>
        <v>0.2139903151313782</v>
      </c>
      <c r="AB165" s="31">
        <f t="shared" si="106"/>
        <v>-12.666097804554731</v>
      </c>
      <c r="AC165" s="31">
        <f t="shared" si="118"/>
        <v>7.1135059818110943E-6</v>
      </c>
      <c r="AD165" s="31">
        <f t="shared" si="107"/>
        <v>7.3328409968750591E-2</v>
      </c>
      <c r="AE165" s="31">
        <f t="shared" si="119"/>
        <v>-14.282433428503223</v>
      </c>
      <c r="AF165" s="31">
        <f t="shared" si="120"/>
        <v>-79.33730127218189</v>
      </c>
      <c r="AG165" s="31">
        <f t="shared" si="99"/>
        <v>92.110410468749379</v>
      </c>
      <c r="AH165" s="31">
        <f t="shared" si="108"/>
        <v>-82.134655021374314</v>
      </c>
      <c r="AI165" s="31">
        <f t="shared" si="109"/>
        <v>-89.995518845870151</v>
      </c>
      <c r="AJ165" s="31">
        <f t="shared" si="121"/>
        <v>7.1805727713671832</v>
      </c>
      <c r="AK165" s="31">
        <f t="shared" si="110"/>
        <v>64.055950019046861</v>
      </c>
      <c r="AL165" s="32">
        <f t="shared" si="111"/>
        <v>-3.4103720205824854E-3</v>
      </c>
      <c r="AM165" s="31">
        <f t="shared" si="112"/>
        <v>-1.6054727364115744</v>
      </c>
      <c r="AN165" s="31">
        <f t="shared" si="122"/>
        <v>17.152917846721664</v>
      </c>
      <c r="AO165" s="31">
        <f t="shared" si="123"/>
        <v>-27.545041563234864</v>
      </c>
      <c r="AP165" s="30">
        <f t="shared" si="100"/>
        <v>23.609121289162623</v>
      </c>
      <c r="AQ165" s="30">
        <f t="shared" si="101"/>
        <v>-26.020599913279625</v>
      </c>
      <c r="AR165" s="31">
        <f t="shared" si="124"/>
        <v>0.45900579410143649</v>
      </c>
      <c r="AS165" s="33">
        <f t="shared" si="125"/>
        <v>-106.88234283541675</v>
      </c>
      <c r="AT165" s="31">
        <f t="shared" si="113"/>
        <v>7.214712373735109E-11</v>
      </c>
      <c r="AU165" s="31">
        <f t="shared" si="114"/>
        <v>2.3353009555520453E-4</v>
      </c>
      <c r="AV165" s="32">
        <f t="shared" si="115"/>
        <v>-1.8129356371201984E-13</v>
      </c>
      <c r="AW165" s="31">
        <f t="shared" si="116"/>
        <v>-1.1676504777824723E-5</v>
      </c>
      <c r="AX165" s="34">
        <f t="shared" si="126"/>
        <v>7.1965830173639074E-11</v>
      </c>
      <c r="AY165" s="35">
        <f t="shared" si="127"/>
        <v>2.2185359077737981E-4</v>
      </c>
      <c r="AZ165" s="10">
        <f t="shared" si="128"/>
        <v>0.45900579417340232</v>
      </c>
      <c r="BA165" s="10">
        <f t="shared" si="129"/>
        <v>-106.88212098182598</v>
      </c>
      <c r="BB165" s="10">
        <f t="shared" si="130"/>
        <v>73.117879018174023</v>
      </c>
      <c r="BC165" s="48"/>
      <c r="BD165" s="46">
        <f t="shared" si="131"/>
        <v>0</v>
      </c>
      <c r="BE165" s="46">
        <f t="shared" si="132"/>
        <v>-107</v>
      </c>
      <c r="BF165" s="46">
        <f t="shared" si="133"/>
        <v>73</v>
      </c>
    </row>
    <row r="166" spans="22:58" x14ac:dyDescent="0.3">
      <c r="V166" s="29">
        <v>2.62</v>
      </c>
      <c r="W166" s="38">
        <f t="shared" si="117"/>
        <v>4168.6938347033574</v>
      </c>
      <c r="X166" s="30">
        <f t="shared" si="102"/>
        <v>-6.4246676350453633</v>
      </c>
      <c r="Y166" s="31">
        <f t="shared" si="103"/>
        <v>-8.2411844465686777</v>
      </c>
      <c r="Z166" s="31">
        <f t="shared" si="104"/>
        <v>-67.219312171705056</v>
      </c>
      <c r="AA166" s="31">
        <f t="shared" si="105"/>
        <v>0.22381980609362745</v>
      </c>
      <c r="AB166" s="31">
        <f t="shared" si="106"/>
        <v>-12.951288813712777</v>
      </c>
      <c r="AC166" s="31">
        <f t="shared" si="118"/>
        <v>7.448754902490127E-6</v>
      </c>
      <c r="AD166" s="31">
        <f t="shared" si="107"/>
        <v>7.5036446125326547E-2</v>
      </c>
      <c r="AE166" s="31">
        <f t="shared" si="119"/>
        <v>-14.442024826765511</v>
      </c>
      <c r="AF166" s="31">
        <f t="shared" si="120"/>
        <v>-80.095564539292511</v>
      </c>
      <c r="AG166" s="31">
        <f t="shared" si="99"/>
        <v>92.110410468749379</v>
      </c>
      <c r="AH166" s="31">
        <f t="shared" si="108"/>
        <v>-82.334655020178673</v>
      </c>
      <c r="AI166" s="31">
        <f t="shared" si="109"/>
        <v>-89.995620849391074</v>
      </c>
      <c r="AJ166" s="31">
        <f t="shared" si="121"/>
        <v>7.3429986837156545</v>
      </c>
      <c r="AK166" s="31">
        <f t="shared" si="110"/>
        <v>64.571262440465404</v>
      </c>
      <c r="AL166" s="32">
        <f t="shared" si="111"/>
        <v>-3.5710318406578859E-3</v>
      </c>
      <c r="AM166" s="31">
        <f t="shared" si="112"/>
        <v>-1.6428487400448584</v>
      </c>
      <c r="AN166" s="31">
        <f t="shared" si="122"/>
        <v>17.115183100445705</v>
      </c>
      <c r="AO166" s="31">
        <f t="shared" si="123"/>
        <v>-27.067207148970528</v>
      </c>
      <c r="AP166" s="30">
        <f t="shared" si="100"/>
        <v>23.609121289162623</v>
      </c>
      <c r="AQ166" s="30">
        <f t="shared" si="101"/>
        <v>-26.020599913279625</v>
      </c>
      <c r="AR166" s="31">
        <f t="shared" si="124"/>
        <v>0.26167964956319167</v>
      </c>
      <c r="AS166" s="33">
        <f t="shared" si="125"/>
        <v>-107.16277168826304</v>
      </c>
      <c r="AT166" s="31">
        <f t="shared" si="113"/>
        <v>7.5549271039322162E-11</v>
      </c>
      <c r="AU166" s="31">
        <f t="shared" si="114"/>
        <v>2.3896971026823353E-4</v>
      </c>
      <c r="AV166" s="32">
        <f t="shared" si="115"/>
        <v>-1.8900818344444633E-13</v>
      </c>
      <c r="AW166" s="31">
        <f t="shared" si="116"/>
        <v>-1.1948485513480785E-5</v>
      </c>
      <c r="AX166" s="34">
        <f t="shared" si="126"/>
        <v>7.5360262855877713E-11</v>
      </c>
      <c r="AY166" s="35">
        <f t="shared" si="127"/>
        <v>2.2702122475475275E-4</v>
      </c>
      <c r="AZ166" s="10">
        <f t="shared" si="128"/>
        <v>0.26167964963855195</v>
      </c>
      <c r="BA166" s="10">
        <f t="shared" si="129"/>
        <v>-107.16254466703828</v>
      </c>
      <c r="BB166" s="10">
        <f t="shared" si="130"/>
        <v>72.837455332961724</v>
      </c>
      <c r="BC166" s="37"/>
      <c r="BD166" s="46">
        <f t="shared" si="131"/>
        <v>0</v>
      </c>
      <c r="BE166" s="46">
        <f t="shared" si="132"/>
        <v>-107</v>
      </c>
      <c r="BF166" s="46">
        <f t="shared" si="133"/>
        <v>73</v>
      </c>
    </row>
    <row r="167" spans="22:58" x14ac:dyDescent="0.3">
      <c r="V167" s="29">
        <v>2.63</v>
      </c>
      <c r="W167" s="36">
        <f t="shared" si="117"/>
        <v>4265.7951880159289</v>
      </c>
      <c r="X167" s="30">
        <f t="shared" si="102"/>
        <v>-6.4246676350453633</v>
      </c>
      <c r="Y167" s="31">
        <f t="shared" si="103"/>
        <v>-8.4117795713384762</v>
      </c>
      <c r="Z167" s="31">
        <f t="shared" si="104"/>
        <v>-67.686500204896149</v>
      </c>
      <c r="AA167" s="31">
        <f t="shared" si="105"/>
        <v>0.23408875746140256</v>
      </c>
      <c r="AB167" s="31">
        <f t="shared" si="106"/>
        <v>-13.242448326308951</v>
      </c>
      <c r="AC167" s="31">
        <f t="shared" si="118"/>
        <v>7.7998035899217671E-6</v>
      </c>
      <c r="AD167" s="31">
        <f t="shared" si="107"/>
        <v>7.6784267416824495E-2</v>
      </c>
      <c r="AE167" s="31">
        <f t="shared" si="119"/>
        <v>-14.602350649118847</v>
      </c>
      <c r="AF167" s="31">
        <f t="shared" si="120"/>
        <v>-80.852164263788268</v>
      </c>
      <c r="AG167" s="31">
        <f t="shared" si="99"/>
        <v>92.110410468749379</v>
      </c>
      <c r="AH167" s="31">
        <f t="shared" si="108"/>
        <v>-82.534655019036848</v>
      </c>
      <c r="AI167" s="31">
        <f t="shared" si="109"/>
        <v>-89.995720531028397</v>
      </c>
      <c r="AJ167" s="31">
        <f t="shared" si="121"/>
        <v>7.5068096741761199</v>
      </c>
      <c r="AK167" s="31">
        <f t="shared" si="110"/>
        <v>65.079139502024418</v>
      </c>
      <c r="AL167" s="32">
        <f t="shared" si="111"/>
        <v>-3.7392569549400353E-3</v>
      </c>
      <c r="AM167" s="31">
        <f t="shared" si="112"/>
        <v>-1.6810938946173246</v>
      </c>
      <c r="AN167" s="31">
        <f t="shared" si="122"/>
        <v>17.078825866933709</v>
      </c>
      <c r="AO167" s="31">
        <f t="shared" si="123"/>
        <v>-26.597674923621302</v>
      </c>
      <c r="AP167" s="30">
        <f t="shared" si="100"/>
        <v>23.609121289162623</v>
      </c>
      <c r="AQ167" s="30">
        <f t="shared" si="101"/>
        <v>-26.020599913279625</v>
      </c>
      <c r="AR167" s="31">
        <f t="shared" si="124"/>
        <v>6.4996593697859595E-2</v>
      </c>
      <c r="AS167" s="33">
        <f t="shared" si="125"/>
        <v>-107.44983918740957</v>
      </c>
      <c r="AT167" s="31">
        <f t="shared" si="113"/>
        <v>7.9109568045805212E-11</v>
      </c>
      <c r="AU167" s="31">
        <f t="shared" si="114"/>
        <v>2.4453602988477863E-4</v>
      </c>
      <c r="AV167" s="32">
        <f t="shared" si="115"/>
        <v>-1.9672280317687281E-13</v>
      </c>
      <c r="AW167" s="31">
        <f t="shared" si="116"/>
        <v>-1.2226801494312984E-5</v>
      </c>
      <c r="AX167" s="34">
        <f t="shared" si="126"/>
        <v>7.8912845242628342E-11</v>
      </c>
      <c r="AY167" s="35">
        <f t="shared" si="127"/>
        <v>2.3230922839046565E-4</v>
      </c>
      <c r="AZ167" s="10">
        <f t="shared" si="128"/>
        <v>6.4996593776772443E-2</v>
      </c>
      <c r="BA167" s="10">
        <f t="shared" si="129"/>
        <v>-107.44960687818117</v>
      </c>
      <c r="BB167" s="10">
        <f t="shared" si="130"/>
        <v>72.550393121818828</v>
      </c>
      <c r="BC167" s="48"/>
      <c r="BD167" s="46">
        <f t="shared" si="131"/>
        <v>0</v>
      </c>
      <c r="BE167" s="46">
        <f t="shared" si="132"/>
        <v>-107</v>
      </c>
      <c r="BF167" s="46">
        <f t="shared" si="133"/>
        <v>73</v>
      </c>
    </row>
    <row r="168" spans="22:58" x14ac:dyDescent="0.3">
      <c r="V168" s="29">
        <v>2.64</v>
      </c>
      <c r="W168" s="38">
        <f t="shared" si="117"/>
        <v>4365.1583224016622</v>
      </c>
      <c r="X168" s="30">
        <f t="shared" si="102"/>
        <v>-6.4246676350453633</v>
      </c>
      <c r="Y168" s="31">
        <f t="shared" si="103"/>
        <v>-8.5835110512062585</v>
      </c>
      <c r="Z168" s="31">
        <f t="shared" si="104"/>
        <v>-68.146095130084561</v>
      </c>
      <c r="AA168" s="31">
        <f t="shared" si="105"/>
        <v>0.24481570836187744</v>
      </c>
      <c r="AB168" s="31">
        <f t="shared" si="106"/>
        <v>-13.539670541904236</v>
      </c>
      <c r="AC168" s="31">
        <f t="shared" si="118"/>
        <v>8.167396664301374E-6</v>
      </c>
      <c r="AD168" s="31">
        <f t="shared" si="107"/>
        <v>7.857280054820924E-2</v>
      </c>
      <c r="AE168" s="31">
        <f t="shared" si="119"/>
        <v>-14.76335481049308</v>
      </c>
      <c r="AF168" s="31">
        <f t="shared" si="120"/>
        <v>-81.607192871440589</v>
      </c>
      <c r="AG168" s="31">
        <f t="shared" si="99"/>
        <v>92.110410468749379</v>
      </c>
      <c r="AH168" s="31">
        <f t="shared" si="108"/>
        <v>-82.734655017946395</v>
      </c>
      <c r="AI168" s="31">
        <f t="shared" si="109"/>
        <v>-89.995817943634677</v>
      </c>
      <c r="AJ168" s="31">
        <f t="shared" si="121"/>
        <v>7.6719656392079951</v>
      </c>
      <c r="AK168" s="31">
        <f t="shared" si="110"/>
        <v>65.579531186575792</v>
      </c>
      <c r="AL168" s="32">
        <f t="shared" si="111"/>
        <v>-3.9154032907476244E-3</v>
      </c>
      <c r="AM168" s="31">
        <f t="shared" si="112"/>
        <v>-1.7202283418136264</v>
      </c>
      <c r="AN168" s="31">
        <f t="shared" si="122"/>
        <v>17.043805686720233</v>
      </c>
      <c r="AO168" s="31">
        <f t="shared" si="123"/>
        <v>-26.136515098872511</v>
      </c>
      <c r="AP168" s="30">
        <f t="shared" si="100"/>
        <v>23.609121289162623</v>
      </c>
      <c r="AQ168" s="30">
        <f t="shared" si="101"/>
        <v>-26.020599913279625</v>
      </c>
      <c r="AR168" s="31">
        <f t="shared" si="124"/>
        <v>-0.13102774788984917</v>
      </c>
      <c r="AS168" s="33">
        <f t="shared" si="125"/>
        <v>-107.7437079703131</v>
      </c>
      <c r="AT168" s="31">
        <f t="shared" si="113"/>
        <v>8.2835729376532361E-11</v>
      </c>
      <c r="AU168" s="31">
        <f t="shared" si="114"/>
        <v>2.5023200574117942E-4</v>
      </c>
      <c r="AV168" s="32">
        <f t="shared" si="115"/>
        <v>-2.0829473277551252E-13</v>
      </c>
      <c r="AW168" s="31">
        <f t="shared" si="116"/>
        <v>-1.251160028713832E-5</v>
      </c>
      <c r="AX168" s="34">
        <f t="shared" si="126"/>
        <v>8.2627434643756848E-11</v>
      </c>
      <c r="AY168" s="35">
        <f t="shared" si="127"/>
        <v>2.377204054540411E-4</v>
      </c>
      <c r="AZ168" s="10">
        <f t="shared" si="128"/>
        <v>-0.13102774780722173</v>
      </c>
      <c r="BA168" s="10">
        <f t="shared" si="129"/>
        <v>-107.74347024990765</v>
      </c>
      <c r="BB168" s="10">
        <f t="shared" si="130"/>
        <v>72.256529750092355</v>
      </c>
      <c r="BC168" s="37"/>
      <c r="BD168" s="46">
        <f t="shared" si="131"/>
        <v>0</v>
      </c>
      <c r="BE168" s="46">
        <f t="shared" si="132"/>
        <v>-108</v>
      </c>
      <c r="BF168" s="46">
        <f t="shared" si="133"/>
        <v>72</v>
      </c>
    </row>
    <row r="169" spans="22:58" x14ac:dyDescent="0.3">
      <c r="V169" s="29">
        <v>2.65</v>
      </c>
      <c r="W169" s="36">
        <f t="shared" si="117"/>
        <v>4466.8359215096334</v>
      </c>
      <c r="X169" s="30">
        <f t="shared" si="102"/>
        <v>-6.4246676350453633</v>
      </c>
      <c r="Y169" s="31">
        <f t="shared" si="103"/>
        <v>-8.7563419662166613</v>
      </c>
      <c r="Z169" s="31">
        <f t="shared" si="104"/>
        <v>-68.598103994981059</v>
      </c>
      <c r="AA169" s="31">
        <f t="shared" si="105"/>
        <v>0.25601987931429399</v>
      </c>
      <c r="AB169" s="31">
        <f t="shared" si="106"/>
        <v>-13.843049036982558</v>
      </c>
      <c r="AC169" s="31">
        <f t="shared" si="118"/>
        <v>8.5523138297338426E-6</v>
      </c>
      <c r="AD169" s="31">
        <f t="shared" si="107"/>
        <v>8.0402993809470677E-2</v>
      </c>
      <c r="AE169" s="31">
        <f t="shared" si="119"/>
        <v>-14.924981169633901</v>
      </c>
      <c r="AF169" s="31">
        <f t="shared" si="120"/>
        <v>-82.360750038154151</v>
      </c>
      <c r="AG169" s="31">
        <f t="shared" si="99"/>
        <v>92.110410468749379</v>
      </c>
      <c r="AH169" s="31">
        <f t="shared" si="108"/>
        <v>-82.93465501690504</v>
      </c>
      <c r="AI169" s="31">
        <f t="shared" si="109"/>
        <v>-89.995913138859351</v>
      </c>
      <c r="AJ169" s="31">
        <f t="shared" si="121"/>
        <v>7.8384268276907507</v>
      </c>
      <c r="AK169" s="31">
        <f t="shared" si="110"/>
        <v>66.072397415637795</v>
      </c>
      <c r="AL169" s="32">
        <f t="shared" si="111"/>
        <v>-4.0998434905863499E-3</v>
      </c>
      <c r="AM169" s="31">
        <f t="shared" si="112"/>
        <v>-1.7602726850951178</v>
      </c>
      <c r="AN169" s="31">
        <f t="shared" si="122"/>
        <v>17.010082436044502</v>
      </c>
      <c r="AO169" s="31">
        <f t="shared" si="123"/>
        <v>-25.683788408316673</v>
      </c>
      <c r="AP169" s="30">
        <f t="shared" si="100"/>
        <v>23.609121289162623</v>
      </c>
      <c r="AQ169" s="30">
        <f t="shared" si="101"/>
        <v>-26.020599913279625</v>
      </c>
      <c r="AR169" s="31">
        <f t="shared" si="124"/>
        <v>-0.32637735770639864</v>
      </c>
      <c r="AS169" s="33">
        <f t="shared" si="125"/>
        <v>-108.04453844647082</v>
      </c>
      <c r="AT169" s="31">
        <f t="shared" si="113"/>
        <v>8.6741255616035068E-11</v>
      </c>
      <c r="AU169" s="31">
        <f t="shared" si="114"/>
        <v>2.5606065791922963E-4</v>
      </c>
      <c r="AV169" s="32">
        <f t="shared" si="115"/>
        <v>-2.16009352507939E-13</v>
      </c>
      <c r="AW169" s="31">
        <f t="shared" si="116"/>
        <v>-1.2803032896046504E-5</v>
      </c>
      <c r="AX169" s="34">
        <f t="shared" si="126"/>
        <v>8.6525246263527135E-11</v>
      </c>
      <c r="AY169" s="35">
        <f t="shared" si="127"/>
        <v>2.4325762502318312E-4</v>
      </c>
      <c r="AZ169" s="10">
        <f t="shared" si="128"/>
        <v>-0.32637735761987341</v>
      </c>
      <c r="BA169" s="10">
        <f t="shared" si="129"/>
        <v>-108.04429518884579</v>
      </c>
      <c r="BB169" s="10">
        <f t="shared" si="130"/>
        <v>71.955704811154206</v>
      </c>
      <c r="BC169" s="48"/>
      <c r="BD169" s="46">
        <f t="shared" si="131"/>
        <v>0</v>
      </c>
      <c r="BE169" s="46">
        <f t="shared" si="132"/>
        <v>-108</v>
      </c>
      <c r="BF169" s="46">
        <f t="shared" si="133"/>
        <v>72</v>
      </c>
    </row>
    <row r="170" spans="22:58" x14ac:dyDescent="0.3">
      <c r="V170" s="29">
        <v>2.66</v>
      </c>
      <c r="W170" s="38">
        <f t="shared" si="117"/>
        <v>4570.8818961487559</v>
      </c>
      <c r="X170" s="30">
        <f t="shared" si="102"/>
        <v>-6.4246676350453633</v>
      </c>
      <c r="Y170" s="31">
        <f t="shared" si="103"/>
        <v>-8.9302360574239703</v>
      </c>
      <c r="Z170" s="31">
        <f t="shared" si="104"/>
        <v>-69.042541348048843</v>
      </c>
      <c r="AA170" s="31">
        <f t="shared" si="105"/>
        <v>0.26772118814395518</v>
      </c>
      <c r="AB170" s="31">
        <f t="shared" si="106"/>
        <v>-14.152676591840198</v>
      </c>
      <c r="AC170" s="31">
        <f t="shared" si="118"/>
        <v>8.955371548281699E-6</v>
      </c>
      <c r="AD170" s="31">
        <f t="shared" si="107"/>
        <v>8.227581757835338E-2</v>
      </c>
      <c r="AE170" s="31">
        <f t="shared" si="119"/>
        <v>-15.08717354895383</v>
      </c>
      <c r="AF170" s="31">
        <f t="shared" si="120"/>
        <v>-83.112942122310685</v>
      </c>
      <c r="AG170" s="31">
        <f t="shared" si="99"/>
        <v>92.110410468749379</v>
      </c>
      <c r="AH170" s="31">
        <f t="shared" si="108"/>
        <v>-83.134655015910553</v>
      </c>
      <c r="AI170" s="31">
        <f t="shared" si="109"/>
        <v>-89.996006167176176</v>
      </c>
      <c r="AJ170" s="31">
        <f t="shared" si="121"/>
        <v>8.0061539021751766</v>
      </c>
      <c r="AK170" s="31">
        <f t="shared" si="110"/>
        <v>66.557707689657335</v>
      </c>
      <c r="AL170" s="32">
        <f t="shared" si="111"/>
        <v>-4.292967694203685E-3</v>
      </c>
      <c r="AM170" s="31">
        <f t="shared" si="112"/>
        <v>-1.8012479999297493</v>
      </c>
      <c r="AN170" s="31">
        <f t="shared" si="122"/>
        <v>16.977616387319799</v>
      </c>
      <c r="AO170" s="31">
        <f t="shared" si="123"/>
        <v>-25.239546477448592</v>
      </c>
      <c r="AP170" s="30">
        <f t="shared" si="100"/>
        <v>23.609121289162623</v>
      </c>
      <c r="AQ170" s="30">
        <f t="shared" si="101"/>
        <v>-26.020599913279625</v>
      </c>
      <c r="AR170" s="31">
        <f t="shared" si="124"/>
        <v>-0.52103578575103171</v>
      </c>
      <c r="AS170" s="33">
        <f t="shared" si="125"/>
        <v>-108.35248859975928</v>
      </c>
      <c r="AT170" s="31">
        <f t="shared" si="113"/>
        <v>9.082807541924612E-11</v>
      </c>
      <c r="AU170" s="31">
        <f t="shared" si="114"/>
        <v>2.6202507684746506E-4</v>
      </c>
      <c r="AV170" s="32">
        <f t="shared" si="115"/>
        <v>-2.2758128210657875E-13</v>
      </c>
      <c r="AW170" s="31">
        <f t="shared" si="116"/>
        <v>-1.3101253842464354E-5</v>
      </c>
      <c r="AX170" s="34">
        <f t="shared" si="126"/>
        <v>9.0600494137139544E-11</v>
      </c>
      <c r="AY170" s="35">
        <f t="shared" si="127"/>
        <v>2.489238230050007E-4</v>
      </c>
      <c r="AZ170" s="10">
        <f t="shared" si="128"/>
        <v>-0.52103578566043118</v>
      </c>
      <c r="BA170" s="10">
        <f t="shared" si="129"/>
        <v>-108.35223967593627</v>
      </c>
      <c r="BB170" s="10">
        <f t="shared" si="130"/>
        <v>71.647760324063725</v>
      </c>
      <c r="BC170" s="37"/>
      <c r="BD170" s="46">
        <f t="shared" si="131"/>
        <v>-1</v>
      </c>
      <c r="BE170" s="46">
        <f t="shared" si="132"/>
        <v>-108</v>
      </c>
      <c r="BF170" s="46">
        <f t="shared" si="133"/>
        <v>72</v>
      </c>
    </row>
    <row r="171" spans="22:58" x14ac:dyDescent="0.3">
      <c r="V171" s="29">
        <v>2.67</v>
      </c>
      <c r="W171" s="36">
        <f t="shared" si="117"/>
        <v>4677.3514128719835</v>
      </c>
      <c r="X171" s="30">
        <f t="shared" si="102"/>
        <v>-6.4246676350453633</v>
      </c>
      <c r="Y171" s="31">
        <f t="shared" si="103"/>
        <v>-9.1051577583545491</v>
      </c>
      <c r="Z171" s="31">
        <f t="shared" si="104"/>
        <v>-69.47942884504053</v>
      </c>
      <c r="AA171" s="31">
        <f t="shared" si="105"/>
        <v>0.27994026539607303</v>
      </c>
      <c r="AB171" s="31">
        <f t="shared" si="106"/>
        <v>-14.468645006611743</v>
      </c>
      <c r="AC171" s="31">
        <f t="shared" si="118"/>
        <v>9.3774247506553667E-6</v>
      </c>
      <c r="AD171" s="31">
        <f t="shared" si="107"/>
        <v>8.4192264834792085E-2</v>
      </c>
      <c r="AE171" s="31">
        <f t="shared" si="119"/>
        <v>-15.249875750579088</v>
      </c>
      <c r="AF171" s="31">
        <f t="shared" si="120"/>
        <v>-83.86388158681747</v>
      </c>
      <c r="AG171" s="31">
        <f t="shared" si="99"/>
        <v>92.110410468749379</v>
      </c>
      <c r="AH171" s="31">
        <f t="shared" si="108"/>
        <v>-83.334655014960802</v>
      </c>
      <c r="AI171" s="31">
        <f t="shared" si="109"/>
        <v>-89.996097077909994</v>
      </c>
      <c r="AJ171" s="31">
        <f t="shared" si="121"/>
        <v>8.1751079952026888</v>
      </c>
      <c r="AK171" s="31">
        <f t="shared" si="110"/>
        <v>67.035440716503814</v>
      </c>
      <c r="AL171" s="32">
        <f t="shared" si="111"/>
        <v>-4.495184356965662E-3</v>
      </c>
      <c r="AM171" s="31">
        <f t="shared" si="112"/>
        <v>-1.8431758442228134</v>
      </c>
      <c r="AN171" s="31">
        <f t="shared" si="122"/>
        <v>16.946368264634298</v>
      </c>
      <c r="AO171" s="31">
        <f t="shared" si="123"/>
        <v>-24.803832205628993</v>
      </c>
      <c r="AP171" s="30">
        <f t="shared" si="100"/>
        <v>23.609121289162623</v>
      </c>
      <c r="AQ171" s="30">
        <f t="shared" si="101"/>
        <v>-26.020599913279625</v>
      </c>
      <c r="AR171" s="31">
        <f t="shared" si="124"/>
        <v>-0.71498611006179402</v>
      </c>
      <c r="AS171" s="33">
        <f t="shared" si="125"/>
        <v>-108.66771379244646</v>
      </c>
      <c r="AT171" s="31">
        <f t="shared" si="113"/>
        <v>9.5109689370696885E-11</v>
      </c>
      <c r="AU171" s="31">
        <f t="shared" si="114"/>
        <v>2.6812842493974872E-4</v>
      </c>
      <c r="AV171" s="32">
        <f t="shared" si="115"/>
        <v>-2.3915321170521851E-13</v>
      </c>
      <c r="AW171" s="31">
        <f t="shared" si="116"/>
        <v>-1.3406421247085055E-5</v>
      </c>
      <c r="AX171" s="34">
        <f t="shared" si="126"/>
        <v>9.4870536158991665E-11</v>
      </c>
      <c r="AY171" s="35">
        <f t="shared" si="127"/>
        <v>2.5472200369266367E-4</v>
      </c>
      <c r="AZ171" s="10">
        <f t="shared" si="128"/>
        <v>-0.71498610996692347</v>
      </c>
      <c r="BA171" s="10">
        <f t="shared" si="129"/>
        <v>-108.66745907044277</v>
      </c>
      <c r="BB171" s="10">
        <f t="shared" si="130"/>
        <v>71.332540929557226</v>
      </c>
      <c r="BC171" s="48"/>
      <c r="BD171" s="46">
        <f t="shared" si="131"/>
        <v>-1</v>
      </c>
      <c r="BE171" s="46">
        <f t="shared" si="132"/>
        <v>-109</v>
      </c>
      <c r="BF171" s="46">
        <f t="shared" si="133"/>
        <v>71</v>
      </c>
    </row>
    <row r="172" spans="22:58" x14ac:dyDescent="0.3">
      <c r="V172" s="29">
        <v>2.68</v>
      </c>
      <c r="W172" s="38">
        <f t="shared" si="117"/>
        <v>4786.3009232263885</v>
      </c>
      <c r="X172" s="30">
        <f t="shared" si="102"/>
        <v>-6.4246676350453633</v>
      </c>
      <c r="Y172" s="31">
        <f t="shared" si="103"/>
        <v>-9.2810722223408693</v>
      </c>
      <c r="Z172" s="31">
        <f t="shared" si="104"/>
        <v>-69.908794857881134</v>
      </c>
      <c r="AA172" s="31">
        <f t="shared" si="105"/>
        <v>0.29269846914495873</v>
      </c>
      <c r="AB172" s="31">
        <f t="shared" si="106"/>
        <v>-14.791044906130054</v>
      </c>
      <c r="AC172" s="31">
        <f t="shared" si="118"/>
        <v>9.8193686645487437E-6</v>
      </c>
      <c r="AD172" s="31">
        <f t="shared" si="107"/>
        <v>8.6153351687326893E-2</v>
      </c>
      <c r="AE172" s="31">
        <f t="shared" si="119"/>
        <v>-15.41303156887261</v>
      </c>
      <c r="AF172" s="31">
        <f t="shared" si="120"/>
        <v>-84.613686412323858</v>
      </c>
      <c r="AG172" s="31">
        <f t="shared" si="99"/>
        <v>92.110410468749379</v>
      </c>
      <c r="AH172" s="31">
        <f t="shared" si="108"/>
        <v>-83.534655014053811</v>
      </c>
      <c r="AI172" s="31">
        <f t="shared" si="109"/>
        <v>-89.996185919262885</v>
      </c>
      <c r="AJ172" s="31">
        <f t="shared" si="121"/>
        <v>8.345250760755837</v>
      </c>
      <c r="AK172" s="31">
        <f t="shared" si="110"/>
        <v>67.505584030830121</v>
      </c>
      <c r="AL172" s="32">
        <f t="shared" si="111"/>
        <v>-4.7069211062124531E-3</v>
      </c>
      <c r="AM172" s="31">
        <f t="shared" si="112"/>
        <v>-1.886078268950611</v>
      </c>
      <c r="AN172" s="31">
        <f t="shared" si="122"/>
        <v>16.916299294345194</v>
      </c>
      <c r="AO172" s="31">
        <f t="shared" si="123"/>
        <v>-24.376680157383376</v>
      </c>
      <c r="AP172" s="30">
        <f t="shared" si="100"/>
        <v>23.609121289162623</v>
      </c>
      <c r="AQ172" s="30">
        <f t="shared" si="101"/>
        <v>-26.020599913279625</v>
      </c>
      <c r="AR172" s="31">
        <f t="shared" si="124"/>
        <v>-0.90821089864441973</v>
      </c>
      <c r="AS172" s="33">
        <f t="shared" si="125"/>
        <v>-108.99036656970723</v>
      </c>
      <c r="AT172" s="31">
        <f t="shared" si="113"/>
        <v>9.9591883435186309E-11</v>
      </c>
      <c r="AU172" s="31">
        <f t="shared" si="114"/>
        <v>2.7437393827202687E-4</v>
      </c>
      <c r="AV172" s="32">
        <f t="shared" si="115"/>
        <v>-2.4879648637075165E-13</v>
      </c>
      <c r="AW172" s="31">
        <f t="shared" si="116"/>
        <v>-1.3718696913705943E-5</v>
      </c>
      <c r="AX172" s="34">
        <f t="shared" si="126"/>
        <v>9.9343086948815558E-11</v>
      </c>
      <c r="AY172" s="35">
        <f t="shared" si="127"/>
        <v>2.6065524135832091E-4</v>
      </c>
      <c r="AZ172" s="10">
        <f t="shared" si="128"/>
        <v>-0.90821089854507664</v>
      </c>
      <c r="BA172" s="10">
        <f t="shared" si="129"/>
        <v>-108.99010591446587</v>
      </c>
      <c r="BB172" s="10">
        <f t="shared" si="130"/>
        <v>71.009894085534128</v>
      </c>
      <c r="BC172" s="37"/>
      <c r="BD172" s="46">
        <f t="shared" si="131"/>
        <v>-1</v>
      </c>
      <c r="BE172" s="46">
        <f t="shared" si="132"/>
        <v>-109</v>
      </c>
      <c r="BF172" s="46">
        <f t="shared" si="133"/>
        <v>71</v>
      </c>
    </row>
    <row r="173" spans="22:58" x14ac:dyDescent="0.3">
      <c r="V173" s="29">
        <v>2.69</v>
      </c>
      <c r="W173" s="36">
        <f t="shared" si="117"/>
        <v>4897.7881936844624</v>
      </c>
      <c r="X173" s="30">
        <f t="shared" si="102"/>
        <v>-6.4246676350453633</v>
      </c>
      <c r="Y173" s="31">
        <f t="shared" si="103"/>
        <v>-9.4579453459137888</v>
      </c>
      <c r="Z173" s="31">
        <f t="shared" si="104"/>
        <v>-70.330674087495268</v>
      </c>
      <c r="AA173" s="31">
        <f t="shared" si="105"/>
        <v>0.30601789908596588</v>
      </c>
      <c r="AB173" s="31">
        <f t="shared" si="106"/>
        <v>-15.11996553334332</v>
      </c>
      <c r="AC173" s="31">
        <f t="shared" si="118"/>
        <v>1.0282140702760304E-5</v>
      </c>
      <c r="AD173" s="31">
        <f t="shared" si="107"/>
        <v>8.816011791177468E-2</v>
      </c>
      <c r="AE173" s="31">
        <f t="shared" si="119"/>
        <v>-15.576584799732483</v>
      </c>
      <c r="AF173" s="31">
        <f t="shared" si="120"/>
        <v>-85.362479502926817</v>
      </c>
      <c r="AG173" s="31">
        <f t="shared" si="99"/>
        <v>92.110410468749379</v>
      </c>
      <c r="AH173" s="31">
        <f t="shared" si="108"/>
        <v>-83.734655013187634</v>
      </c>
      <c r="AI173" s="31">
        <f t="shared" si="109"/>
        <v>-89.996272738339712</v>
      </c>
      <c r="AJ173" s="31">
        <f t="shared" si="121"/>
        <v>8.516544420930888</v>
      </c>
      <c r="AK173" s="31">
        <f t="shared" si="110"/>
        <v>67.968133606786452</v>
      </c>
      <c r="AL173" s="32">
        <f t="shared" si="111"/>
        <v>-4.928625637292983E-3</v>
      </c>
      <c r="AM173" s="31">
        <f t="shared" si="112"/>
        <v>-1.9299778289988556</v>
      </c>
      <c r="AN173" s="31">
        <f t="shared" si="122"/>
        <v>16.887371250855338</v>
      </c>
      <c r="AO173" s="31">
        <f t="shared" si="123"/>
        <v>-23.958116960552115</v>
      </c>
      <c r="AP173" s="30">
        <f t="shared" si="100"/>
        <v>23.609121289162623</v>
      </c>
      <c r="AQ173" s="30">
        <f t="shared" si="101"/>
        <v>-26.020599913279625</v>
      </c>
      <c r="AR173" s="31">
        <f t="shared" si="124"/>
        <v>-1.1006921729941475</v>
      </c>
      <c r="AS173" s="33">
        <f t="shared" si="125"/>
        <v>-109.32059646347894</v>
      </c>
      <c r="AT173" s="31">
        <f t="shared" si="113"/>
        <v>1.0428622954231263E-10</v>
      </c>
      <c r="AU173" s="31">
        <f t="shared" si="114"/>
        <v>2.8076492829813587E-4</v>
      </c>
      <c r="AV173" s="32">
        <f t="shared" si="115"/>
        <v>-2.6036841596939145E-13</v>
      </c>
      <c r="AW173" s="31">
        <f t="shared" si="116"/>
        <v>-1.4038246415018873E-5</v>
      </c>
      <c r="AX173" s="34">
        <f t="shared" si="126"/>
        <v>1.0402586112634324E-10</v>
      </c>
      <c r="AY173" s="35">
        <f t="shared" si="127"/>
        <v>2.6672668188311698E-4</v>
      </c>
      <c r="AZ173" s="10">
        <f t="shared" si="128"/>
        <v>-1.1006921728901216</v>
      </c>
      <c r="BA173" s="10">
        <f t="shared" si="129"/>
        <v>-109.32032973679705</v>
      </c>
      <c r="BB173" s="10">
        <f t="shared" si="130"/>
        <v>70.679670263202951</v>
      </c>
      <c r="BC173" s="48"/>
      <c r="BD173" s="46">
        <f t="shared" si="131"/>
        <v>-1</v>
      </c>
      <c r="BE173" s="46">
        <f t="shared" si="132"/>
        <v>-109</v>
      </c>
      <c r="BF173" s="46">
        <f t="shared" si="133"/>
        <v>71</v>
      </c>
    </row>
    <row r="174" spans="22:58" x14ac:dyDescent="0.3">
      <c r="V174" s="29">
        <v>2.7</v>
      </c>
      <c r="W174" s="38">
        <f t="shared" si="117"/>
        <v>5011.8723362727269</v>
      </c>
      <c r="X174" s="30">
        <f t="shared" si="102"/>
        <v>-6.4246676350453633</v>
      </c>
      <c r="Y174" s="31">
        <f t="shared" si="103"/>
        <v>-9.6357437884486412</v>
      </c>
      <c r="Z174" s="31">
        <f t="shared" si="104"/>
        <v>-70.745107182014848</v>
      </c>
      <c r="AA174" s="31">
        <f t="shared" si="105"/>
        <v>0.3199214097894581</v>
      </c>
      <c r="AB174" s="31">
        <f t="shared" si="106"/>
        <v>-15.45549453104495</v>
      </c>
      <c r="AC174" s="31">
        <f t="shared" si="118"/>
        <v>1.0766722465101702E-5</v>
      </c>
      <c r="AD174" s="31">
        <f t="shared" si="107"/>
        <v>9.0213627502445257E-2</v>
      </c>
      <c r="AE174" s="31">
        <f t="shared" si="119"/>
        <v>-15.74047924698208</v>
      </c>
      <c r="AF174" s="31">
        <f t="shared" si="120"/>
        <v>-86.110388085557346</v>
      </c>
      <c r="AG174" s="31">
        <f t="shared" si="99"/>
        <v>92.110410468749379</v>
      </c>
      <c r="AH174" s="31">
        <f t="shared" si="108"/>
        <v>-83.934655012360452</v>
      </c>
      <c r="AI174" s="31">
        <f t="shared" si="109"/>
        <v>-89.9963575811731</v>
      </c>
      <c r="AJ174" s="31">
        <f t="shared" si="121"/>
        <v>8.6889518079487651</v>
      </c>
      <c r="AK174" s="31">
        <f t="shared" si="110"/>
        <v>68.423093466416901</v>
      </c>
      <c r="AL174" s="32">
        <f t="shared" si="111"/>
        <v>-5.1607666511240026E-3</v>
      </c>
      <c r="AM174" s="31">
        <f t="shared" si="112"/>
        <v>-1.9748975942076474</v>
      </c>
      <c r="AN174" s="31">
        <f t="shared" si="122"/>
        <v>16.859546497686569</v>
      </c>
      <c r="AO174" s="31">
        <f t="shared" si="123"/>
        <v>-23.548161708963846</v>
      </c>
      <c r="AP174" s="30">
        <f t="shared" si="100"/>
        <v>23.609121289162623</v>
      </c>
      <c r="AQ174" s="30">
        <f t="shared" si="101"/>
        <v>-26.020599913279625</v>
      </c>
      <c r="AR174" s="31">
        <f t="shared" si="124"/>
        <v>-1.2924113734125129</v>
      </c>
      <c r="AS174" s="33">
        <f t="shared" si="125"/>
        <v>-109.65854979452119</v>
      </c>
      <c r="AT174" s="31">
        <f t="shared" si="113"/>
        <v>1.0920044231180779E-10</v>
      </c>
      <c r="AU174" s="31">
        <f t="shared" si="114"/>
        <v>2.873047836055826E-4</v>
      </c>
      <c r="AV174" s="32">
        <f t="shared" si="115"/>
        <v>-2.7386900050113786E-13</v>
      </c>
      <c r="AW174" s="31">
        <f t="shared" si="116"/>
        <v>-1.4365239180399233E-5</v>
      </c>
      <c r="AX174" s="34">
        <f t="shared" si="126"/>
        <v>1.0892657331130666E-10</v>
      </c>
      <c r="AY174" s="35">
        <f t="shared" si="127"/>
        <v>2.7293954442518336E-4</v>
      </c>
      <c r="AZ174" s="10">
        <f t="shared" si="128"/>
        <v>-1.2924113733035862</v>
      </c>
      <c r="BA174" s="10">
        <f t="shared" si="129"/>
        <v>-109.65827685497676</v>
      </c>
      <c r="BB174" s="10">
        <f t="shared" si="130"/>
        <v>70.341723145023238</v>
      </c>
      <c r="BC174" s="37"/>
      <c r="BD174" s="46">
        <f t="shared" si="131"/>
        <v>-1</v>
      </c>
      <c r="BE174" s="46">
        <f t="shared" si="132"/>
        <v>-110</v>
      </c>
      <c r="BF174" s="46">
        <f t="shared" si="133"/>
        <v>70</v>
      </c>
    </row>
    <row r="175" spans="22:58" x14ac:dyDescent="0.3">
      <c r="V175" s="29">
        <v>2.71</v>
      </c>
      <c r="W175" s="36">
        <f t="shared" si="117"/>
        <v>5128.6138399136516</v>
      </c>
      <c r="X175" s="30">
        <f t="shared" si="102"/>
        <v>-6.4246676350453633</v>
      </c>
      <c r="Y175" s="31">
        <f t="shared" si="103"/>
        <v>-9.8144349882660578</v>
      </c>
      <c r="Z175" s="31">
        <f t="shared" si="104"/>
        <v>-71.152140361642466</v>
      </c>
      <c r="AA175" s="31">
        <f t="shared" si="105"/>
        <v>0.33443262298755771</v>
      </c>
      <c r="AB175" s="31">
        <f t="shared" si="106"/>
        <v>-15.797717711707962</v>
      </c>
      <c r="AC175" s="31">
        <f t="shared" si="118"/>
        <v>1.1274141803948647E-5</v>
      </c>
      <c r="AD175" s="31">
        <f t="shared" si="107"/>
        <v>9.2314969236190134E-2</v>
      </c>
      <c r="AE175" s="31">
        <f t="shared" si="119"/>
        <v>-15.90465872618206</v>
      </c>
      <c r="AF175" s="31">
        <f t="shared" si="120"/>
        <v>-86.857543104114242</v>
      </c>
      <c r="AG175" s="31">
        <f t="shared" si="99"/>
        <v>92.110410468749379</v>
      </c>
      <c r="AH175" s="31">
        <f t="shared" si="108"/>
        <v>-84.134655011570501</v>
      </c>
      <c r="AI175" s="31">
        <f t="shared" si="109"/>
        <v>-89.996440492747823</v>
      </c>
      <c r="AJ175" s="31">
        <f t="shared" si="121"/>
        <v>8.8624364016412791</v>
      </c>
      <c r="AK175" s="31">
        <f t="shared" si="110"/>
        <v>68.870475285904106</v>
      </c>
      <c r="AL175" s="32">
        <f t="shared" si="111"/>
        <v>-5.4038348351355091E-3</v>
      </c>
      <c r="AM175" s="31">
        <f t="shared" si="112"/>
        <v>-2.0208611606244746</v>
      </c>
      <c r="AN175" s="31">
        <f t="shared" si="122"/>
        <v>16.832788023985021</v>
      </c>
      <c r="AO175" s="31">
        <f t="shared" si="123"/>
        <v>-23.14682636746819</v>
      </c>
      <c r="AP175" s="30">
        <f t="shared" si="100"/>
        <v>23.609121289162623</v>
      </c>
      <c r="AQ175" s="30">
        <f t="shared" si="101"/>
        <v>-26.020599913279625</v>
      </c>
      <c r="AR175" s="31">
        <f t="shared" si="124"/>
        <v>-1.4833493263140411</v>
      </c>
      <c r="AS175" s="33">
        <f t="shared" si="125"/>
        <v>-110.00436947158244</v>
      </c>
      <c r="AT175" s="31">
        <f t="shared" si="113"/>
        <v>1.1434609367326991E-10</v>
      </c>
      <c r="AU175" s="31">
        <f t="shared" si="114"/>
        <v>2.9399697171221501E-4</v>
      </c>
      <c r="AV175" s="32">
        <f t="shared" si="115"/>
        <v>-2.8544093009977772E-13</v>
      </c>
      <c r="AW175" s="31">
        <f t="shared" si="116"/>
        <v>-1.469984858573944E-5</v>
      </c>
      <c r="AX175" s="34">
        <f t="shared" si="126"/>
        <v>1.1406065274317013E-10</v>
      </c>
      <c r="AY175" s="35">
        <f t="shared" si="127"/>
        <v>2.7929712312647556E-4</v>
      </c>
      <c r="AZ175" s="10">
        <f t="shared" si="128"/>
        <v>-1.4833493261999804</v>
      </c>
      <c r="BA175" s="10">
        <f t="shared" si="129"/>
        <v>-110.00409017445931</v>
      </c>
      <c r="BB175" s="10">
        <f t="shared" si="130"/>
        <v>69.995909825540693</v>
      </c>
      <c r="BC175" s="48"/>
      <c r="BD175" s="46">
        <f t="shared" si="131"/>
        <v>-1</v>
      </c>
      <c r="BE175" s="46">
        <f t="shared" si="132"/>
        <v>-110</v>
      </c>
      <c r="BF175" s="46">
        <f t="shared" si="133"/>
        <v>70</v>
      </c>
    </row>
    <row r="176" spans="22:58" x14ac:dyDescent="0.3">
      <c r="V176" s="29">
        <v>2.72</v>
      </c>
      <c r="W176" s="38">
        <f t="shared" si="117"/>
        <v>5248.0746024977288</v>
      </c>
      <c r="X176" s="30">
        <f t="shared" si="102"/>
        <v>-6.4246676350453633</v>
      </c>
      <c r="Y176" s="31">
        <f t="shared" si="103"/>
        <v>-9.9939871753928724</v>
      </c>
      <c r="Z176" s="31">
        <f t="shared" si="104"/>
        <v>-71.551825051293676</v>
      </c>
      <c r="AA176" s="31">
        <f t="shared" si="105"/>
        <v>0.34957593875619508</v>
      </c>
      <c r="AB176" s="31">
        <f t="shared" si="106"/>
        <v>-16.146718815260286</v>
      </c>
      <c r="AC176" s="31">
        <f t="shared" si="118"/>
        <v>1.1805475015150569E-5</v>
      </c>
      <c r="AD176" s="31">
        <f t="shared" si="107"/>
        <v>9.446525724958639E-2</v>
      </c>
      <c r="AE176" s="31">
        <f t="shared" si="119"/>
        <v>-16.069067066207023</v>
      </c>
      <c r="AF176" s="31">
        <f t="shared" si="120"/>
        <v>-87.604078609304381</v>
      </c>
      <c r="AG176" s="31">
        <f t="shared" si="99"/>
        <v>92.110410468749379</v>
      </c>
      <c r="AH176" s="31">
        <f t="shared" si="108"/>
        <v>-84.334655010816107</v>
      </c>
      <c r="AI176" s="31">
        <f t="shared" si="109"/>
        <v>-89.996521517024703</v>
      </c>
      <c r="AJ176" s="31">
        <f t="shared" si="121"/>
        <v>9.0369623625685414</v>
      </c>
      <c r="AK176" s="31">
        <f t="shared" si="110"/>
        <v>69.310298001661593</v>
      </c>
      <c r="AL176" s="32">
        <f t="shared" si="111"/>
        <v>-5.6583438895894556E-3</v>
      </c>
      <c r="AM176" s="31">
        <f t="shared" si="112"/>
        <v>-2.0678926619667064</v>
      </c>
      <c r="AN176" s="31">
        <f t="shared" si="122"/>
        <v>16.807059476612224</v>
      </c>
      <c r="AO176" s="31">
        <f t="shared" si="123"/>
        <v>-22.754116177329816</v>
      </c>
      <c r="AP176" s="30">
        <f t="shared" si="100"/>
        <v>23.609121289162623</v>
      </c>
      <c r="AQ176" s="30">
        <f t="shared" si="101"/>
        <v>-26.020599913279625</v>
      </c>
      <c r="AR176" s="31">
        <f t="shared" si="124"/>
        <v>-1.6734862137118007</v>
      </c>
      <c r="AS176" s="33">
        <f t="shared" si="125"/>
        <v>-110.3581947866342</v>
      </c>
      <c r="AT176" s="31">
        <f t="shared" si="113"/>
        <v>1.1973475555629708E-10</v>
      </c>
      <c r="AU176" s="31">
        <f t="shared" si="114"/>
        <v>3.0084504090474828E-4</v>
      </c>
      <c r="AV176" s="32">
        <f t="shared" si="115"/>
        <v>-2.9894151463152413E-13</v>
      </c>
      <c r="AW176" s="31">
        <f t="shared" si="116"/>
        <v>-1.5042252045375305E-5</v>
      </c>
      <c r="AX176" s="34">
        <f t="shared" si="126"/>
        <v>1.1943581404166556E-10</v>
      </c>
      <c r="AY176" s="35">
        <f t="shared" si="127"/>
        <v>2.8580278885937299E-4</v>
      </c>
      <c r="AZ176" s="10">
        <f t="shared" si="128"/>
        <v>-1.6734862135923649</v>
      </c>
      <c r="BA176" s="10">
        <f t="shared" si="129"/>
        <v>-110.35790898384533</v>
      </c>
      <c r="BB176" s="10">
        <f t="shared" si="130"/>
        <v>69.642091016154666</v>
      </c>
      <c r="BC176" s="37"/>
      <c r="BD176" s="46">
        <f t="shared" si="131"/>
        <v>-2</v>
      </c>
      <c r="BE176" s="46">
        <f t="shared" si="132"/>
        <v>-110</v>
      </c>
      <c r="BF176" s="46">
        <f t="shared" si="133"/>
        <v>70</v>
      </c>
    </row>
    <row r="177" spans="22:58" x14ac:dyDescent="0.3">
      <c r="V177" s="29">
        <v>2.73</v>
      </c>
      <c r="W177" s="36">
        <f t="shared" si="117"/>
        <v>5370.3179637025296</v>
      </c>
      <c r="X177" s="30">
        <f t="shared" si="102"/>
        <v>-6.4246676350453633</v>
      </c>
      <c r="Y177" s="31">
        <f t="shared" si="103"/>
        <v>-10.174369381189607</v>
      </c>
      <c r="Z177" s="31">
        <f t="shared" si="104"/>
        <v>-71.94421752199311</v>
      </c>
      <c r="AA177" s="31">
        <f t="shared" si="105"/>
        <v>0.36537654544633263</v>
      </c>
      <c r="AB177" s="31">
        <f t="shared" si="106"/>
        <v>-16.502579254685958</v>
      </c>
      <c r="AC177" s="31">
        <f t="shared" si="118"/>
        <v>1.236184911958302E-5</v>
      </c>
      <c r="AD177" s="31">
        <f t="shared" si="107"/>
        <v>9.6665631629558255E-2</v>
      </c>
      <c r="AE177" s="31">
        <f t="shared" si="119"/>
        <v>-16.233648108939519</v>
      </c>
      <c r="AF177" s="31">
        <f t="shared" si="120"/>
        <v>-88.350131145049502</v>
      </c>
      <c r="AG177" s="31">
        <f t="shared" si="99"/>
        <v>92.110410468749379</v>
      </c>
      <c r="AH177" s="31">
        <f t="shared" si="108"/>
        <v>-84.534655010095662</v>
      </c>
      <c r="AI177" s="31">
        <f t="shared" si="109"/>
        <v>-89.996600696963895</v>
      </c>
      <c r="AJ177" s="31">
        <f t="shared" si="121"/>
        <v>9.2124945609379818</v>
      </c>
      <c r="AK177" s="31">
        <f t="shared" si="110"/>
        <v>69.742587418104492</v>
      </c>
      <c r="AL177" s="32">
        <f t="shared" si="111"/>
        <v>-5.9248316013042332E-3</v>
      </c>
      <c r="AM177" s="31">
        <f t="shared" si="112"/>
        <v>-2.1160167812946669</v>
      </c>
      <c r="AN177" s="31">
        <f t="shared" si="122"/>
        <v>16.782325187990395</v>
      </c>
      <c r="AO177" s="31">
        <f t="shared" si="123"/>
        <v>-22.370030060154072</v>
      </c>
      <c r="AP177" s="30">
        <f t="shared" si="100"/>
        <v>23.609121289162623</v>
      </c>
      <c r="AQ177" s="30">
        <f t="shared" si="101"/>
        <v>-26.020599913279625</v>
      </c>
      <c r="AR177" s="31">
        <f t="shared" si="124"/>
        <v>-1.8628015450661266</v>
      </c>
      <c r="AS177" s="33">
        <f t="shared" si="125"/>
        <v>-110.72016120520357</v>
      </c>
      <c r="AT177" s="31">
        <f t="shared" si="113"/>
        <v>1.2537799989048728E-10</v>
      </c>
      <c r="AU177" s="31">
        <f t="shared" si="114"/>
        <v>3.0785262212011238E-4</v>
      </c>
      <c r="AV177" s="32">
        <f t="shared" si="115"/>
        <v>-3.1244209916327064E-13</v>
      </c>
      <c r="AW177" s="31">
        <f t="shared" si="116"/>
        <v>-1.5392631106153375E-5</v>
      </c>
      <c r="AX177" s="34">
        <f t="shared" si="126"/>
        <v>1.2506555779132401E-10</v>
      </c>
      <c r="AY177" s="35">
        <f t="shared" si="127"/>
        <v>2.9245999101395901E-4</v>
      </c>
      <c r="AZ177" s="10">
        <f t="shared" si="128"/>
        <v>-1.8628015449410611</v>
      </c>
      <c r="BA177" s="10">
        <f t="shared" si="129"/>
        <v>-110.71986874521255</v>
      </c>
      <c r="BB177" s="10">
        <f t="shared" si="130"/>
        <v>69.280131254787449</v>
      </c>
      <c r="BC177" s="48"/>
      <c r="BD177" s="46">
        <f t="shared" si="131"/>
        <v>-2</v>
      </c>
      <c r="BE177" s="46">
        <f t="shared" si="132"/>
        <v>-111</v>
      </c>
      <c r="BF177" s="46">
        <f t="shared" si="133"/>
        <v>69</v>
      </c>
    </row>
    <row r="178" spans="22:58" x14ac:dyDescent="0.3">
      <c r="V178" s="29">
        <v>2.74</v>
      </c>
      <c r="W178" s="38">
        <f t="shared" si="117"/>
        <v>5495.4087385762532</v>
      </c>
      <c r="X178" s="30">
        <f t="shared" si="102"/>
        <v>-6.4246676350453633</v>
      </c>
      <c r="Y178" s="31">
        <f t="shared" si="103"/>
        <v>-10.355551445051317</v>
      </c>
      <c r="Z178" s="31">
        <f t="shared" si="104"/>
        <v>-72.329378541860081</v>
      </c>
      <c r="AA178" s="31">
        <f t="shared" si="105"/>
        <v>0.38186042821006716</v>
      </c>
      <c r="AB178" s="31">
        <f t="shared" si="106"/>
        <v>-16.865377849394854</v>
      </c>
      <c r="AC178" s="31">
        <f t="shared" si="118"/>
        <v>1.294444425270027E-5</v>
      </c>
      <c r="AD178" s="31">
        <f t="shared" si="107"/>
        <v>9.8917259017750836E-2</v>
      </c>
      <c r="AE178" s="31">
        <f t="shared" si="119"/>
        <v>-16.398345707442356</v>
      </c>
      <c r="AF178" s="31">
        <f t="shared" si="120"/>
        <v>-89.095839132237188</v>
      </c>
      <c r="AG178" s="31">
        <f t="shared" si="99"/>
        <v>92.110410468749379</v>
      </c>
      <c r="AH178" s="31">
        <f t="shared" si="108"/>
        <v>-84.734655009407632</v>
      </c>
      <c r="AI178" s="31">
        <f t="shared" si="109"/>
        <v>-89.996678074547646</v>
      </c>
      <c r="AJ178" s="31">
        <f t="shared" si="121"/>
        <v>9.3889986015078968</v>
      </c>
      <c r="AK178" s="31">
        <f t="shared" si="110"/>
        <v>70.16737581876221</v>
      </c>
      <c r="AL178" s="32">
        <f t="shared" si="111"/>
        <v>-6.2038609669592144E-3</v>
      </c>
      <c r="AM178" s="31">
        <f t="shared" si="112"/>
        <v>-2.1652587628962565</v>
      </c>
      <c r="AN178" s="31">
        <f t="shared" si="122"/>
        <v>16.758550199882684</v>
      </c>
      <c r="AO178" s="31">
        <f t="shared" si="123"/>
        <v>-21.994561018681694</v>
      </c>
      <c r="AP178" s="30">
        <f t="shared" si="100"/>
        <v>23.609121289162623</v>
      </c>
      <c r="AQ178" s="30">
        <f t="shared" si="101"/>
        <v>-26.020599913279625</v>
      </c>
      <c r="AR178" s="31">
        <f t="shared" si="124"/>
        <v>-2.0512741316766743</v>
      </c>
      <c r="AS178" s="33">
        <f t="shared" si="125"/>
        <v>-111.09040015091888</v>
      </c>
      <c r="AT178" s="31">
        <f t="shared" si="113"/>
        <v>1.3128739860543852E-10</v>
      </c>
      <c r="AU178" s="31">
        <f t="shared" si="114"/>
        <v>3.1502343087062352E-4</v>
      </c>
      <c r="AV178" s="32">
        <f t="shared" si="115"/>
        <v>-3.2787133862812376E-13</v>
      </c>
      <c r="AW178" s="31">
        <f t="shared" si="116"/>
        <v>-1.5751171543689497E-5</v>
      </c>
      <c r="AX178" s="34">
        <f t="shared" si="126"/>
        <v>1.3095952726681039E-10</v>
      </c>
      <c r="AY178" s="35">
        <f t="shared" si="127"/>
        <v>2.9927225932693401E-4</v>
      </c>
      <c r="AZ178" s="10">
        <f t="shared" si="128"/>
        <v>-2.0512741315457146</v>
      </c>
      <c r="BA178" s="10">
        <f t="shared" si="129"/>
        <v>-111.09010087865956</v>
      </c>
      <c r="BB178" s="10">
        <f t="shared" si="130"/>
        <v>68.909899121340445</v>
      </c>
      <c r="BC178" s="37"/>
      <c r="BD178" s="46">
        <f t="shared" si="131"/>
        <v>-2</v>
      </c>
      <c r="BE178" s="46">
        <f t="shared" si="132"/>
        <v>-111</v>
      </c>
      <c r="BF178" s="46">
        <f t="shared" si="133"/>
        <v>69</v>
      </c>
    </row>
    <row r="179" spans="22:58" x14ac:dyDescent="0.3">
      <c r="V179" s="29">
        <v>2.75</v>
      </c>
      <c r="W179" s="36">
        <f t="shared" si="117"/>
        <v>5623.4132519034929</v>
      </c>
      <c r="X179" s="30">
        <f t="shared" si="102"/>
        <v>-6.4246676350453633</v>
      </c>
      <c r="Y179" s="31">
        <f t="shared" si="103"/>
        <v>-10.537504018386628</v>
      </c>
      <c r="Z179" s="31">
        <f t="shared" si="104"/>
        <v>-72.707373037387526</v>
      </c>
      <c r="AA179" s="31">
        <f t="shared" si="105"/>
        <v>0.3990543759589763</v>
      </c>
      <c r="AB179" s="31">
        <f t="shared" si="106"/>
        <v>-17.235190546367232</v>
      </c>
      <c r="AC179" s="31">
        <f t="shared" si="118"/>
        <v>1.3554496162087672E-5</v>
      </c>
      <c r="AD179" s="31">
        <f t="shared" si="107"/>
        <v>0.10122133322897432</v>
      </c>
      <c r="AE179" s="31">
        <f t="shared" si="119"/>
        <v>-16.563103722976852</v>
      </c>
      <c r="AF179" s="31">
        <f t="shared" si="120"/>
        <v>-89.841342250525784</v>
      </c>
      <c r="AG179" s="31">
        <f t="shared" si="99"/>
        <v>92.110410468749379</v>
      </c>
      <c r="AH179" s="31">
        <f t="shared" si="108"/>
        <v>-84.934655008750582</v>
      </c>
      <c r="AI179" s="31">
        <f t="shared" si="109"/>
        <v>-89.996753690802549</v>
      </c>
      <c r="AJ179" s="31">
        <f t="shared" si="121"/>
        <v>9.5664408446677527</v>
      </c>
      <c r="AK179" s="31">
        <f t="shared" si="110"/>
        <v>70.584701582231773</v>
      </c>
      <c r="AL179" s="32">
        <f t="shared" si="111"/>
        <v>-6.4960213681822549E-3</v>
      </c>
      <c r="AM179" s="31">
        <f t="shared" si="112"/>
        <v>-2.2156444243837616</v>
      </c>
      <c r="AN179" s="31">
        <f t="shared" si="122"/>
        <v>16.735700283298367</v>
      </c>
      <c r="AO179" s="31">
        <f t="shared" si="123"/>
        <v>-21.627696532954538</v>
      </c>
      <c r="AP179" s="30">
        <f t="shared" si="100"/>
        <v>23.609121289162623</v>
      </c>
      <c r="AQ179" s="30">
        <f t="shared" si="101"/>
        <v>-26.020599913279625</v>
      </c>
      <c r="AR179" s="31">
        <f t="shared" si="124"/>
        <v>-2.2388820637954865</v>
      </c>
      <c r="AS179" s="33">
        <f t="shared" si="125"/>
        <v>-111.46903878348033</v>
      </c>
      <c r="AT179" s="31">
        <f t="shared" si="113"/>
        <v>1.3747452363074869E-10</v>
      </c>
      <c r="AU179" s="31">
        <f t="shared" si="114"/>
        <v>3.2236126921399621E-4</v>
      </c>
      <c r="AV179" s="32">
        <f t="shared" si="115"/>
        <v>-3.4330057809297698E-13</v>
      </c>
      <c r="AW179" s="31">
        <f t="shared" si="116"/>
        <v>-1.6118063460869454E-5</v>
      </c>
      <c r="AX179" s="34">
        <f t="shared" si="126"/>
        <v>1.3713122305265572E-10</v>
      </c>
      <c r="AY179" s="35">
        <f t="shared" si="127"/>
        <v>3.0624320575312676E-4</v>
      </c>
      <c r="AZ179" s="10">
        <f t="shared" si="128"/>
        <v>-2.2388820636583553</v>
      </c>
      <c r="BA179" s="10">
        <f t="shared" si="129"/>
        <v>-111.46873254027457</v>
      </c>
      <c r="BB179" s="10">
        <f t="shared" si="130"/>
        <v>68.531267459725427</v>
      </c>
      <c r="BC179" s="48"/>
      <c r="BD179" s="46">
        <f t="shared" si="131"/>
        <v>-2</v>
      </c>
      <c r="BE179" s="46">
        <f t="shared" si="132"/>
        <v>-111</v>
      </c>
      <c r="BF179" s="46">
        <f t="shared" si="133"/>
        <v>69</v>
      </c>
    </row>
    <row r="180" spans="22:58" x14ac:dyDescent="0.3">
      <c r="V180" s="29">
        <v>2.76</v>
      </c>
      <c r="W180" s="38">
        <f t="shared" si="117"/>
        <v>5754.3993733715706</v>
      </c>
      <c r="X180" s="30">
        <f t="shared" si="102"/>
        <v>-6.4246676350453633</v>
      </c>
      <c r="Y180" s="31">
        <f t="shared" si="103"/>
        <v>-10.720198566077027</v>
      </c>
      <c r="Z180" s="31">
        <f t="shared" si="104"/>
        <v>-73.078269765594115</v>
      </c>
      <c r="AA180" s="31">
        <f t="shared" si="105"/>
        <v>0.41698598658426206</v>
      </c>
      <c r="AB180" s="31">
        <f t="shared" si="106"/>
        <v>-17.612090129151611</v>
      </c>
      <c r="AC180" s="31">
        <f t="shared" si="118"/>
        <v>1.4193298841943109E-5</v>
      </c>
      <c r="AD180" s="31">
        <f t="shared" si="107"/>
        <v>0.1035790758840486</v>
      </c>
      <c r="AE180" s="31">
        <f t="shared" si="119"/>
        <v>-16.727866021239286</v>
      </c>
      <c r="AF180" s="31">
        <f t="shared" si="120"/>
        <v>-90.586780818861683</v>
      </c>
      <c r="AG180" s="31">
        <f t="shared" si="99"/>
        <v>92.110410468749379</v>
      </c>
      <c r="AH180" s="31">
        <f t="shared" si="108"/>
        <v>-85.13465500812309</v>
      </c>
      <c r="AI180" s="31">
        <f t="shared" si="109"/>
        <v>-89.996827585821364</v>
      </c>
      <c r="AJ180" s="31">
        <f t="shared" si="121"/>
        <v>9.7447884238946418</v>
      </c>
      <c r="AK180" s="31">
        <f t="shared" si="110"/>
        <v>70.994608804309408</v>
      </c>
      <c r="AL180" s="32">
        <f t="shared" si="111"/>
        <v>-6.8019298007933465E-3</v>
      </c>
      <c r="AM180" s="31">
        <f t="shared" si="112"/>
        <v>-2.2672001690032832</v>
      </c>
      <c r="AN180" s="31">
        <f t="shared" si="122"/>
        <v>16.713741954720135</v>
      </c>
      <c r="AO180" s="31">
        <f t="shared" si="123"/>
        <v>-21.269418950515238</v>
      </c>
      <c r="AP180" s="30">
        <f t="shared" si="100"/>
        <v>23.609121289162623</v>
      </c>
      <c r="AQ180" s="30">
        <f t="shared" si="101"/>
        <v>-26.020599913279625</v>
      </c>
      <c r="AR180" s="31">
        <f t="shared" si="124"/>
        <v>-2.4256026906361541</v>
      </c>
      <c r="AS180" s="33">
        <f t="shared" si="125"/>
        <v>-111.85619976937693</v>
      </c>
      <c r="AT180" s="31">
        <f t="shared" si="113"/>
        <v>1.4395480420588178E-10</v>
      </c>
      <c r="AU180" s="31">
        <f t="shared" si="114"/>
        <v>3.298700277692478E-4</v>
      </c>
      <c r="AV180" s="32">
        <f t="shared" si="115"/>
        <v>-3.5872981755783021E-13</v>
      </c>
      <c r="AW180" s="31">
        <f t="shared" si="116"/>
        <v>-1.6493501388644171E-5</v>
      </c>
      <c r="AX180" s="34">
        <f t="shared" si="126"/>
        <v>1.4359607438832394E-10</v>
      </c>
      <c r="AY180" s="35">
        <f t="shared" si="127"/>
        <v>3.1337652638060363E-4</v>
      </c>
      <c r="AZ180" s="10">
        <f t="shared" si="128"/>
        <v>-2.4256026904925578</v>
      </c>
      <c r="BA180" s="10">
        <f t="shared" si="129"/>
        <v>-111.85588639285055</v>
      </c>
      <c r="BB180" s="10">
        <f t="shared" si="130"/>
        <v>68.14411360714945</v>
      </c>
      <c r="BC180" s="37"/>
      <c r="BD180" s="46">
        <f t="shared" si="131"/>
        <v>-2</v>
      </c>
      <c r="BE180" s="46">
        <f t="shared" si="132"/>
        <v>-112</v>
      </c>
      <c r="BF180" s="46">
        <f t="shared" si="133"/>
        <v>68</v>
      </c>
    </row>
    <row r="181" spans="22:58" x14ac:dyDescent="0.3">
      <c r="V181" s="29">
        <v>2.77</v>
      </c>
      <c r="W181" s="36">
        <f t="shared" si="117"/>
        <v>5888.4365535558954</v>
      </c>
      <c r="X181" s="30">
        <f t="shared" si="102"/>
        <v>-6.4246676350453633</v>
      </c>
      <c r="Y181" s="31">
        <f t="shared" si="103"/>
        <v>-10.903607365613615</v>
      </c>
      <c r="Z181" s="31">
        <f t="shared" si="104"/>
        <v>-73.442140997514485</v>
      </c>
      <c r="AA181" s="31">
        <f t="shared" si="105"/>
        <v>0.43568367026068466</v>
      </c>
      <c r="AB181" s="31">
        <f t="shared" si="106"/>
        <v>-17.996145914873566</v>
      </c>
      <c r="AC181" s="31">
        <f t="shared" si="118"/>
        <v>1.4862207263985369E-5</v>
      </c>
      <c r="AD181" s="31">
        <f t="shared" si="107"/>
        <v>0.10599173705737956</v>
      </c>
      <c r="AE181" s="31">
        <f t="shared" si="119"/>
        <v>-16.892576468191031</v>
      </c>
      <c r="AF181" s="31">
        <f t="shared" si="120"/>
        <v>-91.332295175330671</v>
      </c>
      <c r="AG181" s="31">
        <f t="shared" si="99"/>
        <v>92.110410468749379</v>
      </c>
      <c r="AH181" s="31">
        <f t="shared" si="108"/>
        <v>-85.33465500752385</v>
      </c>
      <c r="AI181" s="31">
        <f t="shared" si="109"/>
        <v>-89.996899798784213</v>
      </c>
      <c r="AJ181" s="31">
        <f t="shared" si="121"/>
        <v>9.9240092597894076</v>
      </c>
      <c r="AK181" s="31">
        <f t="shared" si="110"/>
        <v>71.397146927481444</v>
      </c>
      <c r="AL181" s="32">
        <f t="shared" si="111"/>
        <v>-7.122232160574159E-3</v>
      </c>
      <c r="AM181" s="31">
        <f t="shared" si="112"/>
        <v>-2.3199529981567961</v>
      </c>
      <c r="AN181" s="31">
        <f t="shared" si="122"/>
        <v>16.692642488854364</v>
      </c>
      <c r="AO181" s="31">
        <f t="shared" si="123"/>
        <v>-20.919705869459566</v>
      </c>
      <c r="AP181" s="30">
        <f t="shared" si="100"/>
        <v>23.609121289162623</v>
      </c>
      <c r="AQ181" s="30">
        <f t="shared" si="101"/>
        <v>-26.020599913279625</v>
      </c>
      <c r="AR181" s="31">
        <f t="shared" si="124"/>
        <v>-2.6114126034536689</v>
      </c>
      <c r="AS181" s="33">
        <f t="shared" si="125"/>
        <v>-112.25200104479023</v>
      </c>
      <c r="AT181" s="31">
        <f t="shared" si="113"/>
        <v>1.5073981226043563E-10</v>
      </c>
      <c r="AU181" s="31">
        <f t="shared" si="114"/>
        <v>3.3755368777955356E-4</v>
      </c>
      <c r="AV181" s="32">
        <f t="shared" si="115"/>
        <v>-3.7801636688889675E-13</v>
      </c>
      <c r="AW181" s="31">
        <f t="shared" si="116"/>
        <v>-1.6877684389172454E-5</v>
      </c>
      <c r="AX181" s="34">
        <f t="shared" si="126"/>
        <v>1.5036179589354673E-10</v>
      </c>
      <c r="AY181" s="35">
        <f t="shared" si="127"/>
        <v>3.2067600339038112E-4</v>
      </c>
      <c r="AZ181" s="10">
        <f t="shared" si="128"/>
        <v>-2.6114126033033069</v>
      </c>
      <c r="BA181" s="10">
        <f t="shared" si="129"/>
        <v>-112.25168036878685</v>
      </c>
      <c r="BB181" s="10">
        <f t="shared" si="130"/>
        <v>67.74831963121315</v>
      </c>
      <c r="BC181" s="48"/>
      <c r="BD181" s="46">
        <f t="shared" si="131"/>
        <v>-3</v>
      </c>
      <c r="BE181" s="46">
        <f t="shared" si="132"/>
        <v>-112</v>
      </c>
      <c r="BF181" s="46">
        <f t="shared" si="133"/>
        <v>68</v>
      </c>
    </row>
    <row r="182" spans="22:58" x14ac:dyDescent="0.3">
      <c r="V182" s="29">
        <v>2.78</v>
      </c>
      <c r="W182" s="38">
        <f t="shared" si="117"/>
        <v>6025.5958607435778</v>
      </c>
      <c r="X182" s="30">
        <f t="shared" si="102"/>
        <v>-6.4246676350453633</v>
      </c>
      <c r="Y182" s="31">
        <f t="shared" si="103"/>
        <v>-11.087703504103759</v>
      </c>
      <c r="Z182" s="31">
        <f t="shared" si="104"/>
        <v>-73.799062213385938</v>
      </c>
      <c r="AA182" s="31">
        <f t="shared" si="105"/>
        <v>0.45517665064931995</v>
      </c>
      <c r="AB182" s="31">
        <f t="shared" si="106"/>
        <v>-18.38742343950204</v>
      </c>
      <c r="AC182" s="31">
        <f t="shared" si="118"/>
        <v>1.5562640258791047E-5</v>
      </c>
      <c r="AD182" s="31">
        <f t="shared" si="107"/>
        <v>0.10846059593961244</v>
      </c>
      <c r="AE182" s="31">
        <f t="shared" si="119"/>
        <v>-17.057178925859546</v>
      </c>
      <c r="AF182" s="31">
        <f t="shared" si="120"/>
        <v>-92.078025056948363</v>
      </c>
      <c r="AG182" s="31">
        <f t="shared" si="99"/>
        <v>92.110410468749379</v>
      </c>
      <c r="AH182" s="31">
        <f t="shared" si="108"/>
        <v>-85.534655006951567</v>
      </c>
      <c r="AI182" s="31">
        <f t="shared" si="109"/>
        <v>-89.996970367979344</v>
      </c>
      <c r="AJ182" s="31">
        <f t="shared" si="121"/>
        <v>10.104072070898978</v>
      </c>
      <c r="AK182" s="31">
        <f t="shared" si="110"/>
        <v>71.792370378806794</v>
      </c>
      <c r="AL182" s="32">
        <f t="shared" si="111"/>
        <v>-7.4576045881689802E-3</v>
      </c>
      <c r="AM182" s="31">
        <f t="shared" si="112"/>
        <v>-2.3739305241366315</v>
      </c>
      <c r="AN182" s="31">
        <f t="shared" si="122"/>
        <v>16.672369928108623</v>
      </c>
      <c r="AO182" s="31">
        <f t="shared" si="123"/>
        <v>-20.578530513309182</v>
      </c>
      <c r="AP182" s="30">
        <f t="shared" si="100"/>
        <v>23.609121289162623</v>
      </c>
      <c r="AQ182" s="30">
        <f t="shared" si="101"/>
        <v>-26.020599913279625</v>
      </c>
      <c r="AR182" s="31">
        <f t="shared" si="124"/>
        <v>-2.7962876218679256</v>
      </c>
      <c r="AS182" s="33">
        <f t="shared" si="125"/>
        <v>-112.65655557025755</v>
      </c>
      <c r="AT182" s="31">
        <f t="shared" si="113"/>
        <v>1.5784304837894097E-10</v>
      </c>
      <c r="AU182" s="31">
        <f t="shared" si="114"/>
        <v>3.4541632322315416E-4</v>
      </c>
      <c r="AV182" s="32">
        <f t="shared" si="115"/>
        <v>-3.9344560635375007E-13</v>
      </c>
      <c r="AW182" s="31">
        <f t="shared" si="116"/>
        <v>-1.7270816161366418E-5</v>
      </c>
      <c r="AX182" s="34">
        <f t="shared" si="126"/>
        <v>1.5744960277258723E-10</v>
      </c>
      <c r="AY182" s="35">
        <f t="shared" si="127"/>
        <v>3.2814550706178775E-4</v>
      </c>
      <c r="AZ182" s="10">
        <f t="shared" si="128"/>
        <v>-2.796287621710476</v>
      </c>
      <c r="BA182" s="10">
        <f t="shared" si="129"/>
        <v>-112.6562274247505</v>
      </c>
      <c r="BB182" s="10">
        <f t="shared" si="130"/>
        <v>67.343772575249503</v>
      </c>
      <c r="BC182" s="37"/>
      <c r="BD182" s="46">
        <f t="shared" si="131"/>
        <v>-3</v>
      </c>
      <c r="BE182" s="46">
        <f t="shared" si="132"/>
        <v>-113</v>
      </c>
      <c r="BF182" s="46">
        <f t="shared" si="133"/>
        <v>67</v>
      </c>
    </row>
    <row r="183" spans="22:58" x14ac:dyDescent="0.3">
      <c r="V183" s="29">
        <v>2.79</v>
      </c>
      <c r="W183" s="36">
        <f t="shared" si="117"/>
        <v>6165.9500186148271</v>
      </c>
      <c r="X183" s="30">
        <f t="shared" si="102"/>
        <v>-6.4246676350453633</v>
      </c>
      <c r="Y183" s="31">
        <f t="shared" si="103"/>
        <v>-11.272460873333635</v>
      </c>
      <c r="Z183" s="31">
        <f t="shared" si="104"/>
        <v>-74.149111809792188</v>
      </c>
      <c r="AA183" s="31">
        <f t="shared" si="105"/>
        <v>0.47549496380783907</v>
      </c>
      <c r="AB183" s="31">
        <f t="shared" si="106"/>
        <v>-18.785984131715878</v>
      </c>
      <c r="AC183" s="31">
        <f t="shared" si="118"/>
        <v>1.6296083522486983E-5</v>
      </c>
      <c r="AD183" s="31">
        <f t="shared" si="107"/>
        <v>0.11098696151571323</v>
      </c>
      <c r="AE183" s="31">
        <f t="shared" si="119"/>
        <v>-17.221617248487636</v>
      </c>
      <c r="AF183" s="31">
        <f t="shared" si="120"/>
        <v>-92.82410897999236</v>
      </c>
      <c r="AG183" s="31">
        <f t="shared" si="99"/>
        <v>92.110410468749379</v>
      </c>
      <c r="AH183" s="31">
        <f t="shared" si="108"/>
        <v>-85.734655006405063</v>
      </c>
      <c r="AI183" s="31">
        <f t="shared" si="109"/>
        <v>-89.997039330823497</v>
      </c>
      <c r="AJ183" s="31">
        <f t="shared" si="121"/>
        <v>10.284946381531766</v>
      </c>
      <c r="AK183" s="31">
        <f t="shared" si="110"/>
        <v>72.180338217079949</v>
      </c>
      <c r="AL183" s="32">
        <f t="shared" si="111"/>
        <v>-7.8087548757143528E-3</v>
      </c>
      <c r="AM183" s="31">
        <f t="shared" si="112"/>
        <v>-2.4291609830717626</v>
      </c>
      <c r="AN183" s="31">
        <f t="shared" si="122"/>
        <v>16.652893089000369</v>
      </c>
      <c r="AO183" s="31">
        <f t="shared" si="123"/>
        <v>-20.245862096815312</v>
      </c>
      <c r="AP183" s="30">
        <f t="shared" si="100"/>
        <v>23.609121289162623</v>
      </c>
      <c r="AQ183" s="30">
        <f t="shared" si="101"/>
        <v>-26.020599913279625</v>
      </c>
      <c r="AR183" s="31">
        <f t="shared" si="124"/>
        <v>-2.9802027836042697</v>
      </c>
      <c r="AS183" s="33">
        <f t="shared" si="125"/>
        <v>-113.06997107680768</v>
      </c>
      <c r="AT183" s="31">
        <f t="shared" si="113"/>
        <v>1.6528187045579464E-10</v>
      </c>
      <c r="AU183" s="31">
        <f t="shared" si="114"/>
        <v>3.5346210297343601E-4</v>
      </c>
      <c r="AV183" s="32">
        <f t="shared" si="115"/>
        <v>-4.1273215568481666E-13</v>
      </c>
      <c r="AW183" s="31">
        <f t="shared" si="116"/>
        <v>-1.7673105148895438E-5</v>
      </c>
      <c r="AX183" s="34">
        <f t="shared" si="126"/>
        <v>1.6486913830010981E-10</v>
      </c>
      <c r="AY183" s="35">
        <f t="shared" si="127"/>
        <v>3.3578899782454055E-4</v>
      </c>
      <c r="AZ183" s="10">
        <f t="shared" si="128"/>
        <v>-2.9802027834394007</v>
      </c>
      <c r="BA183" s="10">
        <f t="shared" si="129"/>
        <v>-113.06963528780985</v>
      </c>
      <c r="BB183" s="10">
        <f t="shared" si="130"/>
        <v>66.930364712190155</v>
      </c>
      <c r="BC183" s="48"/>
      <c r="BD183" s="46">
        <f t="shared" si="131"/>
        <v>-3</v>
      </c>
      <c r="BE183" s="46">
        <f t="shared" si="132"/>
        <v>-113</v>
      </c>
      <c r="BF183" s="46">
        <f t="shared" si="133"/>
        <v>67</v>
      </c>
    </row>
    <row r="184" spans="22:58" x14ac:dyDescent="0.3">
      <c r="V184" s="29">
        <v>2.8</v>
      </c>
      <c r="W184" s="38">
        <f t="shared" si="117"/>
        <v>6309.5734448019321</v>
      </c>
      <c r="X184" s="30">
        <f t="shared" si="102"/>
        <v>-6.4246676350453633</v>
      </c>
      <c r="Y184" s="31">
        <f t="shared" si="103"/>
        <v>-11.457854163065523</v>
      </c>
      <c r="Z184" s="31">
        <f t="shared" si="104"/>
        <v>-74.492370818934816</v>
      </c>
      <c r="AA184" s="31">
        <f t="shared" si="105"/>
        <v>0.4966694546115531</v>
      </c>
      <c r="AB184" s="31">
        <f t="shared" si="106"/>
        <v>-19.191884975818112</v>
      </c>
      <c r="AC184" s="31">
        <f t="shared" si="118"/>
        <v>1.7064092770012664E-5</v>
      </c>
      <c r="AD184" s="31">
        <f t="shared" si="107"/>
        <v>0.11357217325883318</v>
      </c>
      <c r="AE184" s="31">
        <f t="shared" si="119"/>
        <v>-17.385835279406564</v>
      </c>
      <c r="AF184" s="31">
        <f t="shared" si="120"/>
        <v>-93.570683621494098</v>
      </c>
      <c r="AG184" s="31">
        <f t="shared" si="99"/>
        <v>92.110410468749379</v>
      </c>
      <c r="AH184" s="31">
        <f t="shared" si="108"/>
        <v>-85.934655005883144</v>
      </c>
      <c r="AI184" s="31">
        <f t="shared" si="109"/>
        <v>-89.997106723881657</v>
      </c>
      <c r="AJ184" s="31">
        <f t="shared" si="121"/>
        <v>10.466602526771712</v>
      </c>
      <c r="AK184" s="31">
        <f t="shared" si="110"/>
        <v>72.56111379002823</v>
      </c>
      <c r="AL184" s="32">
        <f t="shared" si="111"/>
        <v>-8.1764239379506325E-3</v>
      </c>
      <c r="AM184" s="31">
        <f t="shared" si="112"/>
        <v>-2.4856732480847876</v>
      </c>
      <c r="AN184" s="31">
        <f t="shared" si="122"/>
        <v>16.634181565699997</v>
      </c>
      <c r="AO184" s="31">
        <f t="shared" si="123"/>
        <v>-19.921666181938214</v>
      </c>
      <c r="AP184" s="30">
        <f t="shared" si="100"/>
        <v>23.609121289162623</v>
      </c>
      <c r="AQ184" s="30">
        <f t="shared" si="101"/>
        <v>-26.020599913279625</v>
      </c>
      <c r="AR184" s="31">
        <f t="shared" si="124"/>
        <v>-3.1631323378235692</v>
      </c>
      <c r="AS184" s="33">
        <f t="shared" si="125"/>
        <v>-113.49234980343232</v>
      </c>
      <c r="AT184" s="31">
        <f t="shared" si="113"/>
        <v>1.7306977907552731E-10</v>
      </c>
      <c r="AU184" s="31">
        <f t="shared" si="114"/>
        <v>3.6169529300931878E-4</v>
      </c>
      <c r="AV184" s="32">
        <f t="shared" si="115"/>
        <v>-4.320187050158834E-13</v>
      </c>
      <c r="AW184" s="31">
        <f t="shared" si="116"/>
        <v>-1.8084764650705569E-5</v>
      </c>
      <c r="AX184" s="34">
        <f t="shared" si="126"/>
        <v>1.7263776037051142E-10</v>
      </c>
      <c r="AY184" s="35">
        <f t="shared" si="127"/>
        <v>3.4361052835861321E-4</v>
      </c>
      <c r="AZ184" s="10">
        <f t="shared" si="128"/>
        <v>-3.1631323376509313</v>
      </c>
      <c r="BA184" s="10">
        <f t="shared" si="129"/>
        <v>-113.49200619290396</v>
      </c>
      <c r="BB184" s="10">
        <f t="shared" si="130"/>
        <v>66.507993807096042</v>
      </c>
      <c r="BC184" s="37"/>
      <c r="BD184" s="46">
        <f t="shared" si="131"/>
        <v>-3</v>
      </c>
      <c r="BE184" s="46">
        <f t="shared" si="132"/>
        <v>-113</v>
      </c>
      <c r="BF184" s="46">
        <f t="shared" si="133"/>
        <v>67</v>
      </c>
    </row>
    <row r="185" spans="22:58" x14ac:dyDescent="0.3">
      <c r="V185" s="29">
        <v>2.81</v>
      </c>
      <c r="W185" s="36">
        <f t="shared" si="117"/>
        <v>6456.5422903465596</v>
      </c>
      <c r="X185" s="30">
        <f t="shared" si="102"/>
        <v>-6.4246676350453633</v>
      </c>
      <c r="Y185" s="31">
        <f t="shared" si="103"/>
        <v>-11.643858852741886</v>
      </c>
      <c r="Z185" s="31">
        <f t="shared" si="104"/>
        <v>-74.828922640123068</v>
      </c>
      <c r="AA185" s="31">
        <f t="shared" si="105"/>
        <v>0.51873177048395069</v>
      </c>
      <c r="AB185" s="31">
        <f t="shared" si="106"/>
        <v>-19.60517816426054</v>
      </c>
      <c r="AC185" s="31">
        <f t="shared" si="118"/>
        <v>1.7868297031094588E-5</v>
      </c>
      <c r="AD185" s="31">
        <f t="shared" si="107"/>
        <v>0.11621760184032907</v>
      </c>
      <c r="AE185" s="31">
        <f t="shared" si="119"/>
        <v>-17.549776849006268</v>
      </c>
      <c r="AF185" s="31">
        <f t="shared" si="120"/>
        <v>-94.317883202543271</v>
      </c>
      <c r="AG185" s="31">
        <f t="shared" si="99"/>
        <v>92.110410468749379</v>
      </c>
      <c r="AH185" s="31">
        <f t="shared" si="108"/>
        <v>-86.134655005384701</v>
      </c>
      <c r="AI185" s="31">
        <f t="shared" si="109"/>
        <v>-89.997172582886549</v>
      </c>
      <c r="AJ185" s="31">
        <f t="shared" si="121"/>
        <v>10.649011654894533</v>
      </c>
      <c r="AK185" s="31">
        <f t="shared" si="110"/>
        <v>72.934764402171197</v>
      </c>
      <c r="AL185" s="32">
        <f t="shared" si="111"/>
        <v>-8.5613873507124124E-3</v>
      </c>
      <c r="AM185" s="31">
        <f t="shared" si="112"/>
        <v>-2.5434968426582532</v>
      </c>
      <c r="AN185" s="31">
        <f t="shared" si="122"/>
        <v>16.616205730908497</v>
      </c>
      <c r="AO185" s="31">
        <f t="shared" si="123"/>
        <v>-19.605905023373605</v>
      </c>
      <c r="AP185" s="30">
        <f t="shared" si="100"/>
        <v>23.609121289162623</v>
      </c>
      <c r="AQ185" s="30">
        <f t="shared" si="101"/>
        <v>-26.020599913279625</v>
      </c>
      <c r="AR185" s="31">
        <f t="shared" si="124"/>
        <v>-3.3450497422147727</v>
      </c>
      <c r="AS185" s="33">
        <f t="shared" si="125"/>
        <v>-113.92378822591688</v>
      </c>
      <c r="AT185" s="31">
        <f t="shared" si="113"/>
        <v>1.8122798944240173E-10</v>
      </c>
      <c r="AU185" s="31">
        <f t="shared" si="114"/>
        <v>3.7012025867713851E-4</v>
      </c>
      <c r="AV185" s="32">
        <f t="shared" si="115"/>
        <v>-4.5323390928005675E-13</v>
      </c>
      <c r="AW185" s="31">
        <f t="shared" si="116"/>
        <v>-1.8506012934113696E-5</v>
      </c>
      <c r="AX185" s="34">
        <f t="shared" si="126"/>
        <v>1.8077475553312168E-10</v>
      </c>
      <c r="AY185" s="35">
        <f t="shared" si="127"/>
        <v>3.5161424574302482E-4</v>
      </c>
      <c r="AZ185" s="10">
        <f t="shared" si="128"/>
        <v>-3.3450497420339977</v>
      </c>
      <c r="BA185" s="10">
        <f t="shared" si="129"/>
        <v>-113.92343661167114</v>
      </c>
      <c r="BB185" s="10">
        <f t="shared" si="130"/>
        <v>66.076563388328864</v>
      </c>
      <c r="BC185" s="48"/>
      <c r="BD185" s="46">
        <f t="shared" si="131"/>
        <v>-3</v>
      </c>
      <c r="BE185" s="46">
        <f t="shared" si="132"/>
        <v>-114</v>
      </c>
      <c r="BF185" s="46">
        <f t="shared" si="133"/>
        <v>66</v>
      </c>
    </row>
    <row r="186" spans="22:58" x14ac:dyDescent="0.3">
      <c r="V186" s="29">
        <v>2.82</v>
      </c>
      <c r="W186" s="38">
        <f t="shared" si="117"/>
        <v>6606.9344800759645</v>
      </c>
      <c r="X186" s="30">
        <f t="shared" si="102"/>
        <v>-6.4246676350453633</v>
      </c>
      <c r="Y186" s="31">
        <f t="shared" si="103"/>
        <v>-11.830451201759637</v>
      </c>
      <c r="Z186" s="31">
        <f t="shared" si="104"/>
        <v>-75.158852783498119</v>
      </c>
      <c r="AA186" s="31">
        <f t="shared" si="105"/>
        <v>0.54171435223219555</v>
      </c>
      <c r="AB186" s="31">
        <f t="shared" si="106"/>
        <v>-20.025910740461828</v>
      </c>
      <c r="AC186" s="31">
        <f t="shared" si="118"/>
        <v>1.8710402112075563E-5</v>
      </c>
      <c r="AD186" s="31">
        <f t="shared" si="107"/>
        <v>0.11892464985630874</v>
      </c>
      <c r="AE186" s="31">
        <f t="shared" si="119"/>
        <v>-17.713385774170693</v>
      </c>
      <c r="AF186" s="31">
        <f t="shared" si="120"/>
        <v>-95.065838874103633</v>
      </c>
      <c r="AG186" s="31">
        <f t="shared" si="99"/>
        <v>92.110410468749379</v>
      </c>
      <c r="AH186" s="31">
        <f t="shared" si="108"/>
        <v>-86.334655004908711</v>
      </c>
      <c r="AI186" s="31">
        <f t="shared" si="109"/>
        <v>-89.997236942757468</v>
      </c>
      <c r="AJ186" s="31">
        <f t="shared" si="121"/>
        <v>10.832145727385097</v>
      </c>
      <c r="AK186" s="31">
        <f t="shared" si="110"/>
        <v>73.301360993849713</v>
      </c>
      <c r="AL186" s="32">
        <f t="shared" si="111"/>
        <v>-8.9644569597442519E-3</v>
      </c>
      <c r="AM186" s="31">
        <f t="shared" si="112"/>
        <v>-2.602661954208255</v>
      </c>
      <c r="AN186" s="31">
        <f t="shared" si="122"/>
        <v>16.598936734266019</v>
      </c>
      <c r="AO186" s="31">
        <f t="shared" si="123"/>
        <v>-19.29853790311601</v>
      </c>
      <c r="AP186" s="30">
        <f t="shared" si="100"/>
        <v>23.609121289162623</v>
      </c>
      <c r="AQ186" s="30">
        <f t="shared" si="101"/>
        <v>-26.020599913279625</v>
      </c>
      <c r="AR186" s="31">
        <f t="shared" si="124"/>
        <v>-3.5259276640216761</v>
      </c>
      <c r="AS186" s="33">
        <f t="shared" si="125"/>
        <v>-114.36437677721965</v>
      </c>
      <c r="AT186" s="31">
        <f t="shared" si="113"/>
        <v>1.8976807348601524E-10</v>
      </c>
      <c r="AU186" s="31">
        <f t="shared" si="114"/>
        <v>3.7874146700520755E-4</v>
      </c>
      <c r="AV186" s="32">
        <f t="shared" si="115"/>
        <v>-4.7444911354423026E-13</v>
      </c>
      <c r="AW186" s="31">
        <f t="shared" si="116"/>
        <v>-1.8937073350535513E-5</v>
      </c>
      <c r="AX186" s="34">
        <f t="shared" si="126"/>
        <v>1.89293624372471E-10</v>
      </c>
      <c r="AY186" s="35">
        <f t="shared" si="127"/>
        <v>3.5980439365467204E-4</v>
      </c>
      <c r="AZ186" s="10">
        <f t="shared" si="128"/>
        <v>-3.5259276638323827</v>
      </c>
      <c r="BA186" s="10">
        <f t="shared" si="129"/>
        <v>-114.36401697282599</v>
      </c>
      <c r="BB186" s="10">
        <f t="shared" si="130"/>
        <v>65.635983027174007</v>
      </c>
      <c r="BC186" s="37"/>
      <c r="BD186" s="46">
        <f t="shared" si="131"/>
        <v>-4</v>
      </c>
      <c r="BE186" s="46">
        <f t="shared" si="132"/>
        <v>-114</v>
      </c>
      <c r="BF186" s="46">
        <f t="shared" si="133"/>
        <v>66</v>
      </c>
    </row>
    <row r="187" spans="22:58" x14ac:dyDescent="0.3">
      <c r="V187" s="29">
        <v>2.83</v>
      </c>
      <c r="W187" s="36">
        <f t="shared" si="117"/>
        <v>6760.8297539198211</v>
      </c>
      <c r="X187" s="30">
        <f t="shared" si="102"/>
        <v>-6.4246676350453633</v>
      </c>
      <c r="Y187" s="31">
        <f t="shared" si="103"/>
        <v>-12.017608238470634</v>
      </c>
      <c r="Z187" s="31">
        <f t="shared" si="104"/>
        <v>-75.482248625944393</v>
      </c>
      <c r="AA187" s="31">
        <f t="shared" si="105"/>
        <v>0.56565042178107339</v>
      </c>
      <c r="AB187" s="31">
        <f t="shared" si="106"/>
        <v>-20.454124232734774</v>
      </c>
      <c r="AC187" s="31">
        <f t="shared" si="118"/>
        <v>1.9592194208168893E-5</v>
      </c>
      <c r="AD187" s="31">
        <f t="shared" si="107"/>
        <v>0.1216947525710917</v>
      </c>
      <c r="AE187" s="31">
        <f t="shared" si="119"/>
        <v>-17.876605859540717</v>
      </c>
      <c r="AF187" s="31">
        <f t="shared" si="120"/>
        <v>-95.814678106108076</v>
      </c>
      <c r="AG187" s="31">
        <f t="shared" si="99"/>
        <v>92.110410468749379</v>
      </c>
      <c r="AH187" s="31">
        <f t="shared" si="108"/>
        <v>-86.534655004454137</v>
      </c>
      <c r="AI187" s="31">
        <f t="shared" si="109"/>
        <v>-89.997299837618883</v>
      </c>
      <c r="AJ187" s="31">
        <f t="shared" si="121"/>
        <v>11.015977516750704</v>
      </c>
      <c r="AK187" s="31">
        <f t="shared" si="110"/>
        <v>73.66097783182488</v>
      </c>
      <c r="AL187" s="32">
        <f t="shared" si="111"/>
        <v>-9.3864825629877725E-3</v>
      </c>
      <c r="AM187" s="31">
        <f t="shared" si="112"/>
        <v>-2.6631994478629624</v>
      </c>
      <c r="AN187" s="31">
        <f t="shared" si="122"/>
        <v>16.582346498482956</v>
      </c>
      <c r="AO187" s="31">
        <f t="shared" si="123"/>
        <v>-18.999521453656964</v>
      </c>
      <c r="AP187" s="30">
        <f t="shared" si="100"/>
        <v>23.609121289162623</v>
      </c>
      <c r="AQ187" s="30">
        <f t="shared" si="101"/>
        <v>-26.020599913279625</v>
      </c>
      <c r="AR187" s="31">
        <f t="shared" si="124"/>
        <v>-3.705737985174764</v>
      </c>
      <c r="AS187" s="33">
        <f t="shared" si="125"/>
        <v>-114.81419955976504</v>
      </c>
      <c r="AT187" s="31">
        <f t="shared" si="113"/>
        <v>1.9871317506556348E-10</v>
      </c>
      <c r="AU187" s="31">
        <f t="shared" si="114"/>
        <v>3.875634890722952E-4</v>
      </c>
      <c r="AV187" s="32">
        <f t="shared" si="115"/>
        <v>-4.9759297274151037E-13</v>
      </c>
      <c r="AW187" s="31">
        <f t="shared" si="116"/>
        <v>-1.937817445390957E-5</v>
      </c>
      <c r="AX187" s="34">
        <f t="shared" si="126"/>
        <v>1.9821558209282198E-10</v>
      </c>
      <c r="AY187" s="35">
        <f t="shared" si="127"/>
        <v>3.6818531461838564E-4</v>
      </c>
      <c r="AZ187" s="10">
        <f t="shared" si="128"/>
        <v>-3.7057379849765484</v>
      </c>
      <c r="BA187" s="10">
        <f t="shared" si="129"/>
        <v>-114.81383137445043</v>
      </c>
      <c r="BB187" s="10">
        <f t="shared" si="130"/>
        <v>65.18616862554957</v>
      </c>
      <c r="BC187" s="48"/>
      <c r="BD187" s="46">
        <f t="shared" si="131"/>
        <v>-4</v>
      </c>
      <c r="BE187" s="46">
        <f t="shared" si="132"/>
        <v>-115</v>
      </c>
      <c r="BF187" s="46">
        <f t="shared" si="133"/>
        <v>65</v>
      </c>
    </row>
    <row r="188" spans="22:58" x14ac:dyDescent="0.3">
      <c r="V188" s="29">
        <v>2.84</v>
      </c>
      <c r="W188" s="38">
        <f t="shared" si="117"/>
        <v>6918.3097091893669</v>
      </c>
      <c r="X188" s="30">
        <f t="shared" si="102"/>
        <v>-6.4246676350453633</v>
      </c>
      <c r="Y188" s="31">
        <f t="shared" si="103"/>
        <v>-12.205307748055425</v>
      </c>
      <c r="Z188" s="31">
        <f t="shared" si="104"/>
        <v>-75.799199179080972</v>
      </c>
      <c r="AA188" s="31">
        <f t="shared" si="105"/>
        <v>0.59057396659857941</v>
      </c>
      <c r="AB188" s="31">
        <f t="shared" si="106"/>
        <v>-20.889854280275546</v>
      </c>
      <c r="AC188" s="31">
        <f t="shared" si="118"/>
        <v>2.0515543693137514E-5</v>
      </c>
      <c r="AD188" s="31">
        <f t="shared" si="107"/>
        <v>0.12452937867797395</v>
      </c>
      <c r="AE188" s="31">
        <f t="shared" si="119"/>
        <v>-18.039380900958516</v>
      </c>
      <c r="AF188" s="31">
        <f t="shared" si="120"/>
        <v>-96.564524080678538</v>
      </c>
      <c r="AG188" s="31">
        <f t="shared" si="99"/>
        <v>92.110410468749379</v>
      </c>
      <c r="AH188" s="31">
        <f t="shared" si="108"/>
        <v>-86.734655004020027</v>
      </c>
      <c r="AI188" s="31">
        <f t="shared" si="109"/>
        <v>-89.997361300818454</v>
      </c>
      <c r="AJ188" s="31">
        <f t="shared" si="121"/>
        <v>11.200480602318482</v>
      </c>
      <c r="AK188" s="31">
        <f t="shared" si="110"/>
        <v>74.01369221174302</v>
      </c>
      <c r="AL188" s="32">
        <f t="shared" si="111"/>
        <v>-9.8283536695435905E-3</v>
      </c>
      <c r="AM188" s="31">
        <f t="shared" si="112"/>
        <v>-2.7251408804429622</v>
      </c>
      <c r="AN188" s="31">
        <f t="shared" si="122"/>
        <v>16.56640771337829</v>
      </c>
      <c r="AO188" s="31">
        <f t="shared" si="123"/>
        <v>-18.708809969518395</v>
      </c>
      <c r="AP188" s="30">
        <f t="shared" si="100"/>
        <v>23.609121289162623</v>
      </c>
      <c r="AQ188" s="30">
        <f t="shared" si="101"/>
        <v>-26.020599913279625</v>
      </c>
      <c r="AR188" s="31">
        <f t="shared" si="124"/>
        <v>-3.8844518116972289</v>
      </c>
      <c r="AS188" s="33">
        <f t="shared" si="125"/>
        <v>-115.27333405019694</v>
      </c>
      <c r="AT188" s="31">
        <f t="shared" si="113"/>
        <v>2.0807872342050971E-10</v>
      </c>
      <c r="AU188" s="31">
        <f t="shared" si="114"/>
        <v>3.9659100243127318E-4</v>
      </c>
      <c r="AV188" s="32">
        <f t="shared" si="115"/>
        <v>-5.2073683193879068E-13</v>
      </c>
      <c r="AW188" s="31">
        <f t="shared" si="116"/>
        <v>-1.9829550121879554E-5</v>
      </c>
      <c r="AX188" s="34">
        <f t="shared" si="126"/>
        <v>2.0755798658857092E-10</v>
      </c>
      <c r="AY188" s="35">
        <f t="shared" si="127"/>
        <v>3.7676145230939364E-4</v>
      </c>
      <c r="AZ188" s="10">
        <f t="shared" si="128"/>
        <v>-3.8844518114896709</v>
      </c>
      <c r="BA188" s="10">
        <f t="shared" si="129"/>
        <v>-115.27295728874462</v>
      </c>
      <c r="BB188" s="10">
        <f t="shared" si="130"/>
        <v>64.727042711255379</v>
      </c>
      <c r="BC188" s="37"/>
      <c r="BD188" s="46">
        <f t="shared" si="131"/>
        <v>-4</v>
      </c>
      <c r="BE188" s="46">
        <f t="shared" si="132"/>
        <v>-115</v>
      </c>
      <c r="BF188" s="46">
        <f t="shared" si="133"/>
        <v>65</v>
      </c>
    </row>
    <row r="189" spans="22:58" x14ac:dyDescent="0.3">
      <c r="V189" s="29">
        <v>2.85</v>
      </c>
      <c r="W189" s="36">
        <f t="shared" si="117"/>
        <v>7079.4578438413873</v>
      </c>
      <c r="X189" s="30">
        <f t="shared" si="102"/>
        <v>-6.4246676350453633</v>
      </c>
      <c r="Y189" s="31">
        <f t="shared" si="103"/>
        <v>-12.393528259409281</v>
      </c>
      <c r="Z189" s="31">
        <f t="shared" si="104"/>
        <v>-76.109794869176568</v>
      </c>
      <c r="AA189" s="31">
        <f t="shared" si="105"/>
        <v>0.61651972060771099</v>
      </c>
      <c r="AB189" s="31">
        <f t="shared" si="106"/>
        <v>-21.333130252314653</v>
      </c>
      <c r="AC189" s="31">
        <f t="shared" si="118"/>
        <v>2.1482409088325764E-5</v>
      </c>
      <c r="AD189" s="31">
        <f t="shared" si="107"/>
        <v>0.12743003107770126</v>
      </c>
      <c r="AE189" s="31">
        <f t="shared" si="119"/>
        <v>-18.201654691437845</v>
      </c>
      <c r="AF189" s="31">
        <f t="shared" si="120"/>
        <v>-97.315495090413506</v>
      </c>
      <c r="AG189" s="31">
        <f t="shared" si="99"/>
        <v>92.110410468749379</v>
      </c>
      <c r="AH189" s="31">
        <f t="shared" si="108"/>
        <v>-86.934655003605457</v>
      </c>
      <c r="AI189" s="31">
        <f t="shared" si="109"/>
        <v>-89.997421364944799</v>
      </c>
      <c r="AJ189" s="31">
        <f t="shared" si="121"/>
        <v>11.385629364198881</v>
      </c>
      <c r="AK189" s="31">
        <f t="shared" si="110"/>
        <v>74.359584172672456</v>
      </c>
      <c r="AL189" s="32">
        <f t="shared" si="111"/>
        <v>-1.0291001338705908E-2</v>
      </c>
      <c r="AM189" s="31">
        <f t="shared" si="112"/>
        <v>-2.7885185146398399</v>
      </c>
      <c r="AN189" s="31">
        <f t="shared" si="122"/>
        <v>16.551093828004095</v>
      </c>
      <c r="AO189" s="31">
        <f t="shared" si="123"/>
        <v>-18.426355706912183</v>
      </c>
      <c r="AP189" s="30">
        <f t="shared" si="100"/>
        <v>23.609121289162623</v>
      </c>
      <c r="AQ189" s="30">
        <f t="shared" si="101"/>
        <v>-26.020599913279625</v>
      </c>
      <c r="AR189" s="31">
        <f t="shared" si="124"/>
        <v>-4.0620394875507522</v>
      </c>
      <c r="AS189" s="33">
        <f t="shared" si="125"/>
        <v>-115.7418507973257</v>
      </c>
      <c r="AT189" s="31">
        <f t="shared" si="113"/>
        <v>2.1788400510018311E-10</v>
      </c>
      <c r="AU189" s="31">
        <f t="shared" si="114"/>
        <v>4.0582879358921632E-4</v>
      </c>
      <c r="AV189" s="32">
        <f t="shared" si="115"/>
        <v>-5.4388069113607089E-13</v>
      </c>
      <c r="AW189" s="31">
        <f t="shared" si="116"/>
        <v>-2.0291439679799299E-5</v>
      </c>
      <c r="AX189" s="34">
        <f t="shared" si="126"/>
        <v>2.1734012440904703E-10</v>
      </c>
      <c r="AY189" s="35">
        <f t="shared" si="127"/>
        <v>3.85537353909417E-4</v>
      </c>
      <c r="AZ189" s="10">
        <f t="shared" si="128"/>
        <v>-4.0620394873334122</v>
      </c>
      <c r="BA189" s="10">
        <f t="shared" si="129"/>
        <v>-115.74146525997179</v>
      </c>
      <c r="BB189" s="10">
        <f t="shared" si="130"/>
        <v>64.25853474002821</v>
      </c>
      <c r="BC189" s="48"/>
      <c r="BD189" s="46">
        <f t="shared" si="131"/>
        <v>-4</v>
      </c>
      <c r="BE189" s="46">
        <f t="shared" si="132"/>
        <v>-116</v>
      </c>
      <c r="BF189" s="46">
        <f t="shared" si="133"/>
        <v>64</v>
      </c>
    </row>
    <row r="190" spans="22:58" x14ac:dyDescent="0.3">
      <c r="V190" s="29">
        <v>2.86</v>
      </c>
      <c r="W190" s="38">
        <f t="shared" si="117"/>
        <v>7244.3596007499027</v>
      </c>
      <c r="X190" s="30">
        <f t="shared" si="102"/>
        <v>-6.4246676350453633</v>
      </c>
      <c r="Y190" s="31">
        <f t="shared" si="103"/>
        <v>-12.582249031170887</v>
      </c>
      <c r="Z190" s="31">
        <f t="shared" si="104"/>
        <v>-76.414127328786222</v>
      </c>
      <c r="AA190" s="31">
        <f t="shared" si="105"/>
        <v>0.64352314138249755</v>
      </c>
      <c r="AB190" s="31">
        <f t="shared" si="106"/>
        <v>-21.783974861681468</v>
      </c>
      <c r="AC190" s="31">
        <f t="shared" si="118"/>
        <v>2.2494841214899806E-5</v>
      </c>
      <c r="AD190" s="31">
        <f t="shared" si="107"/>
        <v>0.13039824767506158</v>
      </c>
      <c r="AE190" s="31">
        <f t="shared" si="119"/>
        <v>-18.363371029992535</v>
      </c>
      <c r="AF190" s="31">
        <f t="shared" si="120"/>
        <v>-98.067703942792633</v>
      </c>
      <c r="AG190" s="31">
        <f t="shared" si="99"/>
        <v>92.110410468749379</v>
      </c>
      <c r="AH190" s="31">
        <f t="shared" si="108"/>
        <v>-87.134655003209531</v>
      </c>
      <c r="AI190" s="31">
        <f t="shared" si="109"/>
        <v>-89.997480061844726</v>
      </c>
      <c r="AJ190" s="31">
        <f t="shared" si="121"/>
        <v>11.571398975589846</v>
      </c>
      <c r="AK190" s="31">
        <f t="shared" si="110"/>
        <v>74.698736223832327</v>
      </c>
      <c r="AL190" s="32">
        <f t="shared" si="111"/>
        <v>-1.0775400102545084E-2</v>
      </c>
      <c r="AM190" s="31">
        <f t="shared" si="112"/>
        <v>-2.8533653333886702</v>
      </c>
      <c r="AN190" s="31">
        <f t="shared" si="122"/>
        <v>16.536379041027146</v>
      </c>
      <c r="AO190" s="31">
        <f t="shared" si="123"/>
        <v>-18.152109171401069</v>
      </c>
      <c r="AP190" s="30">
        <f t="shared" si="100"/>
        <v>23.609121289162623</v>
      </c>
      <c r="AQ190" s="30">
        <f t="shared" si="101"/>
        <v>-26.020599913279625</v>
      </c>
      <c r="AR190" s="31">
        <f t="shared" si="124"/>
        <v>-4.2384706130823915</v>
      </c>
      <c r="AS190" s="33">
        <f t="shared" si="125"/>
        <v>-116.2198131141937</v>
      </c>
      <c r="AT190" s="31">
        <f t="shared" si="113"/>
        <v>2.2815216396377886E-10</v>
      </c>
      <c r="AU190" s="31">
        <f t="shared" si="114"/>
        <v>4.1528176054526997E-4</v>
      </c>
      <c r="AV190" s="32">
        <f t="shared" si="115"/>
        <v>-5.7088186019956472E-13</v>
      </c>
      <c r="AW190" s="31">
        <f t="shared" si="116"/>
        <v>-2.0764088027626194E-5</v>
      </c>
      <c r="AX190" s="34">
        <f t="shared" si="126"/>
        <v>2.2758128210357931E-10</v>
      </c>
      <c r="AY190" s="35">
        <f t="shared" si="127"/>
        <v>3.9451767251764378E-4</v>
      </c>
      <c r="AZ190" s="10">
        <f t="shared" si="128"/>
        <v>-4.23847061285481</v>
      </c>
      <c r="BA190" s="10">
        <f t="shared" si="129"/>
        <v>-116.21941859652118</v>
      </c>
      <c r="BB190" s="10">
        <f t="shared" si="130"/>
        <v>63.78058140347882</v>
      </c>
      <c r="BC190" s="37"/>
      <c r="BD190" s="46">
        <f t="shared" si="131"/>
        <v>-4</v>
      </c>
      <c r="BE190" s="46">
        <f t="shared" si="132"/>
        <v>-116</v>
      </c>
      <c r="BF190" s="46">
        <f t="shared" si="133"/>
        <v>64</v>
      </c>
    </row>
    <row r="191" spans="22:58" x14ac:dyDescent="0.3">
      <c r="V191" s="29">
        <v>2.87</v>
      </c>
      <c r="W191" s="36">
        <f t="shared" si="117"/>
        <v>7413.1024130091828</v>
      </c>
      <c r="X191" s="30">
        <f t="shared" si="102"/>
        <v>-6.4246676350453633</v>
      </c>
      <c r="Y191" s="31">
        <f t="shared" si="103"/>
        <v>-12.771450037015882</v>
      </c>
      <c r="Z191" s="31">
        <f t="shared" si="104"/>
        <v>-76.71228919987081</v>
      </c>
      <c r="AA191" s="31">
        <f t="shared" si="105"/>
        <v>0.67162038343191877</v>
      </c>
      <c r="AB191" s="31">
        <f t="shared" si="106"/>
        <v>-22.242403774193384</v>
      </c>
      <c r="AC191" s="31">
        <f t="shared" si="118"/>
        <v>2.3554987544724745E-5</v>
      </c>
      <c r="AD191" s="31">
        <f t="shared" si="107"/>
        <v>0.13343560219401937</v>
      </c>
      <c r="AE191" s="31">
        <f t="shared" si="119"/>
        <v>-18.524473733641781</v>
      </c>
      <c r="AF191" s="31">
        <f t="shared" si="120"/>
        <v>-98.821257371870175</v>
      </c>
      <c r="AG191" s="31">
        <f t="shared" si="99"/>
        <v>92.110410468749379</v>
      </c>
      <c r="AH191" s="31">
        <f t="shared" si="108"/>
        <v>-87.334655002831454</v>
      </c>
      <c r="AI191" s="31">
        <f t="shared" si="109"/>
        <v>-89.997537422640093</v>
      </c>
      <c r="AJ191" s="31">
        <f t="shared" si="121"/>
        <v>11.757765393588652</v>
      </c>
      <c r="AK191" s="31">
        <f t="shared" si="110"/>
        <v>75.031233083557851</v>
      </c>
      <c r="AL191" s="32">
        <f t="shared" si="111"/>
        <v>-1.1282569975689632E-2</v>
      </c>
      <c r="AM191" s="31">
        <f t="shared" si="112"/>
        <v>-2.9197150544294814</v>
      </c>
      <c r="AN191" s="31">
        <f t="shared" si="122"/>
        <v>16.522238289530886</v>
      </c>
      <c r="AO191" s="31">
        <f t="shared" si="123"/>
        <v>-17.886019393511724</v>
      </c>
      <c r="AP191" s="30">
        <f t="shared" si="100"/>
        <v>23.609121289162623</v>
      </c>
      <c r="AQ191" s="30">
        <f t="shared" si="101"/>
        <v>-26.020599913279625</v>
      </c>
      <c r="AR191" s="31">
        <f t="shared" si="124"/>
        <v>-4.4137140682278968</v>
      </c>
      <c r="AS191" s="33">
        <f t="shared" si="125"/>
        <v>-116.70727676538189</v>
      </c>
      <c r="AT191" s="31">
        <f t="shared" si="113"/>
        <v>2.3890441521555892E-10</v>
      </c>
      <c r="AU191" s="31">
        <f t="shared" si="114"/>
        <v>4.2495491538763853E-4</v>
      </c>
      <c r="AV191" s="32">
        <f t="shared" si="115"/>
        <v>-5.9788302926305866E-13</v>
      </c>
      <c r="AW191" s="31">
        <f t="shared" si="116"/>
        <v>-2.1247745769770566E-5</v>
      </c>
      <c r="AX191" s="34">
        <f t="shared" si="126"/>
        <v>2.3830653218629588E-10</v>
      </c>
      <c r="AY191" s="35">
        <f t="shared" si="127"/>
        <v>4.0370716961786798E-4</v>
      </c>
      <c r="AZ191" s="10">
        <f t="shared" si="128"/>
        <v>-4.4137140679895905</v>
      </c>
      <c r="BA191" s="10">
        <f t="shared" si="129"/>
        <v>-116.70687305821227</v>
      </c>
      <c r="BB191" s="10">
        <f t="shared" si="130"/>
        <v>63.293126941787733</v>
      </c>
      <c r="BC191" s="48"/>
      <c r="BD191" s="46">
        <f t="shared" si="131"/>
        <v>-4</v>
      </c>
      <c r="BE191" s="46">
        <f t="shared" si="132"/>
        <v>-117</v>
      </c>
      <c r="BF191" s="46">
        <f t="shared" si="133"/>
        <v>63</v>
      </c>
    </row>
    <row r="192" spans="22:58" x14ac:dyDescent="0.3">
      <c r="V192" s="29">
        <v>2.88</v>
      </c>
      <c r="W192" s="38">
        <f t="shared" si="117"/>
        <v>7585.7757502918375</v>
      </c>
      <c r="X192" s="30">
        <f t="shared" si="102"/>
        <v>-6.4246676350453633</v>
      </c>
      <c r="Y192" s="31">
        <f t="shared" si="103"/>
        <v>-12.961111950328812</v>
      </c>
      <c r="Z192" s="31">
        <f t="shared" si="104"/>
        <v>-77.004373948126585</v>
      </c>
      <c r="AA192" s="31">
        <f t="shared" si="105"/>
        <v>0.70084826738338779</v>
      </c>
      <c r="AB192" s="31">
        <f t="shared" si="106"/>
        <v>-22.708425215442372</v>
      </c>
      <c r="AC192" s="31">
        <f t="shared" si="118"/>
        <v>2.4665096755662847E-5</v>
      </c>
      <c r="AD192" s="31">
        <f t="shared" si="107"/>
        <v>0.1365437050118192</v>
      </c>
      <c r="AE192" s="31">
        <f t="shared" si="119"/>
        <v>-18.684906652894028</v>
      </c>
      <c r="AF192" s="31">
        <f t="shared" si="120"/>
        <v>-99.576255458557142</v>
      </c>
      <c r="AG192" s="31">
        <f t="shared" si="99"/>
        <v>92.110410468749379</v>
      </c>
      <c r="AH192" s="31">
        <f t="shared" si="108"/>
        <v>-87.534655002470345</v>
      </c>
      <c r="AI192" s="31">
        <f t="shared" si="109"/>
        <v>-89.997593477744331</v>
      </c>
      <c r="AJ192" s="31">
        <f t="shared" si="121"/>
        <v>11.944705348670066</v>
      </c>
      <c r="AK192" s="31">
        <f t="shared" si="110"/>
        <v>75.357161430478186</v>
      </c>
      <c r="AL192" s="32">
        <f t="shared" si="111"/>
        <v>-1.1813578556102875E-2</v>
      </c>
      <c r="AM192" s="31">
        <f t="shared" si="112"/>
        <v>-2.9876021450518198</v>
      </c>
      <c r="AN192" s="31">
        <f t="shared" si="122"/>
        <v>16.508647236392996</v>
      </c>
      <c r="AO192" s="31">
        <f t="shared" si="123"/>
        <v>-17.628034192317966</v>
      </c>
      <c r="AP192" s="30">
        <f t="shared" si="100"/>
        <v>23.609121289162623</v>
      </c>
      <c r="AQ192" s="30">
        <f t="shared" si="101"/>
        <v>-26.020599913279625</v>
      </c>
      <c r="AR192" s="31">
        <f t="shared" si="124"/>
        <v>-4.587738040618035</v>
      </c>
      <c r="AS192" s="33">
        <f t="shared" si="125"/>
        <v>-117.20428965087511</v>
      </c>
      <c r="AT192" s="31">
        <f t="shared" si="113"/>
        <v>2.501639027147181E-10</v>
      </c>
      <c r="AU192" s="31">
        <f t="shared" si="114"/>
        <v>4.3485338695105509E-4</v>
      </c>
      <c r="AV192" s="32">
        <f t="shared" si="115"/>
        <v>-6.2488419832655249E-13</v>
      </c>
      <c r="AW192" s="31">
        <f t="shared" si="116"/>
        <v>-2.1742669347969185E-5</v>
      </c>
      <c r="AX192" s="34">
        <f t="shared" si="126"/>
        <v>2.4953901851639152E-10</v>
      </c>
      <c r="AY192" s="35">
        <f t="shared" si="127"/>
        <v>4.131107176030859E-4</v>
      </c>
      <c r="AZ192" s="10">
        <f t="shared" si="128"/>
        <v>-4.587738040368496</v>
      </c>
      <c r="BA192" s="10">
        <f t="shared" si="129"/>
        <v>-117.20387654015751</v>
      </c>
      <c r="BB192" s="10">
        <f t="shared" si="130"/>
        <v>62.796123459842491</v>
      </c>
      <c r="BC192" s="37"/>
      <c r="BD192" s="46">
        <f t="shared" si="131"/>
        <v>-5</v>
      </c>
      <c r="BE192" s="46">
        <f t="shared" si="132"/>
        <v>-117</v>
      </c>
      <c r="BF192" s="46">
        <f t="shared" si="133"/>
        <v>63</v>
      </c>
    </row>
    <row r="193" spans="22:58" x14ac:dyDescent="0.3">
      <c r="V193" s="29">
        <v>2.89</v>
      </c>
      <c r="W193" s="36">
        <f t="shared" si="117"/>
        <v>7762.4711662869231</v>
      </c>
      <c r="X193" s="30">
        <f t="shared" si="102"/>
        <v>-6.4246676350453633</v>
      </c>
      <c r="Y193" s="31">
        <f t="shared" si="103"/>
        <v>-13.151216128359589</v>
      </c>
      <c r="Z193" s="31">
        <f t="shared" si="104"/>
        <v>-77.290475688226522</v>
      </c>
      <c r="AA193" s="31">
        <f t="shared" si="105"/>
        <v>0.73124424488823292</v>
      </c>
      <c r="AB193" s="31">
        <f t="shared" si="106"/>
        <v>-23.182039576719884</v>
      </c>
      <c r="AC193" s="31">
        <f t="shared" si="118"/>
        <v>2.5827523497077395E-5</v>
      </c>
      <c r="AD193" s="31">
        <f t="shared" si="107"/>
        <v>0.1397242040125044</v>
      </c>
      <c r="AE193" s="31">
        <f t="shared" si="119"/>
        <v>-18.844613690993221</v>
      </c>
      <c r="AF193" s="31">
        <f t="shared" si="120"/>
        <v>-100.3327910609339</v>
      </c>
      <c r="AG193" s="31">
        <f t="shared" si="99"/>
        <v>92.110410468749379</v>
      </c>
      <c r="AH193" s="31">
        <f t="shared" si="108"/>
        <v>-87.734655002125535</v>
      </c>
      <c r="AI193" s="31">
        <f t="shared" si="109"/>
        <v>-89.997648256878648</v>
      </c>
      <c r="AJ193" s="31">
        <f t="shared" si="121"/>
        <v>12.132196332981701</v>
      </c>
      <c r="AK193" s="31">
        <f t="shared" si="110"/>
        <v>75.67660966682277</v>
      </c>
      <c r="AL193" s="32">
        <f t="shared" si="111"/>
        <v>-1.2369543220761836E-2</v>
      </c>
      <c r="AM193" s="31">
        <f t="shared" si="112"/>
        <v>-3.0570618370159437</v>
      </c>
      <c r="AN193" s="31">
        <f t="shared" si="122"/>
        <v>16.495582256384782</v>
      </c>
      <c r="AO193" s="31">
        <f t="shared" si="123"/>
        <v>-17.378100427071821</v>
      </c>
      <c r="AP193" s="30">
        <f t="shared" si="100"/>
        <v>23.609121289162623</v>
      </c>
      <c r="AQ193" s="30">
        <f t="shared" si="101"/>
        <v>-26.020599913279625</v>
      </c>
      <c r="AR193" s="31">
        <f t="shared" si="124"/>
        <v>-4.7605100587254405</v>
      </c>
      <c r="AS193" s="33">
        <f t="shared" si="125"/>
        <v>-117.71089148800573</v>
      </c>
      <c r="AT193" s="31">
        <f t="shared" si="113"/>
        <v>2.6195377032045106E-10</v>
      </c>
      <c r="AU193" s="31">
        <f t="shared" si="114"/>
        <v>4.4498242353616357E-4</v>
      </c>
      <c r="AV193" s="32">
        <f t="shared" si="115"/>
        <v>-6.5574267725626005E-13</v>
      </c>
      <c r="AW193" s="31">
        <f t="shared" si="116"/>
        <v>-2.2249121177254388E-5</v>
      </c>
      <c r="AX193" s="34">
        <f t="shared" si="126"/>
        <v>2.6129802764319481E-10</v>
      </c>
      <c r="AY193" s="35">
        <f t="shared" si="127"/>
        <v>4.2273330235890918E-4</v>
      </c>
      <c r="AZ193" s="10">
        <f t="shared" si="128"/>
        <v>-4.7605100584641429</v>
      </c>
      <c r="BA193" s="10">
        <f t="shared" si="129"/>
        <v>-117.71046875470337</v>
      </c>
      <c r="BB193" s="10">
        <f t="shared" si="130"/>
        <v>62.289531245296629</v>
      </c>
      <c r="BC193" s="48"/>
      <c r="BD193" s="46">
        <f t="shared" si="131"/>
        <v>-5</v>
      </c>
      <c r="BE193" s="46">
        <f t="shared" si="132"/>
        <v>-118</v>
      </c>
      <c r="BF193" s="46">
        <f t="shared" si="133"/>
        <v>62</v>
      </c>
    </row>
    <row r="194" spans="22:58" x14ac:dyDescent="0.3">
      <c r="V194" s="29">
        <v>2.9</v>
      </c>
      <c r="W194" s="38">
        <f t="shared" si="117"/>
        <v>7943.2823472428208</v>
      </c>
      <c r="X194" s="30">
        <f t="shared" si="102"/>
        <v>-6.4246676350453633</v>
      </c>
      <c r="Y194" s="31">
        <f t="shared" si="103"/>
        <v>-13.341744595961952</v>
      </c>
      <c r="Z194" s="31">
        <f t="shared" si="104"/>
        <v>-77.570689019651297</v>
      </c>
      <c r="AA194" s="31">
        <f t="shared" si="105"/>
        <v>0.76284635908500897</v>
      </c>
      <c r="AB194" s="31">
        <f t="shared" si="106"/>
        <v>-23.663239021987003</v>
      </c>
      <c r="AC194" s="31">
        <f t="shared" si="118"/>
        <v>2.7044733388684211E-5</v>
      </c>
      <c r="AD194" s="31">
        <f t="shared" si="107"/>
        <v>0.14297878546029608</v>
      </c>
      <c r="AE194" s="31">
        <f t="shared" si="119"/>
        <v>-19.003538827188915</v>
      </c>
      <c r="AF194" s="31">
        <f t="shared" si="120"/>
        <v>-101.09094925617801</v>
      </c>
      <c r="AG194" s="31">
        <f t="shared" si="99"/>
        <v>92.110410468749379</v>
      </c>
      <c r="AH194" s="31">
        <f t="shared" si="108"/>
        <v>-87.93465500179623</v>
      </c>
      <c r="AI194" s="31">
        <f t="shared" si="109"/>
        <v>-89.997701789087628</v>
      </c>
      <c r="AJ194" s="31">
        <f t="shared" si="121"/>
        <v>12.320216587598399</v>
      </c>
      <c r="AK194" s="31">
        <f t="shared" si="110"/>
        <v>75.989667693717323</v>
      </c>
      <c r="AL194" s="32">
        <f t="shared" si="111"/>
        <v>-1.2951633420356707E-2</v>
      </c>
      <c r="AM194" s="31">
        <f t="shared" si="112"/>
        <v>-3.1281301416430085</v>
      </c>
      <c r="AN194" s="31">
        <f t="shared" si="122"/>
        <v>16.48302042113119</v>
      </c>
      <c r="AO194" s="31">
        <f t="shared" si="123"/>
        <v>-17.136164237013315</v>
      </c>
      <c r="AP194" s="30">
        <f t="shared" si="100"/>
        <v>23.609121289162623</v>
      </c>
      <c r="AQ194" s="30">
        <f t="shared" si="101"/>
        <v>-26.020599913279625</v>
      </c>
      <c r="AR194" s="31">
        <f t="shared" si="124"/>
        <v>-4.9319970301747276</v>
      </c>
      <c r="AS194" s="33">
        <f t="shared" si="125"/>
        <v>-118.22711349319133</v>
      </c>
      <c r="AT194" s="31">
        <f t="shared" si="113"/>
        <v>2.7429909054688514E-10</v>
      </c>
      <c r="AU194" s="31">
        <f t="shared" si="114"/>
        <v>4.5534739569223119E-4</v>
      </c>
      <c r="AV194" s="32">
        <f t="shared" si="115"/>
        <v>-6.866011561859676E-13</v>
      </c>
      <c r="AW194" s="31">
        <f t="shared" si="116"/>
        <v>-2.2767369785089685E-5</v>
      </c>
      <c r="AX194" s="34">
        <f t="shared" si="126"/>
        <v>2.7361248939069915E-10</v>
      </c>
      <c r="AY194" s="35">
        <f t="shared" si="127"/>
        <v>4.3258002590714151E-4</v>
      </c>
      <c r="AZ194" s="10">
        <f t="shared" si="128"/>
        <v>-4.9319970299011153</v>
      </c>
      <c r="BA194" s="10">
        <f t="shared" si="129"/>
        <v>-118.22668091316542</v>
      </c>
      <c r="BB194" s="10">
        <f t="shared" si="130"/>
        <v>61.773319086834576</v>
      </c>
      <c r="BC194" s="37"/>
      <c r="BD194" s="46">
        <f t="shared" si="131"/>
        <v>-5</v>
      </c>
      <c r="BE194" s="46">
        <f t="shared" si="132"/>
        <v>-118</v>
      </c>
      <c r="BF194" s="46">
        <f t="shared" si="133"/>
        <v>62</v>
      </c>
    </row>
    <row r="195" spans="22:58" x14ac:dyDescent="0.3">
      <c r="V195" s="29">
        <v>2.91</v>
      </c>
      <c r="W195" s="36">
        <f t="shared" si="117"/>
        <v>8128.3051616409975</v>
      </c>
      <c r="X195" s="30">
        <f t="shared" si="102"/>
        <v>-6.4246676350453633</v>
      </c>
      <c r="Y195" s="31">
        <f t="shared" si="103"/>
        <v>-13.532680029004602</v>
      </c>
      <c r="Z195" s="31">
        <f t="shared" si="104"/>
        <v>-77.845108872771334</v>
      </c>
      <c r="AA195" s="31">
        <f t="shared" si="105"/>
        <v>0.79569320047308556</v>
      </c>
      <c r="AB195" s="31">
        <f t="shared" si="106"/>
        <v>-24.152007097966337</v>
      </c>
      <c r="AC195" s="31">
        <f t="shared" si="118"/>
        <v>2.8319308250820351E-5</v>
      </c>
      <c r="AD195" s="31">
        <f t="shared" si="107"/>
        <v>0.14630917489329934</v>
      </c>
      <c r="AE195" s="31">
        <f t="shared" si="119"/>
        <v>-19.161626144268631</v>
      </c>
      <c r="AF195" s="31">
        <f t="shared" si="120"/>
        <v>-101.85080679584436</v>
      </c>
      <c r="AG195" s="31">
        <f t="shared" si="99"/>
        <v>92.110410468749379</v>
      </c>
      <c r="AH195" s="31">
        <f t="shared" si="108"/>
        <v>-88.134655001481747</v>
      </c>
      <c r="AI195" s="31">
        <f t="shared" si="109"/>
        <v>-89.997754102754783</v>
      </c>
      <c r="AJ195" s="31">
        <f t="shared" si="121"/>
        <v>12.508745088869684</v>
      </c>
      <c r="AK195" s="31">
        <f t="shared" si="110"/>
        <v>76.296426698285401</v>
      </c>
      <c r="AL195" s="32">
        <f t="shared" si="111"/>
        <v>-1.356107307721746E-2</v>
      </c>
      <c r="AM195" s="31">
        <f t="shared" si="112"/>
        <v>-3.2008438650659192</v>
      </c>
      <c r="AN195" s="31">
        <f t="shared" si="122"/>
        <v>16.4709394830601</v>
      </c>
      <c r="AO195" s="31">
        <f t="shared" si="123"/>
        <v>-16.902171269535302</v>
      </c>
      <c r="AP195" s="30">
        <f t="shared" si="100"/>
        <v>23.609121289162623</v>
      </c>
      <c r="AQ195" s="30">
        <f t="shared" si="101"/>
        <v>-26.020599913279625</v>
      </c>
      <c r="AR195" s="31">
        <f t="shared" si="124"/>
        <v>-5.1021652853255333</v>
      </c>
      <c r="AS195" s="33">
        <f t="shared" si="125"/>
        <v>-118.75297806537966</v>
      </c>
      <c r="AT195" s="31">
        <f t="shared" si="113"/>
        <v>2.8722686456308066E-10</v>
      </c>
      <c r="AU195" s="31">
        <f t="shared" si="114"/>
        <v>4.6595379906468938E-4</v>
      </c>
      <c r="AV195" s="32">
        <f t="shared" si="115"/>
        <v>-7.1745963511567526E-13</v>
      </c>
      <c r="AW195" s="31">
        <f t="shared" si="116"/>
        <v>-2.3297689953746792E-5</v>
      </c>
      <c r="AX195" s="34">
        <f t="shared" si="126"/>
        <v>2.8650940492796499E-10</v>
      </c>
      <c r="AY195" s="35">
        <f t="shared" si="127"/>
        <v>4.426561091109426E-4</v>
      </c>
      <c r="AZ195" s="10">
        <f t="shared" si="128"/>
        <v>-5.1021652850390238</v>
      </c>
      <c r="BA195" s="10">
        <f t="shared" si="129"/>
        <v>-118.75253540927055</v>
      </c>
      <c r="BB195" s="10">
        <f t="shared" si="130"/>
        <v>61.24746459072945</v>
      </c>
      <c r="BC195" s="48"/>
      <c r="BD195" s="46">
        <f t="shared" si="131"/>
        <v>-5</v>
      </c>
      <c r="BE195" s="46">
        <f t="shared" si="132"/>
        <v>-119</v>
      </c>
      <c r="BF195" s="46">
        <f t="shared" si="133"/>
        <v>61</v>
      </c>
    </row>
    <row r="196" spans="22:58" x14ac:dyDescent="0.3">
      <c r="V196" s="29">
        <v>2.92</v>
      </c>
      <c r="W196" s="38">
        <f t="shared" si="117"/>
        <v>8317.6377110267131</v>
      </c>
      <c r="X196" s="30">
        <f t="shared" si="102"/>
        <v>-6.4246676350453633</v>
      </c>
      <c r="Y196" s="31">
        <f t="shared" si="103"/>
        <v>-13.724005737537722</v>
      </c>
      <c r="Z196" s="31">
        <f t="shared" si="104"/>
        <v>-78.113830364826342</v>
      </c>
      <c r="AA196" s="31">
        <f t="shared" si="105"/>
        <v>0.82982385806852521</v>
      </c>
      <c r="AB196" s="31">
        <f t="shared" si="106"/>
        <v>-24.648318349596266</v>
      </c>
      <c r="AC196" s="31">
        <f t="shared" si="118"/>
        <v>2.9653951573842559E-5</v>
      </c>
      <c r="AD196" s="31">
        <f t="shared" si="107"/>
        <v>0.1497171380380046</v>
      </c>
      <c r="AE196" s="31">
        <f t="shared" si="119"/>
        <v>-19.318819860562982</v>
      </c>
      <c r="AF196" s="31">
        <f t="shared" si="120"/>
        <v>-102.61243157638461</v>
      </c>
      <c r="AG196" s="31">
        <f t="shared" ref="AG196:AG259" si="134">DC_gain_comp</f>
        <v>92.110410468749379</v>
      </c>
      <c r="AH196" s="31">
        <f t="shared" si="108"/>
        <v>-88.334655001181403</v>
      </c>
      <c r="AI196" s="31">
        <f t="shared" si="109"/>
        <v>-89.997805225617469</v>
      </c>
      <c r="AJ196" s="31">
        <f t="shared" si="121"/>
        <v>12.697761533985377</v>
      </c>
      <c r="AK196" s="31">
        <f t="shared" si="110"/>
        <v>76.596978952329636</v>
      </c>
      <c r="AL196" s="32">
        <f t="shared" si="111"/>
        <v>-1.4199143090883397E-2</v>
      </c>
      <c r="AM196" s="31">
        <f t="shared" si="112"/>
        <v>-3.2752406236312432</v>
      </c>
      <c r="AN196" s="31">
        <f t="shared" si="122"/>
        <v>16.45931785846247</v>
      </c>
      <c r="AO196" s="31">
        <f t="shared" si="123"/>
        <v>-16.676066896919078</v>
      </c>
      <c r="AP196" s="30">
        <f t="shared" ref="AP196:AP259" si="135">-20*LOG(GmPS*Rsns)</f>
        <v>23.609121289162623</v>
      </c>
      <c r="AQ196" s="30">
        <f t="shared" ref="AQ196:AQ259" si="136">20*LOG(Vref/Vout)</f>
        <v>-26.020599913279625</v>
      </c>
      <c r="AR196" s="31">
        <f t="shared" si="124"/>
        <v>-5.270980626217515</v>
      </c>
      <c r="AS196" s="33">
        <f t="shared" si="125"/>
        <v>-119.28849847330369</v>
      </c>
      <c r="AT196" s="31">
        <f t="shared" si="113"/>
        <v>3.0076216488316449E-10</v>
      </c>
      <c r="AU196" s="31">
        <f t="shared" si="114"/>
        <v>4.7680725730899572E-4</v>
      </c>
      <c r="AV196" s="32">
        <f t="shared" si="115"/>
        <v>-7.5217542391159653E-13</v>
      </c>
      <c r="AW196" s="31">
        <f t="shared" si="116"/>
        <v>-2.3840362865998749E-5</v>
      </c>
      <c r="AX196" s="34">
        <f t="shared" si="126"/>
        <v>3.0000998945925289E-10</v>
      </c>
      <c r="AY196" s="35">
        <f t="shared" si="127"/>
        <v>4.5296689444299695E-4</v>
      </c>
      <c r="AZ196" s="10">
        <f t="shared" si="128"/>
        <v>-5.2709806259175052</v>
      </c>
      <c r="BA196" s="10">
        <f t="shared" si="129"/>
        <v>-119.28804550640925</v>
      </c>
      <c r="BB196" s="10">
        <f t="shared" si="130"/>
        <v>60.711954493590753</v>
      </c>
      <c r="BC196" s="37"/>
      <c r="BD196" s="46">
        <f t="shared" si="131"/>
        <v>-5</v>
      </c>
      <c r="BE196" s="46">
        <f t="shared" si="132"/>
        <v>-119</v>
      </c>
      <c r="BF196" s="46">
        <f t="shared" si="133"/>
        <v>61</v>
      </c>
    </row>
    <row r="197" spans="22:58" x14ac:dyDescent="0.3">
      <c r="V197" s="29">
        <v>2.93</v>
      </c>
      <c r="W197" s="36">
        <f t="shared" si="117"/>
        <v>8511.3803820237772</v>
      </c>
      <c r="X197" s="30">
        <f t="shared" ref="X197:X260" si="137">DC_gain_power</f>
        <v>-6.4246676350453633</v>
      </c>
      <c r="Y197" s="31">
        <f t="shared" si="103"/>
        <v>-13.915705648790983</v>
      </c>
      <c r="Z197" s="31">
        <f t="shared" si="104"/>
        <v>-78.376948665439443</v>
      </c>
      <c r="AA197" s="31">
        <f t="shared" si="105"/>
        <v>0.86527786573725274</v>
      </c>
      <c r="AB197" s="31">
        <f t="shared" si="106"/>
        <v>-25.152137943249738</v>
      </c>
      <c r="AC197" s="31">
        <f t="shared" si="118"/>
        <v>3.1051494259440258E-5</v>
      </c>
      <c r="AD197" s="31">
        <f t="shared" si="107"/>
        <v>0.15320448174506976</v>
      </c>
      <c r="AE197" s="31">
        <f t="shared" si="119"/>
        <v>-19.475064366604833</v>
      </c>
      <c r="AF197" s="31">
        <f t="shared" si="120"/>
        <v>-103.37588212694412</v>
      </c>
      <c r="AG197" s="31">
        <f t="shared" si="134"/>
        <v>92.110410468749379</v>
      </c>
      <c r="AH197" s="31">
        <f t="shared" si="108"/>
        <v>-88.534655000894588</v>
      </c>
      <c r="AI197" s="31">
        <f t="shared" si="109"/>
        <v>-89.997855184781741</v>
      </c>
      <c r="AJ197" s="31">
        <f t="shared" si="121"/>
        <v>12.887246325876484</v>
      </c>
      <c r="AK197" s="31">
        <f t="shared" si="110"/>
        <v>76.89141762233281</v>
      </c>
      <c r="AL197" s="32">
        <f t="shared" si="111"/>
        <v>-1.4867183955881524E-2</v>
      </c>
      <c r="AM197" s="31">
        <f t="shared" si="112"/>
        <v>-3.3513588594416253</v>
      </c>
      <c r="AN197" s="31">
        <f t="shared" si="122"/>
        <v>16.448134609775391</v>
      </c>
      <c r="AO197" s="31">
        <f t="shared" si="123"/>
        <v>-16.457796421890556</v>
      </c>
      <c r="AP197" s="30">
        <f t="shared" si="135"/>
        <v>23.609121289162623</v>
      </c>
      <c r="AQ197" s="30">
        <f t="shared" si="136"/>
        <v>-26.020599913279625</v>
      </c>
      <c r="AR197" s="31">
        <f t="shared" si="124"/>
        <v>-5.438408380946445</v>
      </c>
      <c r="AS197" s="33">
        <f t="shared" si="125"/>
        <v>-119.83367854883468</v>
      </c>
      <c r="AT197" s="31">
        <f t="shared" si="113"/>
        <v>3.1493777864099533E-10</v>
      </c>
      <c r="AU197" s="31">
        <f t="shared" si="114"/>
        <v>4.8791352507237152E-4</v>
      </c>
      <c r="AV197" s="32">
        <f t="shared" si="115"/>
        <v>-7.8689121270751791E-13</v>
      </c>
      <c r="AW197" s="31">
        <f t="shared" si="116"/>
        <v>-2.4395676254206797E-5</v>
      </c>
      <c r="AX197" s="34">
        <f t="shared" si="126"/>
        <v>3.141508874282878E-10</v>
      </c>
      <c r="AY197" s="35">
        <f t="shared" si="127"/>
        <v>4.6351784881816472E-4</v>
      </c>
      <c r="AZ197" s="10">
        <f t="shared" si="128"/>
        <v>-5.4384083806322945</v>
      </c>
      <c r="BA197" s="10">
        <f t="shared" si="129"/>
        <v>-119.83321503098587</v>
      </c>
      <c r="BB197" s="10">
        <f t="shared" si="130"/>
        <v>60.166784969014131</v>
      </c>
      <c r="BC197" s="48"/>
      <c r="BD197" s="46">
        <f t="shared" si="131"/>
        <v>-5</v>
      </c>
      <c r="BE197" s="46">
        <f t="shared" si="132"/>
        <v>-120</v>
      </c>
      <c r="BF197" s="46">
        <f t="shared" si="133"/>
        <v>60</v>
      </c>
    </row>
    <row r="198" spans="22:58" x14ac:dyDescent="0.3">
      <c r="V198" s="29">
        <v>2.94</v>
      </c>
      <c r="W198" s="38">
        <f t="shared" si="117"/>
        <v>8709.6358995608098</v>
      </c>
      <c r="X198" s="30">
        <f t="shared" si="137"/>
        <v>-6.4246676350453633</v>
      </c>
      <c r="Y198" s="31">
        <f t="shared" ref="Y198:Y232" si="138">20*LOG(1/SQRT((W198/fp)^2+1))</f>
        <v>-14.107764290072314</v>
      </c>
      <c r="Z198" s="31">
        <f t="shared" ref="Z198:Z232" si="139">-180/PI()*ATAN(W198/fp)</f>
        <v>-78.634558871295596</v>
      </c>
      <c r="AA198" s="31">
        <f t="shared" ref="AA198:AA232" si="140">20*LOG(SQRT((W198/fzRHP)^2+1))</f>
        <v>0.90209514362680554</v>
      </c>
      <c r="AB198" s="31">
        <f t="shared" ref="AB198:AB232" si="141">-180/PI()*ATAN(W198/fzRHP)</f>
        <v>-25.6634213002731</v>
      </c>
      <c r="AC198" s="31">
        <f t="shared" si="118"/>
        <v>3.2514900620360082E-5</v>
      </c>
      <c r="AD198" s="31">
        <f t="shared" ref="AD198:AD232" si="142">180/PI()*ATAN(W198/fzESR)</f>
        <v>0.15677305494687435</v>
      </c>
      <c r="AE198" s="31">
        <f t="shared" si="119"/>
        <v>-19.630304266590251</v>
      </c>
      <c r="AF198" s="31">
        <f t="shared" si="120"/>
        <v>-104.14120711662183</v>
      </c>
      <c r="AG198" s="31">
        <f t="shared" si="134"/>
        <v>92.110410468749379</v>
      </c>
      <c r="AH198" s="31">
        <f t="shared" ref="AH198:AH232" si="143">20*LOG(1/SQRT((W198/fp_comp1)^2+1))</f>
        <v>-88.734655000620677</v>
      </c>
      <c r="AI198" s="31">
        <f t="shared" ref="AI198:AI232" si="144">-180/PI()*ATAN(W198/fp_comp1)</f>
        <v>-89.997904006736604</v>
      </c>
      <c r="AJ198" s="31">
        <f t="shared" si="121"/>
        <v>13.077180557560148</v>
      </c>
      <c r="AK198" s="31">
        <f t="shared" ref="AK198:AK232" si="145">180/PI()*ATAN(W198/fz_comp)</f>
        <v>77.179836590489501</v>
      </c>
      <c r="AL198" s="32">
        <f t="shared" ref="AL198:AL232" si="146">20*LOG(1/SQRT((W198/fp_comp2)^2+1))</f>
        <v>-1.5566598496439234E-2</v>
      </c>
      <c r="AM198" s="31">
        <f t="shared" ref="AM198:AM232" si="147">-180/PI()*ATAN(W198/fp_comp2)</f>
        <v>-3.4292378560268237</v>
      </c>
      <c r="AN198" s="31">
        <f t="shared" si="122"/>
        <v>16.437369427192412</v>
      </c>
      <c r="AO198" s="31">
        <f t="shared" si="123"/>
        <v>-16.247305272273927</v>
      </c>
      <c r="AP198" s="30">
        <f t="shared" si="135"/>
        <v>23.609121289162623</v>
      </c>
      <c r="AQ198" s="30">
        <f t="shared" si="136"/>
        <v>-26.020599913279625</v>
      </c>
      <c r="AR198" s="31">
        <f t="shared" si="124"/>
        <v>-5.6044134635148417</v>
      </c>
      <c r="AS198" s="33">
        <f t="shared" si="125"/>
        <v>-120.38851238889575</v>
      </c>
      <c r="AT198" s="31">
        <f t="shared" ref="AT198:AT232" si="148">20*LOG(SQRT((W198/fz_ff)^2+1))</f>
        <v>3.2978070700563263E-10</v>
      </c>
      <c r="AU198" s="31">
        <f t="shared" ref="AU198:AU232" si="149">180/PI()*ATAN(W198/fz_ff)</f>
        <v>4.9927849104498844E-4</v>
      </c>
      <c r="AV198" s="32">
        <f t="shared" ref="AV198:AV232" si="150">20*LOG(1/SQRT((W198/fp_ff)^2+1))</f>
        <v>-8.2546431136965301E-13</v>
      </c>
      <c r="AW198" s="31">
        <f t="shared" ref="AW198:AW232" si="151">-180/PI()*ATAN(W198/fp_ff)</f>
        <v>-2.4963924552879715E-5</v>
      </c>
      <c r="AX198" s="34">
        <f t="shared" si="126"/>
        <v>3.2895524269426298E-10</v>
      </c>
      <c r="AY198" s="35">
        <f t="shared" si="127"/>
        <v>4.7431456649210874E-4</v>
      </c>
      <c r="AZ198" s="10">
        <f t="shared" si="128"/>
        <v>-5.6044134631858862</v>
      </c>
      <c r="BA198" s="10">
        <f t="shared" si="129"/>
        <v>-120.38803807432926</v>
      </c>
      <c r="BB198" s="10">
        <f t="shared" si="130"/>
        <v>59.611961925670741</v>
      </c>
      <c r="BC198" s="37"/>
      <c r="BD198" s="46">
        <f t="shared" si="131"/>
        <v>-6</v>
      </c>
      <c r="BE198" s="46">
        <f t="shared" si="132"/>
        <v>-120</v>
      </c>
      <c r="BF198" s="46">
        <f t="shared" si="133"/>
        <v>60</v>
      </c>
    </row>
    <row r="199" spans="22:58" x14ac:dyDescent="0.3">
      <c r="V199" s="29">
        <v>2.95</v>
      </c>
      <c r="W199" s="36">
        <f t="shared" ref="W199:W232" si="152">10*10^V199</f>
        <v>8912.509381337466</v>
      </c>
      <c r="X199" s="30">
        <f t="shared" si="137"/>
        <v>-6.4246676350453633</v>
      </c>
      <c r="Y199" s="31">
        <f t="shared" si="138"/>
        <v>-14.300166771630456</v>
      </c>
      <c r="Z199" s="31">
        <f t="shared" si="139"/>
        <v>-78.886755889610384</v>
      </c>
      <c r="AA199" s="31">
        <f t="shared" si="140"/>
        <v>0.94031593464775975</v>
      </c>
      <c r="AB199" s="31">
        <f t="shared" si="141"/>
        <v>-26.18211374354475</v>
      </c>
      <c r="AC199" s="31">
        <f t="shared" ref="AC199:AC232" si="153">20*LOG(SQRT((W199/fzESR)^2+1))</f>
        <v>3.4047274669397728E-5</v>
      </c>
      <c r="AD199" s="31">
        <f t="shared" si="142"/>
        <v>0.16042474963735659</v>
      </c>
      <c r="AE199" s="31">
        <f t="shared" ref="AE199:AE232" si="154">X199+Y199+AA199+AC199</f>
        <v>-19.784484424753387</v>
      </c>
      <c r="AF199" s="31">
        <f t="shared" ref="AF199:AF232" si="155">Z199+AB199+AD199</f>
        <v>-104.90844488351777</v>
      </c>
      <c r="AG199" s="31">
        <f t="shared" si="134"/>
        <v>92.110410468749379</v>
      </c>
      <c r="AH199" s="31">
        <f t="shared" si="143"/>
        <v>-88.934655000359101</v>
      </c>
      <c r="AI199" s="31">
        <f t="shared" si="144"/>
        <v>-89.997951717368096</v>
      </c>
      <c r="AJ199" s="31">
        <f t="shared" ref="AJ199:AJ232" si="156">20*LOG(SQRT((W199/fz_comp)^2+1))</f>
        <v>13.267545996029762</v>
      </c>
      <c r="AK199" s="31">
        <f t="shared" si="145"/>
        <v>77.462330286455554</v>
      </c>
      <c r="AL199" s="32">
        <f t="shared" si="146"/>
        <v>-1.6298854723017987E-2</v>
      </c>
      <c r="AM199" s="31">
        <f t="shared" si="147"/>
        <v>-3.5089177541303589</v>
      </c>
      <c r="AN199" s="31">
        <f t="shared" ref="AN199:AN232" si="157">AG199+AH199+AJ199+AL199</f>
        <v>16.42700260969702</v>
      </c>
      <c r="AO199" s="31">
        <f t="shared" ref="AO199:AO232" si="158">AI199+AK199+AM199</f>
        <v>-16.0445391850429</v>
      </c>
      <c r="AP199" s="30">
        <f t="shared" si="135"/>
        <v>23.609121289162623</v>
      </c>
      <c r="AQ199" s="30">
        <f t="shared" si="136"/>
        <v>-26.020599913279625</v>
      </c>
      <c r="AR199" s="31">
        <f t="shared" ref="AR199:AR232" si="159">AE199+AN199+AP199+AQ199</f>
        <v>-5.7689604391733695</v>
      </c>
      <c r="AS199" s="33">
        <f t="shared" ref="AS199:AS232" si="160">AF199+AO199</f>
        <v>-120.95298406856068</v>
      </c>
      <c r="AT199" s="31">
        <f t="shared" si="148"/>
        <v>3.4532180845600147E-10</v>
      </c>
      <c r="AU199" s="31">
        <f t="shared" si="149"/>
        <v>5.109081810822369E-4</v>
      </c>
      <c r="AV199" s="32">
        <f t="shared" si="150"/>
        <v>-8.6403741003178821E-13</v>
      </c>
      <c r="AW199" s="31">
        <f t="shared" si="151"/>
        <v>-2.5545409054787215E-5</v>
      </c>
      <c r="AX199" s="34">
        <f t="shared" ref="AX199:AX232" si="161">AT199+AV199</f>
        <v>3.4445777104596969E-10</v>
      </c>
      <c r="AY199" s="35">
        <f t="shared" ref="AY199:AY232" si="162">AU199+AW199</f>
        <v>4.8536277202744971E-4</v>
      </c>
      <c r="AZ199" s="10">
        <f t="shared" ref="AZ199:AZ232" si="163">AR199+AX199</f>
        <v>-5.7689604388289117</v>
      </c>
      <c r="BA199" s="10">
        <f t="shared" ref="BA199:BA232" si="164">AS199+AY199</f>
        <v>-120.95249870578866</v>
      </c>
      <c r="BB199" s="10">
        <f t="shared" ref="BB199:BB232" si="165">BA199+180</f>
        <v>59.047501294211344</v>
      </c>
      <c r="BC199" s="48"/>
      <c r="BD199" s="46">
        <f t="shared" ref="BD199:BD232" si="166">ROUND(AZ199,0)</f>
        <v>-6</v>
      </c>
      <c r="BE199" s="46">
        <f t="shared" ref="BE199:BE232" si="167">ROUND(BA199,0)</f>
        <v>-121</v>
      </c>
      <c r="BF199" s="46">
        <f t="shared" ref="BF199:BF232" si="168">ROUND(BB199,0)</f>
        <v>59</v>
      </c>
    </row>
    <row r="200" spans="22:58" x14ac:dyDescent="0.3">
      <c r="V200" s="29">
        <v>2.96</v>
      </c>
      <c r="W200" s="38">
        <f t="shared" si="152"/>
        <v>9120.1083935590977</v>
      </c>
      <c r="X200" s="30">
        <f t="shared" si="137"/>
        <v>-6.4246676350453633</v>
      </c>
      <c r="Y200" s="31">
        <f t="shared" si="138"/>
        <v>-14.492898769538048</v>
      </c>
      <c r="Z200" s="31">
        <f t="shared" si="139"/>
        <v>-79.133634330013265</v>
      </c>
      <c r="AA200" s="31">
        <f t="shared" si="140"/>
        <v>0.97998073598894408</v>
      </c>
      <c r="AB200" s="31">
        <f t="shared" si="141"/>
        <v>-26.708150159882639</v>
      </c>
      <c r="AC200" s="31">
        <f t="shared" si="153"/>
        <v>3.5651866703439955E-5</v>
      </c>
      <c r="AD200" s="31">
        <f t="shared" si="142"/>
        <v>0.16416150187464196</v>
      </c>
      <c r="AE200" s="31">
        <f t="shared" si="154"/>
        <v>-19.937550016727762</v>
      </c>
      <c r="AF200" s="31">
        <f t="shared" si="155"/>
        <v>-105.67762298802126</v>
      </c>
      <c r="AG200" s="31">
        <f t="shared" si="134"/>
        <v>92.110410468749379</v>
      </c>
      <c r="AH200" s="31">
        <f t="shared" si="143"/>
        <v>-89.134655000109291</v>
      </c>
      <c r="AI200" s="31">
        <f t="shared" si="144"/>
        <v>-89.99799834197303</v>
      </c>
      <c r="AJ200" s="31">
        <f t="shared" si="156"/>
        <v>13.458325065783075</v>
      </c>
      <c r="AK200" s="31">
        <f t="shared" si="145"/>
        <v>77.738993529481604</v>
      </c>
      <c r="AL200" s="32">
        <f t="shared" si="146"/>
        <v>-1.7065488815780891E-2</v>
      </c>
      <c r="AM200" s="31">
        <f t="shared" si="147"/>
        <v>-3.5904395675970893</v>
      </c>
      <c r="AN200" s="31">
        <f t="shared" si="157"/>
        <v>16.417015045607382</v>
      </c>
      <c r="AO200" s="31">
        <f t="shared" si="158"/>
        <v>-15.849444380088515</v>
      </c>
      <c r="AP200" s="30">
        <f t="shared" si="135"/>
        <v>23.609121289162623</v>
      </c>
      <c r="AQ200" s="30">
        <f t="shared" si="136"/>
        <v>-26.020599913279625</v>
      </c>
      <c r="AR200" s="31">
        <f t="shared" si="159"/>
        <v>-5.9320135952373825</v>
      </c>
      <c r="AS200" s="33">
        <f t="shared" si="160"/>
        <v>-121.52706736810977</v>
      </c>
      <c r="AT200" s="31">
        <f t="shared" si="148"/>
        <v>3.615957987808925E-10</v>
      </c>
      <c r="AU200" s="31">
        <f t="shared" si="149"/>
        <v>5.2280876139970591E-4</v>
      </c>
      <c r="AV200" s="32">
        <f t="shared" si="150"/>
        <v>-9.0261050869392372E-13</v>
      </c>
      <c r="AW200" s="31">
        <f t="shared" si="151"/>
        <v>-2.6140438070708971E-5</v>
      </c>
      <c r="AX200" s="34">
        <f t="shared" si="161"/>
        <v>3.6069318827219859E-10</v>
      </c>
      <c r="AY200" s="35">
        <f t="shared" si="162"/>
        <v>4.9666832332899695E-4</v>
      </c>
      <c r="AZ200" s="10">
        <f t="shared" si="163"/>
        <v>-5.9320135948766897</v>
      </c>
      <c r="BA200" s="10">
        <f t="shared" si="164"/>
        <v>-121.52657069978645</v>
      </c>
      <c r="BB200" s="10">
        <f t="shared" si="165"/>
        <v>58.473429300213553</v>
      </c>
      <c r="BC200" s="37"/>
      <c r="BD200" s="46">
        <f t="shared" si="166"/>
        <v>-6</v>
      </c>
      <c r="BE200" s="46">
        <f t="shared" si="167"/>
        <v>-122</v>
      </c>
      <c r="BF200" s="46">
        <f t="shared" si="168"/>
        <v>58</v>
      </c>
    </row>
    <row r="201" spans="22:58" x14ac:dyDescent="0.3">
      <c r="V201" s="29">
        <v>2.97</v>
      </c>
      <c r="W201" s="36">
        <f t="shared" si="152"/>
        <v>9332.5430079699199</v>
      </c>
      <c r="X201" s="30">
        <f t="shared" si="137"/>
        <v>-6.4246676350453633</v>
      </c>
      <c r="Y201" s="31">
        <f t="shared" si="138"/>
        <v>-14.68594650864685</v>
      </c>
      <c r="Z201" s="31">
        <f t="shared" si="139"/>
        <v>-79.375288404471249</v>
      </c>
      <c r="AA201" s="31">
        <f t="shared" si="140"/>
        <v>1.0211302256872861</v>
      </c>
      <c r="AB201" s="31">
        <f t="shared" si="141"/>
        <v>-27.241454681246587</v>
      </c>
      <c r="AC201" s="31">
        <f t="shared" si="153"/>
        <v>3.733208019412562E-5</v>
      </c>
      <c r="AD201" s="31">
        <f t="shared" si="142"/>
        <v>0.16798529280700275</v>
      </c>
      <c r="AE201" s="31">
        <f t="shared" si="154"/>
        <v>-20.089446585924733</v>
      </c>
      <c r="AF201" s="31">
        <f t="shared" si="155"/>
        <v>-106.44875779291084</v>
      </c>
      <c r="AG201" s="31">
        <f t="shared" si="134"/>
        <v>92.110410468749379</v>
      </c>
      <c r="AH201" s="31">
        <f t="shared" si="143"/>
        <v>-89.334654999870736</v>
      </c>
      <c r="AI201" s="31">
        <f t="shared" si="144"/>
        <v>-89.998043905272382</v>
      </c>
      <c r="AJ201" s="31">
        <f t="shared" si="156"/>
        <v>13.64950083207466</v>
      </c>
      <c r="AK201" s="31">
        <f t="shared" si="145"/>
        <v>78.009921380583691</v>
      </c>
      <c r="AL201" s="32">
        <f t="shared" si="146"/>
        <v>-1.7868108240188127E-2</v>
      </c>
      <c r="AM201" s="31">
        <f t="shared" si="147"/>
        <v>-3.6738451993459433</v>
      </c>
      <c r="AN201" s="31">
        <f t="shared" si="157"/>
        <v>16.407388192713114</v>
      </c>
      <c r="AO201" s="31">
        <f t="shared" si="158"/>
        <v>-15.661967724034636</v>
      </c>
      <c r="AP201" s="30">
        <f t="shared" si="135"/>
        <v>23.609121289162623</v>
      </c>
      <c r="AQ201" s="30">
        <f t="shared" si="136"/>
        <v>-26.020599913279625</v>
      </c>
      <c r="AR201" s="31">
        <f t="shared" si="159"/>
        <v>-6.0935370173286216</v>
      </c>
      <c r="AS201" s="33">
        <f t="shared" si="160"/>
        <v>-122.11072551694548</v>
      </c>
      <c r="AT201" s="31">
        <f t="shared" si="148"/>
        <v>3.7863739376909603E-10</v>
      </c>
      <c r="AU201" s="31">
        <f t="shared" si="149"/>
        <v>5.3498654184260073E-4</v>
      </c>
      <c r="AV201" s="32">
        <f t="shared" si="150"/>
        <v>-9.469695721553795E-13</v>
      </c>
      <c r="AW201" s="31">
        <f t="shared" si="151"/>
        <v>-2.6749327092905462E-5</v>
      </c>
      <c r="AX201" s="34">
        <f t="shared" si="161"/>
        <v>3.7769042419694064E-10</v>
      </c>
      <c r="AY201" s="35">
        <f t="shared" si="162"/>
        <v>5.0823721474969527E-4</v>
      </c>
      <c r="AZ201" s="10">
        <f t="shared" si="163"/>
        <v>-6.0935370169509309</v>
      </c>
      <c r="BA201" s="10">
        <f t="shared" si="164"/>
        <v>-122.11021727973073</v>
      </c>
      <c r="BB201" s="10">
        <f t="shared" si="165"/>
        <v>57.889782720269267</v>
      </c>
      <c r="BC201" s="48"/>
      <c r="BD201" s="46">
        <f t="shared" si="166"/>
        <v>-6</v>
      </c>
      <c r="BE201" s="46">
        <f t="shared" si="167"/>
        <v>-122</v>
      </c>
      <c r="BF201" s="46">
        <f t="shared" si="168"/>
        <v>58</v>
      </c>
    </row>
    <row r="202" spans="22:58" x14ac:dyDescent="0.3">
      <c r="V202" s="29">
        <v>2.98</v>
      </c>
      <c r="W202" s="38">
        <f t="shared" si="152"/>
        <v>9549.9258602143673</v>
      </c>
      <c r="X202" s="30">
        <f t="shared" si="137"/>
        <v>-6.4246676350453633</v>
      </c>
      <c r="Y202" s="31">
        <f t="shared" si="138"/>
        <v>-14.879296745660625</v>
      </c>
      <c r="Z202" s="31">
        <f t="shared" si="139"/>
        <v>-79.61181183488047</v>
      </c>
      <c r="AA202" s="31">
        <f t="shared" si="140"/>
        <v>1.0638051843127179</v>
      </c>
      <c r="AB202" s="31">
        <f t="shared" si="141"/>
        <v>-27.781940387773872</v>
      </c>
      <c r="AC202" s="31">
        <f t="shared" si="153"/>
        <v>3.9091479012123101E-5</v>
      </c>
      <c r="AD202" s="31">
        <f t="shared" si="142"/>
        <v>0.17189814972267925</v>
      </c>
      <c r="AE202" s="31">
        <f t="shared" si="154"/>
        <v>-20.240120104914258</v>
      </c>
      <c r="AF202" s="31">
        <f t="shared" si="155"/>
        <v>-107.22185407293166</v>
      </c>
      <c r="AG202" s="31">
        <f t="shared" si="134"/>
        <v>92.110410468749379</v>
      </c>
      <c r="AH202" s="31">
        <f t="shared" si="143"/>
        <v>-89.534654999642925</v>
      </c>
      <c r="AI202" s="31">
        <f t="shared" si="144"/>
        <v>-89.998088431424435</v>
      </c>
      <c r="AJ202" s="31">
        <f t="shared" si="156"/>
        <v>13.841056983970756</v>
      </c>
      <c r="AK202" s="31">
        <f t="shared" si="145"/>
        <v>78.275209004390206</v>
      </c>
      <c r="AL202" s="32">
        <f t="shared" si="146"/>
        <v>-1.8708395000202948E-2</v>
      </c>
      <c r="AM202" s="31">
        <f t="shared" si="147"/>
        <v>-3.7591774574099688</v>
      </c>
      <c r="AN202" s="31">
        <f t="shared" si="157"/>
        <v>16.398104058077006</v>
      </c>
      <c r="AO202" s="31">
        <f t="shared" si="158"/>
        <v>-15.482056884444198</v>
      </c>
      <c r="AP202" s="30">
        <f t="shared" si="135"/>
        <v>23.609121289162623</v>
      </c>
      <c r="AQ202" s="30">
        <f t="shared" si="136"/>
        <v>-26.020599913279625</v>
      </c>
      <c r="AR202" s="31">
        <f t="shared" si="159"/>
        <v>-6.2534946709542538</v>
      </c>
      <c r="AS202" s="33">
        <f t="shared" si="160"/>
        <v>-122.70391095737585</v>
      </c>
      <c r="AT202" s="31">
        <f t="shared" si="148"/>
        <v>3.9648323786433491E-10</v>
      </c>
      <c r="AU202" s="31">
        <f t="shared" si="149"/>
        <v>5.4744797923129778E-4</v>
      </c>
      <c r="AV202" s="32">
        <f t="shared" si="150"/>
        <v>-9.9132863561683569E-13</v>
      </c>
      <c r="AW202" s="31">
        <f t="shared" si="151"/>
        <v>-2.7372398962395782E-5</v>
      </c>
      <c r="AX202" s="34">
        <f t="shared" si="161"/>
        <v>3.9549190922871806E-10</v>
      </c>
      <c r="AY202" s="35">
        <f t="shared" si="162"/>
        <v>5.2007558026890199E-4</v>
      </c>
      <c r="AZ202" s="10">
        <f t="shared" si="163"/>
        <v>-6.2534946705587622</v>
      </c>
      <c r="BA202" s="10">
        <f t="shared" si="164"/>
        <v>-122.70339088179558</v>
      </c>
      <c r="BB202" s="10">
        <f t="shared" si="165"/>
        <v>57.296609118204415</v>
      </c>
      <c r="BC202" s="37"/>
      <c r="BD202" s="46">
        <f t="shared" si="166"/>
        <v>-6</v>
      </c>
      <c r="BE202" s="46">
        <f t="shared" si="167"/>
        <v>-123</v>
      </c>
      <c r="BF202" s="46">
        <f t="shared" si="168"/>
        <v>57</v>
      </c>
    </row>
    <row r="203" spans="22:58" x14ac:dyDescent="0.3">
      <c r="V203" s="29">
        <v>2.99</v>
      </c>
      <c r="W203" s="36">
        <f t="shared" si="152"/>
        <v>9772.3722095581143</v>
      </c>
      <c r="X203" s="30">
        <f t="shared" si="137"/>
        <v>-6.4246676350453633</v>
      </c>
      <c r="Y203" s="31">
        <f t="shared" si="138"/>
        <v>-15.072936752367095</v>
      </c>
      <c r="Z203" s="31">
        <f t="shared" si="139"/>
        <v>-79.843297767959356</v>
      </c>
      <c r="AA203" s="31">
        <f t="shared" si="140"/>
        <v>1.1080464118716131</v>
      </c>
      <c r="AB203" s="31">
        <f t="shared" si="141"/>
        <v>-28.32950903576187</v>
      </c>
      <c r="AC203" s="31">
        <f t="shared" si="153"/>
        <v>4.0933794975377014E-5</v>
      </c>
      <c r="AD203" s="31">
        <f t="shared" si="142"/>
        <v>0.17590214712412616</v>
      </c>
      <c r="AE203" s="31">
        <f t="shared" si="154"/>
        <v>-20.389517041745872</v>
      </c>
      <c r="AF203" s="31">
        <f t="shared" si="155"/>
        <v>-107.99690465659711</v>
      </c>
      <c r="AG203" s="31">
        <f t="shared" si="134"/>
        <v>92.110410468749379</v>
      </c>
      <c r="AH203" s="31">
        <f t="shared" si="143"/>
        <v>-89.734654999425345</v>
      </c>
      <c r="AI203" s="31">
        <f t="shared" si="144"/>
        <v>-89.99813194403751</v>
      </c>
      <c r="AJ203" s="31">
        <f t="shared" si="156"/>
        <v>14.03297781727896</v>
      </c>
      <c r="AK203" s="31">
        <f t="shared" si="145"/>
        <v>78.534951540298295</v>
      </c>
      <c r="AL203" s="32">
        <f t="shared" si="146"/>
        <v>-1.9588109034691065E-2</v>
      </c>
      <c r="AM203" s="31">
        <f t="shared" si="147"/>
        <v>-3.8464800710246343</v>
      </c>
      <c r="AN203" s="31">
        <f t="shared" si="157"/>
        <v>16.389145177568306</v>
      </c>
      <c r="AO203" s="31">
        <f t="shared" si="158"/>
        <v>-15.309660474763851</v>
      </c>
      <c r="AP203" s="30">
        <f t="shared" si="135"/>
        <v>23.609121289162623</v>
      </c>
      <c r="AQ203" s="30">
        <f t="shared" si="136"/>
        <v>-26.020599913279625</v>
      </c>
      <c r="AR203" s="31">
        <f t="shared" si="159"/>
        <v>-6.4118504882945686</v>
      </c>
      <c r="AS203" s="33">
        <f t="shared" si="160"/>
        <v>-123.30656513136095</v>
      </c>
      <c r="AT203" s="31">
        <f t="shared" si="148"/>
        <v>4.1516997551033137E-10</v>
      </c>
      <c r="AU203" s="31">
        <f t="shared" si="149"/>
        <v>5.6019968078484337E-4</v>
      </c>
      <c r="AV203" s="32">
        <f t="shared" si="150"/>
        <v>-1.0376163540113989E-12</v>
      </c>
      <c r="AW203" s="31">
        <f t="shared" si="151"/>
        <v>-2.8009984040132483E-5</v>
      </c>
      <c r="AX203" s="34">
        <f t="shared" si="161"/>
        <v>4.1413235915631999E-10</v>
      </c>
      <c r="AY203" s="35">
        <f t="shared" si="162"/>
        <v>5.3218969674471094E-4</v>
      </c>
      <c r="AZ203" s="10">
        <f t="shared" si="163"/>
        <v>-6.4118504878804359</v>
      </c>
      <c r="BA203" s="10">
        <f t="shared" si="164"/>
        <v>-123.30603294166421</v>
      </c>
      <c r="BB203" s="10">
        <f t="shared" si="165"/>
        <v>56.693967058335787</v>
      </c>
      <c r="BC203" s="48"/>
      <c r="BD203" s="46">
        <f t="shared" si="166"/>
        <v>-6</v>
      </c>
      <c r="BE203" s="46">
        <f t="shared" si="167"/>
        <v>-123</v>
      </c>
      <c r="BF203" s="46">
        <f t="shared" si="168"/>
        <v>57</v>
      </c>
    </row>
    <row r="204" spans="22:58" x14ac:dyDescent="0.3">
      <c r="V204" s="29">
        <v>3</v>
      </c>
      <c r="W204" s="50">
        <f t="shared" si="152"/>
        <v>10000</v>
      </c>
      <c r="X204" s="30">
        <f t="shared" si="137"/>
        <v>-6.4246676350453633</v>
      </c>
      <c r="Y204" s="31">
        <f t="shared" si="138"/>
        <v>-15.266854299064867</v>
      </c>
      <c r="Z204" s="31">
        <f t="shared" si="139"/>
        <v>-80.069838697081465</v>
      </c>
      <c r="AA204" s="31">
        <f t="shared" si="140"/>
        <v>1.1538946400777295</v>
      </c>
      <c r="AB204" s="31">
        <f t="shared" si="141"/>
        <v>-28.88405081375587</v>
      </c>
      <c r="AC204" s="31">
        <f t="shared" si="153"/>
        <v>4.2862935779179559E-5</v>
      </c>
      <c r="AD204" s="31">
        <f t="shared" si="142"/>
        <v>0.17999940782724266</v>
      </c>
      <c r="AE204" s="31">
        <f t="shared" si="154"/>
        <v>-20.537584431096722</v>
      </c>
      <c r="AF204" s="31">
        <f t="shared" si="155"/>
        <v>-108.7738901030101</v>
      </c>
      <c r="AG204" s="31">
        <f t="shared" si="134"/>
        <v>92.110410468749379</v>
      </c>
      <c r="AH204" s="31">
        <f t="shared" si="143"/>
        <v>-89.934654999217557</v>
      </c>
      <c r="AI204" s="31">
        <f t="shared" si="144"/>
        <v>-89.99817446618259</v>
      </c>
      <c r="AJ204" s="31">
        <f t="shared" si="156"/>
        <v>14.225248217417688</v>
      </c>
      <c r="AK204" s="31">
        <f t="shared" si="145"/>
        <v>78.789243982566092</v>
      </c>
      <c r="AL204" s="32">
        <f t="shared" si="146"/>
        <v>-2.0509091762802835E-2</v>
      </c>
      <c r="AM204" s="31">
        <f t="shared" si="147"/>
        <v>-3.9357977067430325</v>
      </c>
      <c r="AN204" s="31">
        <f t="shared" si="157"/>
        <v>16.380494595186704</v>
      </c>
      <c r="AO204" s="31">
        <f t="shared" si="158"/>
        <v>-15.144728190359531</v>
      </c>
      <c r="AP204" s="30">
        <f t="shared" si="135"/>
        <v>23.609121289162623</v>
      </c>
      <c r="AQ204" s="30">
        <f t="shared" si="136"/>
        <v>-26.020599913279625</v>
      </c>
      <c r="AR204" s="31">
        <f t="shared" si="159"/>
        <v>-6.56856846002702</v>
      </c>
      <c r="AS204" s="33">
        <f t="shared" si="160"/>
        <v>-123.91861829336963</v>
      </c>
      <c r="AT204" s="31">
        <f t="shared" si="148"/>
        <v>4.3473425115080734E-10</v>
      </c>
      <c r="AU204" s="31">
        <f t="shared" si="149"/>
        <v>5.7324840762418435E-4</v>
      </c>
      <c r="AV204" s="32">
        <f t="shared" si="150"/>
        <v>-1.0877613822721759E-12</v>
      </c>
      <c r="AW204" s="31">
        <f t="shared" si="151"/>
        <v>-2.866242038216321E-5</v>
      </c>
      <c r="AX204" s="34">
        <f t="shared" si="161"/>
        <v>4.3364648976853514E-10</v>
      </c>
      <c r="AY204" s="35">
        <f t="shared" si="162"/>
        <v>5.4458598724202109E-4</v>
      </c>
      <c r="AZ204" s="10">
        <f t="shared" si="163"/>
        <v>-6.5685684595933731</v>
      </c>
      <c r="BA204" s="10">
        <f t="shared" si="164"/>
        <v>-123.91807370738239</v>
      </c>
      <c r="BB204" s="10">
        <f t="shared" si="165"/>
        <v>56.081926292617609</v>
      </c>
      <c r="BC204" s="37"/>
      <c r="BD204" s="46">
        <f t="shared" si="166"/>
        <v>-7</v>
      </c>
      <c r="BE204" s="46">
        <f t="shared" si="167"/>
        <v>-124</v>
      </c>
      <c r="BF204" s="46">
        <f t="shared" si="168"/>
        <v>56</v>
      </c>
    </row>
    <row r="205" spans="22:58" x14ac:dyDescent="0.3">
      <c r="V205" s="29">
        <v>3.01</v>
      </c>
      <c r="W205" s="36">
        <f t="shared" si="152"/>
        <v>10232.929922807547</v>
      </c>
      <c r="X205" s="30">
        <f t="shared" si="137"/>
        <v>-6.4246676350453633</v>
      </c>
      <c r="Y205" s="31">
        <f t="shared" si="138"/>
        <v>-15.461037638217569</v>
      </c>
      <c r="Z205" s="31">
        <f t="shared" si="139"/>
        <v>-80.291526390694841</v>
      </c>
      <c r="AA205" s="31">
        <f t="shared" si="140"/>
        <v>1.2013904401878901</v>
      </c>
      <c r="AB205" s="31">
        <f t="shared" si="141"/>
        <v>-29.445444129919068</v>
      </c>
      <c r="AC205" s="31">
        <f t="shared" si="153"/>
        <v>4.4882993269488599E-5</v>
      </c>
      <c r="AD205" s="31">
        <f t="shared" si="142"/>
        <v>0.18419210408617137</v>
      </c>
      <c r="AE205" s="31">
        <f t="shared" si="154"/>
        <v>-20.684269950081774</v>
      </c>
      <c r="AF205" s="31">
        <f t="shared" si="155"/>
        <v>-109.55277841652774</v>
      </c>
      <c r="AG205" s="31">
        <f t="shared" si="134"/>
        <v>92.110410468749379</v>
      </c>
      <c r="AH205" s="31">
        <f t="shared" si="143"/>
        <v>-90.134654999019133</v>
      </c>
      <c r="AI205" s="31">
        <f t="shared" si="144"/>
        <v>-89.998216020405494</v>
      </c>
      <c r="AJ205" s="31">
        <f t="shared" si="156"/>
        <v>14.417853642284953</v>
      </c>
      <c r="AK205" s="31">
        <f t="shared" si="145"/>
        <v>79.038181068965983</v>
      </c>
      <c r="AL205" s="32">
        <f t="shared" si="146"/>
        <v>-2.1473269784332755E-2</v>
      </c>
      <c r="AM205" s="31">
        <f t="shared" si="147"/>
        <v>-4.0271759845550328</v>
      </c>
      <c r="AN205" s="31">
        <f t="shared" si="157"/>
        <v>16.372135842230865</v>
      </c>
      <c r="AO205" s="31">
        <f t="shared" si="158"/>
        <v>-14.987210935994543</v>
      </c>
      <c r="AP205" s="30">
        <f t="shared" si="135"/>
        <v>23.609121289162623</v>
      </c>
      <c r="AQ205" s="30">
        <f t="shared" si="136"/>
        <v>-26.020599913279625</v>
      </c>
      <c r="AR205" s="31">
        <f t="shared" si="159"/>
        <v>-6.7236127319679113</v>
      </c>
      <c r="AS205" s="33">
        <f t="shared" si="160"/>
        <v>-124.53998935252228</v>
      </c>
      <c r="AT205" s="31">
        <f t="shared" si="148"/>
        <v>4.5522428115908187E-10</v>
      </c>
      <c r="AU205" s="31">
        <f t="shared" si="149"/>
        <v>5.8660107835700694E-4</v>
      </c>
      <c r="AV205" s="32">
        <f t="shared" si="150"/>
        <v>-1.1379064105329533E-12</v>
      </c>
      <c r="AW205" s="31">
        <f t="shared" si="151"/>
        <v>-2.9330053918872566E-5</v>
      </c>
      <c r="AX205" s="34">
        <f t="shared" si="161"/>
        <v>4.5408637474854889E-10</v>
      </c>
      <c r="AY205" s="35">
        <f t="shared" si="162"/>
        <v>5.5727102443813438E-4</v>
      </c>
      <c r="AZ205" s="10">
        <f t="shared" si="163"/>
        <v>-6.7236127315138248</v>
      </c>
      <c r="BA205" s="10">
        <f t="shared" si="164"/>
        <v>-124.53943208149785</v>
      </c>
      <c r="BB205" s="10">
        <f t="shared" si="165"/>
        <v>55.46056791850215</v>
      </c>
      <c r="BC205" s="48"/>
      <c r="BD205" s="46">
        <f t="shared" si="166"/>
        <v>-7</v>
      </c>
      <c r="BE205" s="46">
        <f t="shared" si="167"/>
        <v>-125</v>
      </c>
      <c r="BF205" s="46">
        <f t="shared" si="168"/>
        <v>55</v>
      </c>
    </row>
    <row r="206" spans="22:58" x14ac:dyDescent="0.3">
      <c r="V206" s="29">
        <v>3.02</v>
      </c>
      <c r="W206" s="38">
        <f t="shared" si="152"/>
        <v>10471.285480508999</v>
      </c>
      <c r="X206" s="30">
        <f t="shared" si="137"/>
        <v>-6.4246676350453633</v>
      </c>
      <c r="Y206" s="31">
        <f t="shared" si="138"/>
        <v>-15.655475488362821</v>
      </c>
      <c r="Z206" s="31">
        <f t="shared" si="139"/>
        <v>-80.508451826982125</v>
      </c>
      <c r="AA206" s="31">
        <f t="shared" si="140"/>
        <v>1.2505741266497272</v>
      </c>
      <c r="AB206" s="31">
        <f t="shared" si="141"/>
        <v>-30.013555433845575</v>
      </c>
      <c r="AC206" s="31">
        <f t="shared" si="153"/>
        <v>4.6998252128918952E-5</v>
      </c>
      <c r="AD206" s="31">
        <f t="shared" si="142"/>
        <v>0.18848245874425451</v>
      </c>
      <c r="AE206" s="31">
        <f t="shared" si="154"/>
        <v>-20.82952199850633</v>
      </c>
      <c r="AF206" s="31">
        <f t="shared" si="155"/>
        <v>-110.33352480208345</v>
      </c>
      <c r="AG206" s="31">
        <f t="shared" si="134"/>
        <v>92.110410468749379</v>
      </c>
      <c r="AH206" s="31">
        <f t="shared" si="143"/>
        <v>-90.334654998829635</v>
      </c>
      <c r="AI206" s="31">
        <f t="shared" si="144"/>
        <v>-89.998256628738787</v>
      </c>
      <c r="AJ206" s="31">
        <f t="shared" si="156"/>
        <v>14.610780105179678</v>
      </c>
      <c r="AK206" s="31">
        <f t="shared" si="145"/>
        <v>79.281857177623422</v>
      </c>
      <c r="AL206" s="32">
        <f t="shared" si="146"/>
        <v>-2.248265874121512E-2</v>
      </c>
      <c r="AM206" s="31">
        <f t="shared" si="147"/>
        <v>-4.1206614939850628</v>
      </c>
      <c r="AN206" s="31">
        <f t="shared" si="157"/>
        <v>16.364052916358208</v>
      </c>
      <c r="AO206" s="31">
        <f t="shared" si="158"/>
        <v>-14.837060945100427</v>
      </c>
      <c r="AP206" s="30">
        <f t="shared" si="135"/>
        <v>23.609121289162623</v>
      </c>
      <c r="AQ206" s="30">
        <f t="shared" si="136"/>
        <v>-26.020599913279625</v>
      </c>
      <c r="AR206" s="31">
        <f t="shared" si="159"/>
        <v>-6.8769477062651241</v>
      </c>
      <c r="AS206" s="33">
        <f t="shared" si="160"/>
        <v>-125.17058574718388</v>
      </c>
      <c r="AT206" s="31">
        <f t="shared" si="148"/>
        <v>4.7667863863380854E-10</v>
      </c>
      <c r="AU206" s="31">
        <f t="shared" si="149"/>
        <v>6.0026477274607024E-4</v>
      </c>
      <c r="AV206" s="32">
        <f t="shared" si="150"/>
        <v>-1.1919087486599446E-12</v>
      </c>
      <c r="AW206" s="31">
        <f t="shared" si="151"/>
        <v>-3.0013238638398835E-5</v>
      </c>
      <c r="AX206" s="34">
        <f t="shared" si="161"/>
        <v>4.7548672988514855E-10</v>
      </c>
      <c r="AY206" s="35">
        <f t="shared" si="162"/>
        <v>5.7025153410767142E-4</v>
      </c>
      <c r="AZ206" s="10">
        <f t="shared" si="163"/>
        <v>-6.8769477057896378</v>
      </c>
      <c r="BA206" s="10">
        <f t="shared" si="164"/>
        <v>-125.17001549564976</v>
      </c>
      <c r="BB206" s="10">
        <f t="shared" si="165"/>
        <v>54.829984504350236</v>
      </c>
      <c r="BC206" s="37"/>
      <c r="BD206" s="46">
        <f t="shared" si="166"/>
        <v>-7</v>
      </c>
      <c r="BE206" s="46">
        <f t="shared" si="167"/>
        <v>-125</v>
      </c>
      <c r="BF206" s="46">
        <f t="shared" si="168"/>
        <v>55</v>
      </c>
    </row>
    <row r="207" spans="22:58" x14ac:dyDescent="0.3">
      <c r="V207" s="29">
        <v>3.03</v>
      </c>
      <c r="W207" s="36">
        <f t="shared" si="152"/>
        <v>10715.193052376069</v>
      </c>
      <c r="X207" s="30">
        <f t="shared" si="137"/>
        <v>-6.4246676350453633</v>
      </c>
      <c r="Y207" s="31">
        <f t="shared" si="138"/>
        <v>-15.850157018300589</v>
      </c>
      <c r="Z207" s="31">
        <f t="shared" si="139"/>
        <v>-80.720705134425529</v>
      </c>
      <c r="AA207" s="31">
        <f t="shared" si="140"/>
        <v>1.3014856568607072</v>
      </c>
      <c r="AB207" s="31">
        <f t="shared" si="141"/>
        <v>-30.588239075928009</v>
      </c>
      <c r="AC207" s="31">
        <f t="shared" si="153"/>
        <v>4.92131989638291E-5</v>
      </c>
      <c r="AD207" s="31">
        <f t="shared" si="142"/>
        <v>0.19287274641175808</v>
      </c>
      <c r="AE207" s="31">
        <f t="shared" si="154"/>
        <v>-20.973289783286283</v>
      </c>
      <c r="AF207" s="31">
        <f t="shared" si="155"/>
        <v>-111.11607146394178</v>
      </c>
      <c r="AG207" s="31">
        <f t="shared" si="134"/>
        <v>92.110410468749379</v>
      </c>
      <c r="AH207" s="31">
        <f t="shared" si="143"/>
        <v>-90.534654998648676</v>
      </c>
      <c r="AI207" s="31">
        <f t="shared" si="144"/>
        <v>-89.998296312713578</v>
      </c>
      <c r="AJ207" s="31">
        <f t="shared" si="156"/>
        <v>14.80401415782374</v>
      </c>
      <c r="AK207" s="31">
        <f t="shared" si="145"/>
        <v>79.52036623166839</v>
      </c>
      <c r="AL207" s="32">
        <f t="shared" si="146"/>
        <v>-2.3539367346479562E-2</v>
      </c>
      <c r="AM207" s="31">
        <f t="shared" si="147"/>
        <v>-4.2163018101411742</v>
      </c>
      <c r="AN207" s="31">
        <f t="shared" si="157"/>
        <v>16.356230260577963</v>
      </c>
      <c r="AO207" s="31">
        <f t="shared" si="158"/>
        <v>-14.694231891186362</v>
      </c>
      <c r="AP207" s="30">
        <f t="shared" si="135"/>
        <v>23.609121289162623</v>
      </c>
      <c r="AQ207" s="30">
        <f t="shared" si="136"/>
        <v>-26.020599913279625</v>
      </c>
      <c r="AR207" s="31">
        <f t="shared" si="159"/>
        <v>-7.0285381468253227</v>
      </c>
      <c r="AS207" s="33">
        <f t="shared" si="160"/>
        <v>-125.81030335512814</v>
      </c>
      <c r="AT207" s="31">
        <f t="shared" si="148"/>
        <v>4.991436112933719E-10</v>
      </c>
      <c r="AU207" s="31">
        <f t="shared" si="149"/>
        <v>6.1424673546299404E-4</v>
      </c>
      <c r="AV207" s="32">
        <f t="shared" si="150"/>
        <v>-1.2478397417200432E-12</v>
      </c>
      <c r="AW207" s="31">
        <f t="shared" si="151"/>
        <v>-3.071233677432336E-5</v>
      </c>
      <c r="AX207" s="34">
        <f t="shared" si="161"/>
        <v>4.9789577155165185E-10</v>
      </c>
      <c r="AY207" s="35">
        <f t="shared" si="162"/>
        <v>5.8353439868867065E-4</v>
      </c>
      <c r="AZ207" s="10">
        <f t="shared" si="163"/>
        <v>-7.0285381463274268</v>
      </c>
      <c r="BA207" s="10">
        <f t="shared" si="164"/>
        <v>-125.80971982072946</v>
      </c>
      <c r="BB207" s="10">
        <f t="shared" si="165"/>
        <v>54.190280179270545</v>
      </c>
      <c r="BC207" s="48"/>
      <c r="BD207" s="46">
        <f t="shared" si="166"/>
        <v>-7</v>
      </c>
      <c r="BE207" s="46">
        <f t="shared" si="167"/>
        <v>-126</v>
      </c>
      <c r="BF207" s="46">
        <f t="shared" si="168"/>
        <v>54</v>
      </c>
    </row>
    <row r="208" spans="22:58" x14ac:dyDescent="0.3">
      <c r="V208" s="29">
        <v>3.04</v>
      </c>
      <c r="W208" s="38">
        <f t="shared" si="152"/>
        <v>10964.781961431863</v>
      </c>
      <c r="X208" s="30">
        <f t="shared" si="137"/>
        <v>-6.4246676350453633</v>
      </c>
      <c r="Y208" s="31">
        <f t="shared" si="138"/>
        <v>-16.045071831581254</v>
      </c>
      <c r="Z208" s="31">
        <f t="shared" si="139"/>
        <v>-80.928375537950274</v>
      </c>
      <c r="AA208" s="31">
        <f t="shared" si="140"/>
        <v>1.3541645273902163</v>
      </c>
      <c r="AB208" s="31">
        <f t="shared" si="141"/>
        <v>-31.169337207301741</v>
      </c>
      <c r="AC208" s="31">
        <f t="shared" si="153"/>
        <v>5.1532531815641195E-5</v>
      </c>
      <c r="AD208" s="31">
        <f t="shared" si="142"/>
        <v>0.19736529467098077</v>
      </c>
      <c r="AE208" s="31">
        <f t="shared" si="154"/>
        <v>-21.115523406704582</v>
      </c>
      <c r="AF208" s="31">
        <f t="shared" si="155"/>
        <v>-111.90034745058102</v>
      </c>
      <c r="AG208" s="31">
        <f t="shared" si="134"/>
        <v>92.110410468749379</v>
      </c>
      <c r="AH208" s="31">
        <f t="shared" si="143"/>
        <v>-90.734654998475847</v>
      </c>
      <c r="AI208" s="31">
        <f t="shared" si="144"/>
        <v>-89.998335093370827</v>
      </c>
      <c r="AJ208" s="31">
        <f t="shared" si="156"/>
        <v>14.997542873527399</v>
      </c>
      <c r="AK208" s="31">
        <f t="shared" si="145"/>
        <v>79.753801611330147</v>
      </c>
      <c r="AL208" s="32">
        <f t="shared" si="146"/>
        <v>-2.4645601587221046E-2</v>
      </c>
      <c r="AM208" s="31">
        <f t="shared" si="147"/>
        <v>-4.31414550968546</v>
      </c>
      <c r="AN208" s="31">
        <f t="shared" si="157"/>
        <v>16.348652742213712</v>
      </c>
      <c r="AO208" s="31">
        <f t="shared" si="158"/>
        <v>-14.55867899172614</v>
      </c>
      <c r="AP208" s="30">
        <f t="shared" si="135"/>
        <v>23.609121289162623</v>
      </c>
      <c r="AQ208" s="30">
        <f t="shared" si="136"/>
        <v>-26.020599913279625</v>
      </c>
      <c r="AR208" s="31">
        <f t="shared" si="159"/>
        <v>-7.1783492886078726</v>
      </c>
      <c r="AS208" s="33">
        <f t="shared" si="160"/>
        <v>-126.45902644230716</v>
      </c>
      <c r="AT208" s="31">
        <f t="shared" si="148"/>
        <v>5.2266548685615614E-10</v>
      </c>
      <c r="AU208" s="31">
        <f t="shared" si="149"/>
        <v>6.2855437992947755E-4</v>
      </c>
      <c r="AV208" s="32">
        <f t="shared" si="150"/>
        <v>-1.3076280446463558E-12</v>
      </c>
      <c r="AW208" s="31">
        <f t="shared" si="151"/>
        <v>-3.1427718997731479E-5</v>
      </c>
      <c r="AX208" s="34">
        <f t="shared" si="161"/>
        <v>5.2135785881150982E-10</v>
      </c>
      <c r="AY208" s="35">
        <f t="shared" si="162"/>
        <v>5.9712666093174609E-4</v>
      </c>
      <c r="AZ208" s="10">
        <f t="shared" si="163"/>
        <v>-7.1783492880865145</v>
      </c>
      <c r="BA208" s="10">
        <f t="shared" si="164"/>
        <v>-126.45842931564623</v>
      </c>
      <c r="BB208" s="10">
        <f t="shared" si="165"/>
        <v>53.541570684353772</v>
      </c>
      <c r="BC208" s="37"/>
      <c r="BD208" s="46">
        <f t="shared" si="166"/>
        <v>-7</v>
      </c>
      <c r="BE208" s="46">
        <f t="shared" si="167"/>
        <v>-126</v>
      </c>
      <c r="BF208" s="46">
        <f t="shared" si="168"/>
        <v>54</v>
      </c>
    </row>
    <row r="209" spans="22:58" x14ac:dyDescent="0.3">
      <c r="V209" s="29">
        <v>3.05</v>
      </c>
      <c r="W209" s="36">
        <f t="shared" si="152"/>
        <v>11220.184543019637</v>
      </c>
      <c r="X209" s="30">
        <f t="shared" si="137"/>
        <v>-6.4246676350453633</v>
      </c>
      <c r="Y209" s="31">
        <f t="shared" si="138"/>
        <v>-16.240209951311275</v>
      </c>
      <c r="Z209" s="31">
        <f t="shared" si="139"/>
        <v>-81.131551310330948</v>
      </c>
      <c r="AA209" s="31">
        <f t="shared" si="140"/>
        <v>1.4086496670697035</v>
      </c>
      <c r="AB209" s="31">
        <f t="shared" si="141"/>
        <v>-31.756679723260316</v>
      </c>
      <c r="AC209" s="31">
        <f t="shared" si="153"/>
        <v>5.3961170129174394E-5</v>
      </c>
      <c r="AD209" s="31">
        <f t="shared" si="142"/>
        <v>0.20196248530938332</v>
      </c>
      <c r="AE209" s="31">
        <f t="shared" si="154"/>
        <v>-21.256173958116808</v>
      </c>
      <c r="AF209" s="31">
        <f t="shared" si="155"/>
        <v>-112.68626854828189</v>
      </c>
      <c r="AG209" s="31">
        <f t="shared" si="134"/>
        <v>92.110410468749379</v>
      </c>
      <c r="AH209" s="31">
        <f t="shared" si="143"/>
        <v>-90.934654998310805</v>
      </c>
      <c r="AI209" s="31">
        <f t="shared" si="144"/>
        <v>-89.998372991272518</v>
      </c>
      <c r="AJ209" s="31">
        <f t="shared" si="156"/>
        <v>15.191353830536322</v>
      </c>
      <c r="AK209" s="31">
        <f t="shared" si="145"/>
        <v>79.982256073111742</v>
      </c>
      <c r="AL209" s="32">
        <f t="shared" si="146"/>
        <v>-2.5803669108298215E-2</v>
      </c>
      <c r="AM209" s="31">
        <f t="shared" si="147"/>
        <v>-4.4142421866934551</v>
      </c>
      <c r="AN209" s="31">
        <f t="shared" si="157"/>
        <v>16.341305631866597</v>
      </c>
      <c r="AO209" s="31">
        <f t="shared" si="158"/>
        <v>-14.430359104854231</v>
      </c>
      <c r="AP209" s="30">
        <f t="shared" si="135"/>
        <v>23.609121289162623</v>
      </c>
      <c r="AQ209" s="30">
        <f t="shared" si="136"/>
        <v>-26.020599913279625</v>
      </c>
      <c r="AR209" s="31">
        <f t="shared" si="159"/>
        <v>-7.3263469503672134</v>
      </c>
      <c r="AS209" s="33">
        <f t="shared" si="160"/>
        <v>-127.11662765313612</v>
      </c>
      <c r="AT209" s="31">
        <f t="shared" si="148"/>
        <v>5.4729826766027612E-10</v>
      </c>
      <c r="AU209" s="31">
        <f t="shared" si="149"/>
        <v>6.4319529224799246E-4</v>
      </c>
      <c r="AV209" s="32">
        <f t="shared" si="150"/>
        <v>-1.3693450025057756E-12</v>
      </c>
      <c r="AW209" s="31">
        <f t="shared" si="151"/>
        <v>-3.2159764613747163E-5</v>
      </c>
      <c r="AX209" s="34">
        <f t="shared" si="161"/>
        <v>5.4592892265777033E-10</v>
      </c>
      <c r="AY209" s="35">
        <f t="shared" si="162"/>
        <v>6.1103552763424533E-4</v>
      </c>
      <c r="AZ209" s="10">
        <f t="shared" si="163"/>
        <v>-7.3263469498212848</v>
      </c>
      <c r="BA209" s="10">
        <f t="shared" si="164"/>
        <v>-127.11601661760848</v>
      </c>
      <c r="BB209" s="10">
        <f t="shared" si="165"/>
        <v>52.88398338239152</v>
      </c>
      <c r="BC209" s="48"/>
      <c r="BD209" s="46">
        <f t="shared" si="166"/>
        <v>-7</v>
      </c>
      <c r="BE209" s="46">
        <f t="shared" si="167"/>
        <v>-127</v>
      </c>
      <c r="BF209" s="46">
        <f t="shared" si="168"/>
        <v>53</v>
      </c>
    </row>
    <row r="210" spans="22:58" x14ac:dyDescent="0.3">
      <c r="V210" s="29">
        <v>3.06</v>
      </c>
      <c r="W210" s="38">
        <f t="shared" si="152"/>
        <v>11481.536214968839</v>
      </c>
      <c r="X210" s="30">
        <f t="shared" si="137"/>
        <v>-6.4246676350453633</v>
      </c>
      <c r="Y210" s="31">
        <f t="shared" si="138"/>
        <v>-16.435561805290973</v>
      </c>
      <c r="Z210" s="31">
        <f t="shared" si="139"/>
        <v>-81.330319728556006</v>
      </c>
      <c r="AA210" s="31">
        <f t="shared" si="140"/>
        <v>1.4649793274085112</v>
      </c>
      <c r="AB210" s="31">
        <f t="shared" si="141"/>
        <v>-32.350084252866381</v>
      </c>
      <c r="AC210" s="31">
        <f t="shared" si="153"/>
        <v>5.6504265185698805E-5</v>
      </c>
      <c r="AD210" s="31">
        <f t="shared" si="142"/>
        <v>0.20666675558139033</v>
      </c>
      <c r="AE210" s="31">
        <f t="shared" si="154"/>
        <v>-21.395193608662641</v>
      </c>
      <c r="AF210" s="31">
        <f t="shared" si="155"/>
        <v>-113.47373722584099</v>
      </c>
      <c r="AG210" s="31">
        <f t="shared" si="134"/>
        <v>92.110410468749379</v>
      </c>
      <c r="AH210" s="31">
        <f t="shared" si="143"/>
        <v>-91.134654998153181</v>
      </c>
      <c r="AI210" s="31">
        <f t="shared" si="144"/>
        <v>-89.998410026512687</v>
      </c>
      <c r="AJ210" s="31">
        <f t="shared" si="156"/>
        <v>15.385435095593804</v>
      </c>
      <c r="AK210" s="31">
        <f t="shared" si="145"/>
        <v>80.205821675687744</v>
      </c>
      <c r="AL210" s="32">
        <f t="shared" si="146"/>
        <v>-2.7015983783615999E-2</v>
      </c>
      <c r="AM210" s="31">
        <f t="shared" si="147"/>
        <v>-4.5166424683674231</v>
      </c>
      <c r="AN210" s="31">
        <f t="shared" si="157"/>
        <v>16.334174582406387</v>
      </c>
      <c r="AO210" s="31">
        <f t="shared" si="158"/>
        <v>-14.309230819192365</v>
      </c>
      <c r="AP210" s="30">
        <f t="shared" si="135"/>
        <v>23.609121289162623</v>
      </c>
      <c r="AQ210" s="30">
        <f t="shared" si="136"/>
        <v>-26.020599913279625</v>
      </c>
      <c r="AR210" s="31">
        <f t="shared" si="159"/>
        <v>-7.4724976503732563</v>
      </c>
      <c r="AS210" s="33">
        <f t="shared" si="160"/>
        <v>-127.78296804503336</v>
      </c>
      <c r="AT210" s="31">
        <f t="shared" si="148"/>
        <v>5.7309209873397989E-10</v>
      </c>
      <c r="AU210" s="31">
        <f t="shared" si="149"/>
        <v>6.5817723522403971E-4</v>
      </c>
      <c r="AV210" s="32">
        <f t="shared" si="150"/>
        <v>-1.4329906152983028E-12</v>
      </c>
      <c r="AW210" s="31">
        <f t="shared" si="151"/>
        <v>-3.2908861762645907E-5</v>
      </c>
      <c r="AX210" s="34">
        <f t="shared" si="161"/>
        <v>5.7165910811868154E-10</v>
      </c>
      <c r="AY210" s="35">
        <f t="shared" si="162"/>
        <v>6.2526837346139376E-4</v>
      </c>
      <c r="AZ210" s="10">
        <f t="shared" si="163"/>
        <v>-7.4724976498015971</v>
      </c>
      <c r="BA210" s="10">
        <f t="shared" si="164"/>
        <v>-127.7823427766599</v>
      </c>
      <c r="BB210" s="10">
        <f t="shared" si="165"/>
        <v>52.217657223340098</v>
      </c>
      <c r="BC210" s="37"/>
      <c r="BD210" s="46">
        <f t="shared" si="166"/>
        <v>-7</v>
      </c>
      <c r="BE210" s="46">
        <f t="shared" si="167"/>
        <v>-128</v>
      </c>
      <c r="BF210" s="46">
        <f t="shared" si="168"/>
        <v>52</v>
      </c>
    </row>
    <row r="211" spans="22:58" x14ac:dyDescent="0.3">
      <c r="V211" s="29">
        <v>3.07</v>
      </c>
      <c r="W211" s="36">
        <f t="shared" si="152"/>
        <v>11748.975549395294</v>
      </c>
      <c r="X211" s="30">
        <f t="shared" si="137"/>
        <v>-6.4246676350453633</v>
      </c>
      <c r="Y211" s="31">
        <f t="shared" si="138"/>
        <v>-16.631118211496286</v>
      </c>
      <c r="Z211" s="31">
        <f t="shared" si="139"/>
        <v>-81.524767034856481</v>
      </c>
      <c r="AA211" s="31">
        <f t="shared" si="140"/>
        <v>1.5231909708444282</v>
      </c>
      <c r="AB211" s="31">
        <f t="shared" si="141"/>
        <v>-32.949356197268003</v>
      </c>
      <c r="AC211" s="31">
        <f t="shared" si="153"/>
        <v>5.9167211021916972E-5</v>
      </c>
      <c r="AD211" s="31">
        <f t="shared" si="142"/>
        <v>0.21148059949952133</v>
      </c>
      <c r="AE211" s="31">
        <f t="shared" si="154"/>
        <v>-21.532535708486201</v>
      </c>
      <c r="AF211" s="31">
        <f t="shared" si="155"/>
        <v>-114.26264263262496</v>
      </c>
      <c r="AG211" s="31">
        <f t="shared" si="134"/>
        <v>92.110410468749379</v>
      </c>
      <c r="AH211" s="31">
        <f t="shared" si="143"/>
        <v>-91.334654998002648</v>
      </c>
      <c r="AI211" s="31">
        <f t="shared" si="144"/>
        <v>-89.998446218727835</v>
      </c>
      <c r="AJ211" s="31">
        <f t="shared" si="156"/>
        <v>15.579775207747414</v>
      </c>
      <c r="AK211" s="31">
        <f t="shared" si="145"/>
        <v>80.424589712175901</v>
      </c>
      <c r="AL211" s="32">
        <f t="shared" si="146"/>
        <v>-2.8285070482085749E-2</v>
      </c>
      <c r="AM211" s="31">
        <f t="shared" si="147"/>
        <v>-4.6213980305653628</v>
      </c>
      <c r="AN211" s="31">
        <f t="shared" si="157"/>
        <v>16.32724560801206</v>
      </c>
      <c r="AO211" s="31">
        <f t="shared" si="158"/>
        <v>-14.195254537117297</v>
      </c>
      <c r="AP211" s="30">
        <f t="shared" si="135"/>
        <v>23.609121289162623</v>
      </c>
      <c r="AQ211" s="30">
        <f t="shared" si="136"/>
        <v>-26.020599913279625</v>
      </c>
      <c r="AR211" s="31">
        <f t="shared" si="159"/>
        <v>-7.6167687245911431</v>
      </c>
      <c r="AS211" s="33">
        <f t="shared" si="160"/>
        <v>-128.45789716974227</v>
      </c>
      <c r="AT211" s="31">
        <f t="shared" si="148"/>
        <v>6.0010098241538026E-10</v>
      </c>
      <c r="AU211" s="31">
        <f t="shared" si="149"/>
        <v>6.7350815248208443E-4</v>
      </c>
      <c r="AV211" s="32">
        <f t="shared" si="150"/>
        <v>-1.5004935379570444E-12</v>
      </c>
      <c r="AW211" s="31">
        <f t="shared" si="151"/>
        <v>-3.3675407625651412E-5</v>
      </c>
      <c r="AX211" s="34">
        <f t="shared" si="161"/>
        <v>5.9860048887742326E-10</v>
      </c>
      <c r="AY211" s="35">
        <f t="shared" si="162"/>
        <v>6.3983274485643305E-4</v>
      </c>
      <c r="AZ211" s="10">
        <f t="shared" si="163"/>
        <v>-7.6167687239925428</v>
      </c>
      <c r="BA211" s="10">
        <f t="shared" si="164"/>
        <v>-128.4572573369974</v>
      </c>
      <c r="BB211" s="10">
        <f t="shared" si="165"/>
        <v>51.542742663002599</v>
      </c>
      <c r="BC211" s="48"/>
      <c r="BD211" s="46">
        <f t="shared" si="166"/>
        <v>-8</v>
      </c>
      <c r="BE211" s="46">
        <f t="shared" si="167"/>
        <v>-128</v>
      </c>
      <c r="BF211" s="46">
        <f t="shared" si="168"/>
        <v>52</v>
      </c>
    </row>
    <row r="212" spans="22:58" x14ac:dyDescent="0.3">
      <c r="V212" s="29">
        <v>3.08</v>
      </c>
      <c r="W212" s="38">
        <f t="shared" si="152"/>
        <v>12022.644346174138</v>
      </c>
      <c r="X212" s="30">
        <f t="shared" si="137"/>
        <v>-6.4246676350453633</v>
      </c>
      <c r="Y212" s="31">
        <f t="shared" si="138"/>
        <v>-16.826870363914402</v>
      </c>
      <c r="Z212" s="31">
        <f t="shared" si="139"/>
        <v>-81.714978402117325</v>
      </c>
      <c r="AA212" s="31">
        <f t="shared" si="140"/>
        <v>1.5833211573876458</v>
      </c>
      <c r="AB212" s="31">
        <f t="shared" si="141"/>
        <v>-33.554288818976005</v>
      </c>
      <c r="AC212" s="31">
        <f t="shared" si="153"/>
        <v>6.195565587922288E-5</v>
      </c>
      <c r="AD212" s="31">
        <f t="shared" si="142"/>
        <v>0.21640656915554043</v>
      </c>
      <c r="AE212" s="31">
        <f t="shared" si="154"/>
        <v>-21.668154885916238</v>
      </c>
      <c r="AF212" s="31">
        <f t="shared" si="155"/>
        <v>-115.05286065193779</v>
      </c>
      <c r="AG212" s="31">
        <f t="shared" si="134"/>
        <v>92.110410468749379</v>
      </c>
      <c r="AH212" s="31">
        <f t="shared" si="143"/>
        <v>-91.534654997858922</v>
      </c>
      <c r="AI212" s="31">
        <f t="shared" si="144"/>
        <v>-89.998481587107591</v>
      </c>
      <c r="AJ212" s="31">
        <f t="shared" si="156"/>
        <v>15.774363162426063</v>
      </c>
      <c r="AK212" s="31">
        <f t="shared" si="145"/>
        <v>80.638650648443544</v>
      </c>
      <c r="AL212" s="32">
        <f t="shared" si="146"/>
        <v>-2.9613570035496764E-2</v>
      </c>
      <c r="AM212" s="31">
        <f t="shared" si="147"/>
        <v>-4.7285616131047865</v>
      </c>
      <c r="AN212" s="31">
        <f t="shared" si="157"/>
        <v>16.320505063281022</v>
      </c>
      <c r="AO212" s="31">
        <f t="shared" si="158"/>
        <v>-14.088392551768834</v>
      </c>
      <c r="AP212" s="30">
        <f t="shared" si="135"/>
        <v>23.609121289162623</v>
      </c>
      <c r="AQ212" s="30">
        <f t="shared" si="136"/>
        <v>-26.020599913279625</v>
      </c>
      <c r="AR212" s="31">
        <f t="shared" si="159"/>
        <v>-7.7591284467522179</v>
      </c>
      <c r="AS212" s="33">
        <f t="shared" si="160"/>
        <v>-129.14125320370664</v>
      </c>
      <c r="AT212" s="31">
        <f t="shared" si="148"/>
        <v>6.2838277835245519E-10</v>
      </c>
      <c r="AU212" s="31">
        <f t="shared" si="149"/>
        <v>6.8919617267737933E-4</v>
      </c>
      <c r="AV212" s="32">
        <f t="shared" si="150"/>
        <v>-1.5699251155488934E-12</v>
      </c>
      <c r="AW212" s="31">
        <f t="shared" si="151"/>
        <v>-3.4459808635526808E-5</v>
      </c>
      <c r="AX212" s="34">
        <f t="shared" si="161"/>
        <v>6.2681285323690633E-10</v>
      </c>
      <c r="AY212" s="35">
        <f t="shared" si="162"/>
        <v>6.5473636404185249E-4</v>
      </c>
      <c r="AZ212" s="10">
        <f t="shared" si="163"/>
        <v>-7.7591284461254046</v>
      </c>
      <c r="BA212" s="10">
        <f t="shared" si="164"/>
        <v>-129.14059846734258</v>
      </c>
      <c r="BB212" s="10">
        <f t="shared" si="165"/>
        <v>50.859401532657415</v>
      </c>
      <c r="BC212" s="37"/>
      <c r="BD212" s="46">
        <f t="shared" si="166"/>
        <v>-8</v>
      </c>
      <c r="BE212" s="46">
        <f t="shared" si="167"/>
        <v>-129</v>
      </c>
      <c r="BF212" s="46">
        <f t="shared" si="168"/>
        <v>51</v>
      </c>
    </row>
    <row r="213" spans="22:58" x14ac:dyDescent="0.3">
      <c r="V213" s="29">
        <v>3.09</v>
      </c>
      <c r="W213" s="36">
        <f t="shared" si="152"/>
        <v>12302.687708123824</v>
      </c>
      <c r="X213" s="30">
        <f t="shared" si="137"/>
        <v>-6.4246676350453633</v>
      </c>
      <c r="Y213" s="31">
        <f t="shared" si="138"/>
        <v>-17.02280981874015</v>
      </c>
      <c r="Z213" s="31">
        <f t="shared" si="139"/>
        <v>-81.901037903400024</v>
      </c>
      <c r="AA213" s="31">
        <f t="shared" si="140"/>
        <v>1.6454054302631422</v>
      </c>
      <c r="AB213" s="31">
        <f t="shared" si="141"/>
        <v>-34.164663384055146</v>
      </c>
      <c r="AC213" s="31">
        <f t="shared" si="153"/>
        <v>6.4875514175514087E-5</v>
      </c>
      <c r="AD213" s="31">
        <f t="shared" si="142"/>
        <v>0.22144727607230807</v>
      </c>
      <c r="AE213" s="31">
        <f t="shared" si="154"/>
        <v>-21.802007148008194</v>
      </c>
      <c r="AF213" s="31">
        <f t="shared" si="155"/>
        <v>-115.84425401138286</v>
      </c>
      <c r="AG213" s="31">
        <f t="shared" si="134"/>
        <v>92.110410468749379</v>
      </c>
      <c r="AH213" s="31">
        <f t="shared" si="143"/>
        <v>-91.734654997721634</v>
      </c>
      <c r="AI213" s="31">
        <f t="shared" si="144"/>
        <v>-89.998516150404754</v>
      </c>
      <c r="AJ213" s="31">
        <f t="shared" si="156"/>
        <v>15.969188395809093</v>
      </c>
      <c r="AK213" s="31">
        <f t="shared" si="145"/>
        <v>80.848094067118012</v>
      </c>
      <c r="AL213" s="32">
        <f t="shared" si="146"/>
        <v>-3.1004244415663802E-2</v>
      </c>
      <c r="AM213" s="31">
        <f t="shared" si="147"/>
        <v>-4.8381870347965936</v>
      </c>
      <c r="AN213" s="31">
        <f t="shared" si="157"/>
        <v>16.313939622421174</v>
      </c>
      <c r="AO213" s="31">
        <f t="shared" si="158"/>
        <v>-13.988609118083335</v>
      </c>
      <c r="AP213" s="30">
        <f t="shared" si="135"/>
        <v>23.609121289162623</v>
      </c>
      <c r="AQ213" s="30">
        <f t="shared" si="136"/>
        <v>-26.020599913279625</v>
      </c>
      <c r="AR213" s="31">
        <f t="shared" si="159"/>
        <v>-7.8995461497040225</v>
      </c>
      <c r="AS213" s="33">
        <f t="shared" si="160"/>
        <v>-129.8328631294662</v>
      </c>
      <c r="AT213" s="31">
        <f t="shared" si="148"/>
        <v>6.5799920350304657E-10</v>
      </c>
      <c r="AU213" s="31">
        <f t="shared" si="149"/>
        <v>7.0524961380587562E-4</v>
      </c>
      <c r="AV213" s="32">
        <f t="shared" si="150"/>
        <v>-1.6451426579400636E-12</v>
      </c>
      <c r="AW213" s="31">
        <f t="shared" si="151"/>
        <v>-3.5262480692070189E-5</v>
      </c>
      <c r="AX213" s="34">
        <f t="shared" si="161"/>
        <v>6.5635406084510655E-10</v>
      </c>
      <c r="AY213" s="35">
        <f t="shared" si="162"/>
        <v>6.6998713311380539E-4</v>
      </c>
      <c r="AZ213" s="10">
        <f t="shared" si="163"/>
        <v>-7.8995461490476684</v>
      </c>
      <c r="BA213" s="10">
        <f t="shared" si="164"/>
        <v>-129.8321931423331</v>
      </c>
      <c r="BB213" s="10">
        <f t="shared" si="165"/>
        <v>50.167806857666903</v>
      </c>
      <c r="BC213" s="48"/>
      <c r="BD213" s="46">
        <f t="shared" si="166"/>
        <v>-8</v>
      </c>
      <c r="BE213" s="46">
        <f t="shared" si="167"/>
        <v>-130</v>
      </c>
      <c r="BF213" s="46">
        <f t="shared" si="168"/>
        <v>50</v>
      </c>
    </row>
    <row r="214" spans="22:58" x14ac:dyDescent="0.3">
      <c r="V214" s="29">
        <v>3.1</v>
      </c>
      <c r="W214" s="38">
        <f t="shared" si="152"/>
        <v>12589.25411794168</v>
      </c>
      <c r="X214" s="30">
        <f t="shared" si="137"/>
        <v>-6.4246676350453633</v>
      </c>
      <c r="Y214" s="31">
        <f t="shared" si="138"/>
        <v>-17.218928480938981</v>
      </c>
      <c r="Z214" s="31">
        <f t="shared" si="139"/>
        <v>-82.083028485317612</v>
      </c>
      <c r="AA214" s="31">
        <f t="shared" si="140"/>
        <v>1.7094782011995171</v>
      </c>
      <c r="AB214" s="31">
        <f t="shared" si="141"/>
        <v>-34.780249358843335</v>
      </c>
      <c r="AC214" s="31">
        <f t="shared" si="153"/>
        <v>6.7932979051619764E-5</v>
      </c>
      <c r="AD214" s="31">
        <f t="shared" si="142"/>
        <v>0.22660539258705586</v>
      </c>
      <c r="AE214" s="31">
        <f t="shared" si="154"/>
        <v>-21.934049981805778</v>
      </c>
      <c r="AF214" s="31">
        <f t="shared" si="155"/>
        <v>-116.63667245157389</v>
      </c>
      <c r="AG214" s="31">
        <f t="shared" si="134"/>
        <v>92.110410468749379</v>
      </c>
      <c r="AH214" s="31">
        <f t="shared" si="143"/>
        <v>-91.934654997590542</v>
      </c>
      <c r="AI214" s="31">
        <f t="shared" si="144"/>
        <v>-89.998549926945202</v>
      </c>
      <c r="AJ214" s="31">
        <f t="shared" si="156"/>
        <v>16.164240769506506</v>
      </c>
      <c r="AK214" s="31">
        <f t="shared" si="145"/>
        <v>81.053008616981771</v>
      </c>
      <c r="AL214" s="32">
        <f t="shared" si="146"/>
        <v>-3.245998212843787E-2</v>
      </c>
      <c r="AM214" s="31">
        <f t="shared" si="147"/>
        <v>-4.9503292081613299</v>
      </c>
      <c r="AN214" s="31">
        <f t="shared" si="157"/>
        <v>16.307536258536906</v>
      </c>
      <c r="AO214" s="31">
        <f t="shared" si="158"/>
        <v>-13.895870518124761</v>
      </c>
      <c r="AP214" s="30">
        <f t="shared" si="135"/>
        <v>23.609121289162623</v>
      </c>
      <c r="AQ214" s="30">
        <f t="shared" si="136"/>
        <v>-26.020599913279625</v>
      </c>
      <c r="AR214" s="31">
        <f t="shared" si="159"/>
        <v>-8.0379923473858739</v>
      </c>
      <c r="AS214" s="33">
        <f t="shared" si="160"/>
        <v>-130.53254296969865</v>
      </c>
      <c r="AT214" s="31">
        <f t="shared" si="148"/>
        <v>6.8900811751512957E-10</v>
      </c>
      <c r="AU214" s="31">
        <f t="shared" si="149"/>
        <v>7.2167698761454297E-4</v>
      </c>
      <c r="AV214" s="32">
        <f t="shared" si="150"/>
        <v>-1.7222888552643415E-12</v>
      </c>
      <c r="AW214" s="31">
        <f t="shared" si="151"/>
        <v>-3.6083849382630616E-5</v>
      </c>
      <c r="AX214" s="34">
        <f t="shared" si="161"/>
        <v>6.872858286598652E-10</v>
      </c>
      <c r="AY214" s="35">
        <f t="shared" si="162"/>
        <v>6.8559313823191232E-4</v>
      </c>
      <c r="AZ214" s="10">
        <f t="shared" si="163"/>
        <v>-8.0379923466985872</v>
      </c>
      <c r="BA214" s="10">
        <f t="shared" si="164"/>
        <v>-130.53185737656042</v>
      </c>
      <c r="BB214" s="10">
        <f t="shared" si="165"/>
        <v>49.468142623439576</v>
      </c>
      <c r="BC214" s="37"/>
      <c r="BD214" s="46">
        <f t="shared" si="166"/>
        <v>-8</v>
      </c>
      <c r="BE214" s="46">
        <f t="shared" si="167"/>
        <v>-131</v>
      </c>
      <c r="BF214" s="46">
        <f t="shared" si="168"/>
        <v>49</v>
      </c>
    </row>
    <row r="215" spans="22:58" x14ac:dyDescent="0.3">
      <c r="V215" s="29">
        <v>3.11</v>
      </c>
      <c r="W215" s="36">
        <f t="shared" si="152"/>
        <v>12882.495516931347</v>
      </c>
      <c r="X215" s="30">
        <f t="shared" si="137"/>
        <v>-6.4246676350453633</v>
      </c>
      <c r="Y215" s="31">
        <f t="shared" si="138"/>
        <v>-17.415218591179663</v>
      </c>
      <c r="Z215" s="31">
        <f t="shared" si="139"/>
        <v>-82.261031945014338</v>
      </c>
      <c r="AA215" s="31">
        <f t="shared" si="140"/>
        <v>1.7755726360501201</v>
      </c>
      <c r="AB215" s="31">
        <f t="shared" si="141"/>
        <v>-35.400804662428655</v>
      </c>
      <c r="AC215" s="31">
        <f t="shared" si="153"/>
        <v>7.1134535498118694E-5</v>
      </c>
      <c r="AD215" s="31">
        <f t="shared" si="142"/>
        <v>0.23188365326680357</v>
      </c>
      <c r="AE215" s="31">
        <f t="shared" si="154"/>
        <v>-22.064242455639405</v>
      </c>
      <c r="AF215" s="31">
        <f t="shared" si="155"/>
        <v>-117.42995295417619</v>
      </c>
      <c r="AG215" s="31">
        <f t="shared" si="134"/>
        <v>92.110410468749379</v>
      </c>
      <c r="AH215" s="31">
        <f t="shared" si="143"/>
        <v>-92.134654997465333</v>
      </c>
      <c r="AI215" s="31">
        <f t="shared" si="144"/>
        <v>-89.998582934637739</v>
      </c>
      <c r="AJ215" s="31">
        <f t="shared" si="156"/>
        <v>16.359510555565876</v>
      </c>
      <c r="AK215" s="31">
        <f t="shared" si="145"/>
        <v>81.253481967442653</v>
      </c>
      <c r="AL215" s="32">
        <f t="shared" si="146"/>
        <v>-3.3983803832262731E-2</v>
      </c>
      <c r="AM215" s="31">
        <f t="shared" si="147"/>
        <v>-5.065044153775963</v>
      </c>
      <c r="AN215" s="31">
        <f t="shared" si="157"/>
        <v>16.301282223017658</v>
      </c>
      <c r="AO215" s="31">
        <f t="shared" si="158"/>
        <v>-13.810145120971049</v>
      </c>
      <c r="AP215" s="30">
        <f t="shared" si="135"/>
        <v>23.609121289162623</v>
      </c>
      <c r="AQ215" s="30">
        <f t="shared" si="136"/>
        <v>-26.020599913279625</v>
      </c>
      <c r="AR215" s="31">
        <f t="shared" si="159"/>
        <v>-8.1744388567387496</v>
      </c>
      <c r="AS215" s="33">
        <f t="shared" si="160"/>
        <v>-131.24009807514724</v>
      </c>
      <c r="AT215" s="31">
        <f t="shared" si="148"/>
        <v>7.2148088062120847E-10</v>
      </c>
      <c r="AU215" s="31">
        <f t="shared" si="149"/>
        <v>7.3848700411440578E-4</v>
      </c>
      <c r="AV215" s="32">
        <f t="shared" si="150"/>
        <v>-1.8032923624548341E-12</v>
      </c>
      <c r="AW215" s="31">
        <f t="shared" si="151"/>
        <v>-3.6924350207759887E-5</v>
      </c>
      <c r="AX215" s="34">
        <f t="shared" si="161"/>
        <v>7.1967758825875364E-10</v>
      </c>
      <c r="AY215" s="35">
        <f t="shared" si="162"/>
        <v>7.0156265390664593E-4</v>
      </c>
      <c r="AZ215" s="10">
        <f t="shared" si="163"/>
        <v>-8.1744388560190728</v>
      </c>
      <c r="BA215" s="10">
        <f t="shared" si="164"/>
        <v>-131.23939651249333</v>
      </c>
      <c r="BB215" s="10">
        <f t="shared" si="165"/>
        <v>48.760603487506671</v>
      </c>
      <c r="BC215" s="48"/>
      <c r="BD215" s="46">
        <f t="shared" si="166"/>
        <v>-8</v>
      </c>
      <c r="BE215" s="46">
        <f t="shared" si="167"/>
        <v>-131</v>
      </c>
      <c r="BF215" s="46">
        <f t="shared" si="168"/>
        <v>49</v>
      </c>
    </row>
    <row r="216" spans="22:58" x14ac:dyDescent="0.3">
      <c r="V216" s="29">
        <v>3.12</v>
      </c>
      <c r="W216" s="38">
        <f t="shared" si="152"/>
        <v>13182.567385564089</v>
      </c>
      <c r="X216" s="30">
        <f t="shared" si="137"/>
        <v>-6.4246676350453633</v>
      </c>
      <c r="Y216" s="31">
        <f t="shared" si="138"/>
        <v>-17.61167271313882</v>
      </c>
      <c r="Z216" s="31">
        <f t="shared" si="139"/>
        <v>-82.435128910513271</v>
      </c>
      <c r="AA216" s="31">
        <f t="shared" si="140"/>
        <v>1.843720541464954</v>
      </c>
      <c r="AB216" s="31">
        <f t="shared" si="141"/>
        <v>-36.026075975696564</v>
      </c>
      <c r="AC216" s="31">
        <f t="shared" si="153"/>
        <v>7.4486974124251076E-5</v>
      </c>
      <c r="AD216" s="31">
        <f t="shared" si="142"/>
        <v>0.23728485635666585</v>
      </c>
      <c r="AE216" s="31">
        <f t="shared" si="154"/>
        <v>-22.192545319745104</v>
      </c>
      <c r="AF216" s="31">
        <f t="shared" si="155"/>
        <v>-118.22392002985316</v>
      </c>
      <c r="AG216" s="31">
        <f t="shared" si="134"/>
        <v>92.110410468749379</v>
      </c>
      <c r="AH216" s="31">
        <f t="shared" si="143"/>
        <v>-92.33465499734578</v>
      </c>
      <c r="AI216" s="31">
        <f t="shared" si="144"/>
        <v>-89.998615190983458</v>
      </c>
      <c r="AJ216" s="31">
        <f t="shared" si="156"/>
        <v>16.554988421819022</v>
      </c>
      <c r="AK216" s="31">
        <f t="shared" si="145"/>
        <v>81.44960076778176</v>
      </c>
      <c r="AL216" s="32">
        <f t="shared" si="146"/>
        <v>-3.5578868189075429E-2</v>
      </c>
      <c r="AM216" s="31">
        <f t="shared" si="147"/>
        <v>-5.1823890141956639</v>
      </c>
      <c r="AN216" s="31">
        <f t="shared" si="157"/>
        <v>16.295165025033544</v>
      </c>
      <c r="AO216" s="31">
        <f t="shared" si="158"/>
        <v>-13.731403437397361</v>
      </c>
      <c r="AP216" s="30">
        <f t="shared" si="135"/>
        <v>23.609121289162623</v>
      </c>
      <c r="AQ216" s="30">
        <f t="shared" si="136"/>
        <v>-26.020599913279625</v>
      </c>
      <c r="AR216" s="31">
        <f t="shared" si="159"/>
        <v>-8.3088589188285624</v>
      </c>
      <c r="AS216" s="33">
        <f t="shared" si="160"/>
        <v>-131.95532346725054</v>
      </c>
      <c r="AT216" s="31">
        <f t="shared" si="148"/>
        <v>7.5548306708898649E-10</v>
      </c>
      <c r="AU216" s="31">
        <f t="shared" si="149"/>
        <v>7.5568857619870834E-4</v>
      </c>
      <c r="AV216" s="32">
        <f t="shared" si="150"/>
        <v>-1.8900818344446483E-12</v>
      </c>
      <c r="AW216" s="31">
        <f t="shared" si="151"/>
        <v>-3.7784428812120879E-5</v>
      </c>
      <c r="AX216" s="34">
        <f t="shared" si="161"/>
        <v>7.5359298525454182E-10</v>
      </c>
      <c r="AY216" s="35">
        <f t="shared" si="162"/>
        <v>7.1790414738658742E-4</v>
      </c>
      <c r="AZ216" s="10">
        <f t="shared" si="163"/>
        <v>-8.3088589180749697</v>
      </c>
      <c r="BA216" s="10">
        <f t="shared" si="164"/>
        <v>-131.95460556310314</v>
      </c>
      <c r="BB216" s="10">
        <f t="shared" si="165"/>
        <v>48.045394436896856</v>
      </c>
      <c r="BC216" s="37"/>
      <c r="BD216" s="46">
        <f t="shared" si="166"/>
        <v>-8</v>
      </c>
      <c r="BE216" s="46">
        <f t="shared" si="167"/>
        <v>-132</v>
      </c>
      <c r="BF216" s="46">
        <f t="shared" si="168"/>
        <v>48</v>
      </c>
    </row>
    <row r="217" spans="22:58" x14ac:dyDescent="0.3">
      <c r="V217" s="29">
        <v>3.13</v>
      </c>
      <c r="W217" s="36">
        <f t="shared" si="152"/>
        <v>13489.628825916541</v>
      </c>
      <c r="X217" s="30">
        <f t="shared" si="137"/>
        <v>-6.4246676350453633</v>
      </c>
      <c r="Y217" s="31">
        <f t="shared" si="138"/>
        <v>-17.808283721177681</v>
      </c>
      <c r="Z217" s="31">
        <f t="shared" si="139"/>
        <v>-82.605398824206858</v>
      </c>
      <c r="AA217" s="31">
        <f t="shared" si="140"/>
        <v>1.9139522533576643</v>
      </c>
      <c r="AB217" s="31">
        <f t="shared" si="141"/>
        <v>-36.655799107306137</v>
      </c>
      <c r="AC217" s="31">
        <f t="shared" si="153"/>
        <v>7.7997405539980333E-5</v>
      </c>
      <c r="AD217" s="31">
        <f t="shared" si="142"/>
        <v>0.24281186526180648</v>
      </c>
      <c r="AE217" s="31">
        <f t="shared" si="154"/>
        <v>-22.31892110545984</v>
      </c>
      <c r="AF217" s="31">
        <f t="shared" si="155"/>
        <v>-119.0183860662512</v>
      </c>
      <c r="AG217" s="31">
        <f t="shared" si="134"/>
        <v>92.110410468749379</v>
      </c>
      <c r="AH217" s="31">
        <f t="shared" si="143"/>
        <v>-92.53465499723157</v>
      </c>
      <c r="AI217" s="31">
        <f t="shared" si="144"/>
        <v>-89.998646713085108</v>
      </c>
      <c r="AJ217" s="31">
        <f t="shared" si="156"/>
        <v>16.750665417578869</v>
      </c>
      <c r="AK217" s="31">
        <f t="shared" si="145"/>
        <v>81.641450610891795</v>
      </c>
      <c r="AL217" s="32">
        <f t="shared" si="146"/>
        <v>-3.7248477955536707E-2</v>
      </c>
      <c r="AM217" s="31">
        <f t="shared" si="147"/>
        <v>-5.3024220673906708</v>
      </c>
      <c r="AN217" s="31">
        <f t="shared" si="157"/>
        <v>16.289172411141141</v>
      </c>
      <c r="AO217" s="31">
        <f t="shared" si="158"/>
        <v>-13.659618169583984</v>
      </c>
      <c r="AP217" s="30">
        <f t="shared" si="135"/>
        <v>23.609121289162623</v>
      </c>
      <c r="AQ217" s="30">
        <f t="shared" si="136"/>
        <v>-26.020599913279625</v>
      </c>
      <c r="AR217" s="31">
        <f t="shared" si="159"/>
        <v>-8.4412273184357005</v>
      </c>
      <c r="AS217" s="33">
        <f t="shared" si="160"/>
        <v>-132.67800423583517</v>
      </c>
      <c r="AT217" s="31">
        <f t="shared" si="148"/>
        <v>7.9108796580589709E-10</v>
      </c>
      <c r="AU217" s="31">
        <f t="shared" si="149"/>
        <v>7.7329082436864501E-4</v>
      </c>
      <c r="AV217" s="32">
        <f t="shared" si="150"/>
        <v>-1.9787999613675707E-12</v>
      </c>
      <c r="AW217" s="31">
        <f t="shared" si="151"/>
        <v>-3.8664541220774016E-5</v>
      </c>
      <c r="AX217" s="34">
        <f t="shared" si="161"/>
        <v>7.8910916584452957E-10</v>
      </c>
      <c r="AY217" s="35">
        <f t="shared" si="162"/>
        <v>7.3462628314787098E-4</v>
      </c>
      <c r="AZ217" s="10">
        <f t="shared" si="163"/>
        <v>-8.4412273176465913</v>
      </c>
      <c r="BA217" s="10">
        <f t="shared" si="164"/>
        <v>-132.67726960955201</v>
      </c>
      <c r="BB217" s="10">
        <f t="shared" si="165"/>
        <v>47.322730390447987</v>
      </c>
      <c r="BC217" s="48"/>
      <c r="BD217" s="46">
        <f t="shared" si="166"/>
        <v>-8</v>
      </c>
      <c r="BE217" s="46">
        <f t="shared" si="167"/>
        <v>-133</v>
      </c>
      <c r="BF217" s="46">
        <f t="shared" si="168"/>
        <v>47</v>
      </c>
    </row>
    <row r="218" spans="22:58" x14ac:dyDescent="0.3">
      <c r="V218" s="29">
        <v>3.14</v>
      </c>
      <c r="W218" s="38">
        <f t="shared" si="152"/>
        <v>13803.842646028863</v>
      </c>
      <c r="X218" s="30">
        <f t="shared" si="137"/>
        <v>-6.4246676350453633</v>
      </c>
      <c r="Y218" s="31">
        <f t="shared" si="138"/>
        <v>-18.005044788390258</v>
      </c>
      <c r="Z218" s="31">
        <f t="shared" si="139"/>
        <v>-82.77191992927591</v>
      </c>
      <c r="AA218" s="31">
        <f t="shared" si="140"/>
        <v>1.9862965279308096</v>
      </c>
      <c r="AB218" s="31">
        <f t="shared" si="141"/>
        <v>-37.289699416474136</v>
      </c>
      <c r="AC218" s="31">
        <f t="shared" si="153"/>
        <v>8.1673275449550148E-5</v>
      </c>
      <c r="AD218" s="31">
        <f t="shared" si="142"/>
        <v>0.24846761006382165</v>
      </c>
      <c r="AE218" s="31">
        <f t="shared" si="154"/>
        <v>-22.443334222229364</v>
      </c>
      <c r="AF218" s="31">
        <f t="shared" si="155"/>
        <v>-119.81315173568622</v>
      </c>
      <c r="AG218" s="31">
        <f t="shared" si="134"/>
        <v>92.110410468749379</v>
      </c>
      <c r="AH218" s="31">
        <f t="shared" si="143"/>
        <v>-92.734654997122533</v>
      </c>
      <c r="AI218" s="31">
        <f t="shared" si="144"/>
        <v>-89.99867751765612</v>
      </c>
      <c r="AJ218" s="31">
        <f t="shared" si="156"/>
        <v>16.9465329596948</v>
      </c>
      <c r="AK218" s="31">
        <f t="shared" si="145"/>
        <v>81.829116001231256</v>
      </c>
      <c r="AL218" s="32">
        <f t="shared" si="146"/>
        <v>-3.8996086322617862E-2</v>
      </c>
      <c r="AM218" s="31">
        <f t="shared" si="147"/>
        <v>-5.4252027396340843</v>
      </c>
      <c r="AN218" s="31">
        <f t="shared" si="157"/>
        <v>16.283292344999026</v>
      </c>
      <c r="AO218" s="31">
        <f t="shared" si="158"/>
        <v>-13.594764256058948</v>
      </c>
      <c r="AP218" s="30">
        <f t="shared" si="135"/>
        <v>23.609121289162623</v>
      </c>
      <c r="AQ218" s="30">
        <f t="shared" si="136"/>
        <v>-26.020599913279625</v>
      </c>
      <c r="AR218" s="31">
        <f t="shared" si="159"/>
        <v>-8.5715205013473401</v>
      </c>
      <c r="AS218" s="33">
        <f t="shared" si="160"/>
        <v>-133.40791599174517</v>
      </c>
      <c r="AT218" s="31">
        <f t="shared" si="148"/>
        <v>8.2837079431430473E-10</v>
      </c>
      <c r="AU218" s="31">
        <f t="shared" si="149"/>
        <v>7.9130308156917799E-4</v>
      </c>
      <c r="AV218" s="32">
        <f t="shared" si="150"/>
        <v>-2.0713753981567077E-12</v>
      </c>
      <c r="AW218" s="31">
        <f t="shared" si="151"/>
        <v>-3.9565154080968143E-5</v>
      </c>
      <c r="AX218" s="34">
        <f t="shared" si="161"/>
        <v>8.2629941891614807E-10</v>
      </c>
      <c r="AY218" s="35">
        <f t="shared" si="162"/>
        <v>7.5173792748820987E-4</v>
      </c>
      <c r="AZ218" s="10">
        <f t="shared" si="163"/>
        <v>-8.5715205005210411</v>
      </c>
      <c r="BA218" s="10">
        <f t="shared" si="164"/>
        <v>-133.40716425381768</v>
      </c>
      <c r="BB218" s="10">
        <f t="shared" si="165"/>
        <v>46.592835746182317</v>
      </c>
      <c r="BC218" s="37"/>
      <c r="BD218" s="46">
        <f t="shared" si="166"/>
        <v>-9</v>
      </c>
      <c r="BE218" s="46">
        <f t="shared" si="167"/>
        <v>-133</v>
      </c>
      <c r="BF218" s="46">
        <f t="shared" si="168"/>
        <v>47</v>
      </c>
    </row>
    <row r="219" spans="22:58" x14ac:dyDescent="0.3">
      <c r="V219" s="29">
        <v>3.15</v>
      </c>
      <c r="W219" s="36">
        <f t="shared" si="152"/>
        <v>14125.375446227545</v>
      </c>
      <c r="X219" s="30">
        <f t="shared" si="137"/>
        <v>-6.4246676350453633</v>
      </c>
      <c r="Y219" s="31">
        <f t="shared" si="138"/>
        <v>-18.201949375020718</v>
      </c>
      <c r="Z219" s="31">
        <f t="shared" si="139"/>
        <v>-82.93476925883347</v>
      </c>
      <c r="AA219" s="31">
        <f t="shared" si="140"/>
        <v>2.0607804360331663</v>
      </c>
      <c r="AB219" s="31">
        <f t="shared" si="141"/>
        <v>-37.927492291939416</v>
      </c>
      <c r="AC219" s="31">
        <f t="shared" si="153"/>
        <v>8.5522380437233432E-5</v>
      </c>
      <c r="AD219" s="31">
        <f t="shared" si="142"/>
        <v>0.25425508907234035</v>
      </c>
      <c r="AE219" s="31">
        <f t="shared" si="154"/>
        <v>-22.565751051652477</v>
      </c>
      <c r="AF219" s="31">
        <f t="shared" si="155"/>
        <v>-120.60800646170054</v>
      </c>
      <c r="AG219" s="31">
        <f t="shared" si="134"/>
        <v>92.110410468749379</v>
      </c>
      <c r="AH219" s="31">
        <f t="shared" si="143"/>
        <v>-92.934654997018399</v>
      </c>
      <c r="AI219" s="31">
        <f t="shared" si="144"/>
        <v>-89.998707621029496</v>
      </c>
      <c r="AJ219" s="31">
        <f t="shared" si="156"/>
        <v>17.142582818972322</v>
      </c>
      <c r="AK219" s="31">
        <f t="shared" si="145"/>
        <v>82.012680326730148</v>
      </c>
      <c r="AL219" s="32">
        <f t="shared" si="146"/>
        <v>-4.0825303511678866E-2</v>
      </c>
      <c r="AM219" s="31">
        <f t="shared" si="147"/>
        <v>-5.5507916177713703</v>
      </c>
      <c r="AN219" s="31">
        <f t="shared" si="157"/>
        <v>16.277512987191624</v>
      </c>
      <c r="AO219" s="31">
        <f t="shared" si="158"/>
        <v>-13.536818912070718</v>
      </c>
      <c r="AP219" s="30">
        <f t="shared" si="135"/>
        <v>23.609121289162623</v>
      </c>
      <c r="AQ219" s="30">
        <f t="shared" si="136"/>
        <v>-26.020599913279625</v>
      </c>
      <c r="AR219" s="31">
        <f t="shared" si="159"/>
        <v>-8.6997166885778547</v>
      </c>
      <c r="AS219" s="33">
        <f t="shared" si="160"/>
        <v>-134.14482537377125</v>
      </c>
      <c r="AT219" s="31">
        <f t="shared" si="148"/>
        <v>8.674106274664369E-10</v>
      </c>
      <c r="AU219" s="31">
        <f t="shared" si="149"/>
        <v>8.0973489813747877E-4</v>
      </c>
      <c r="AV219" s="32">
        <f t="shared" si="150"/>
        <v>-2.1678081448120601E-12</v>
      </c>
      <c r="AW219" s="31">
        <f t="shared" si="151"/>
        <v>-4.0486744909562648E-5</v>
      </c>
      <c r="AX219" s="34">
        <f t="shared" si="161"/>
        <v>8.6524281932162479E-10</v>
      </c>
      <c r="AY219" s="35">
        <f t="shared" si="162"/>
        <v>7.6924815322791608E-4</v>
      </c>
      <c r="AZ219" s="10">
        <f t="shared" si="163"/>
        <v>-8.6997166877126126</v>
      </c>
      <c r="BA219" s="10">
        <f t="shared" si="164"/>
        <v>-134.14405612561802</v>
      </c>
      <c r="BB219" s="10">
        <f t="shared" si="165"/>
        <v>45.855943874381978</v>
      </c>
      <c r="BC219" s="48"/>
      <c r="BD219" s="46">
        <f t="shared" si="166"/>
        <v>-9</v>
      </c>
      <c r="BE219" s="46">
        <f t="shared" si="167"/>
        <v>-134</v>
      </c>
      <c r="BF219" s="46">
        <f t="shared" si="168"/>
        <v>46</v>
      </c>
    </row>
    <row r="220" spans="22:58" x14ac:dyDescent="0.3">
      <c r="V220" s="29">
        <v>3.16</v>
      </c>
      <c r="W220" s="38">
        <f t="shared" si="152"/>
        <v>14454.397707459288</v>
      </c>
      <c r="X220" s="30">
        <f t="shared" si="137"/>
        <v>-6.4246676350453633</v>
      </c>
      <c r="Y220" s="31">
        <f t="shared" si="138"/>
        <v>-18.398991217247243</v>
      </c>
      <c r="Z220" s="31">
        <f t="shared" si="139"/>
        <v>-83.094022627600296</v>
      </c>
      <c r="AA220" s="31">
        <f t="shared" si="140"/>
        <v>2.1374292616252437</v>
      </c>
      <c r="AB220" s="31">
        <f t="shared" si="141"/>
        <v>-38.568883685961282</v>
      </c>
      <c r="AC220" s="31">
        <f t="shared" si="153"/>
        <v>8.9552884499256592E-5</v>
      </c>
      <c r="AD220" s="31">
        <f t="shared" si="142"/>
        <v>0.26017737041266537</v>
      </c>
      <c r="AE220" s="31">
        <f t="shared" si="154"/>
        <v>-22.686140037782863</v>
      </c>
      <c r="AF220" s="31">
        <f t="shared" si="155"/>
        <v>-121.40272894314892</v>
      </c>
      <c r="AG220" s="31">
        <f t="shared" si="134"/>
        <v>92.110410468749379</v>
      </c>
      <c r="AH220" s="31">
        <f t="shared" si="143"/>
        <v>-93.134654996918954</v>
      </c>
      <c r="AI220" s="31">
        <f t="shared" si="144"/>
        <v>-89.998737039166443</v>
      </c>
      <c r="AJ220" s="31">
        <f t="shared" si="156"/>
        <v>17.338807106961699</v>
      </c>
      <c r="AK220" s="31">
        <f t="shared" si="145"/>
        <v>82.192225834395629</v>
      </c>
      <c r="AL220" s="32">
        <f t="shared" si="146"/>
        <v>-4.2739903635209124E-2</v>
      </c>
      <c r="AM220" s="31">
        <f t="shared" si="147"/>
        <v>-5.6792504607978778</v>
      </c>
      <c r="AN220" s="31">
        <f t="shared" si="157"/>
        <v>16.271822675156915</v>
      </c>
      <c r="AO220" s="31">
        <f t="shared" si="158"/>
        <v>-13.485761665568692</v>
      </c>
      <c r="AP220" s="30">
        <f t="shared" si="135"/>
        <v>23.609121289162623</v>
      </c>
      <c r="AQ220" s="30">
        <f t="shared" si="136"/>
        <v>-26.020599913279625</v>
      </c>
      <c r="AR220" s="31">
        <f t="shared" si="159"/>
        <v>-8.8257959867429499</v>
      </c>
      <c r="AS220" s="33">
        <f t="shared" si="160"/>
        <v>-134.8884906087176</v>
      </c>
      <c r="AT220" s="31">
        <f t="shared" si="148"/>
        <v>9.0829039742438529E-10</v>
      </c>
      <c r="AU220" s="31">
        <f t="shared" si="149"/>
        <v>8.2859604686665305E-4</v>
      </c>
      <c r="AV220" s="32">
        <f t="shared" si="150"/>
        <v>-2.2719555111998415E-12</v>
      </c>
      <c r="AW220" s="31">
        <f t="shared" si="151"/>
        <v>-4.1429802346213658E-5</v>
      </c>
      <c r="AX220" s="34">
        <f t="shared" si="161"/>
        <v>9.0601844191318544E-10</v>
      </c>
      <c r="AY220" s="35">
        <f t="shared" si="162"/>
        <v>7.8716624452043944E-4</v>
      </c>
      <c r="AZ220" s="10">
        <f t="shared" si="163"/>
        <v>-8.8257959858369315</v>
      </c>
      <c r="BA220" s="10">
        <f t="shared" si="164"/>
        <v>-134.88770344247308</v>
      </c>
      <c r="BB220" s="10">
        <f t="shared" si="165"/>
        <v>45.112296557526918</v>
      </c>
      <c r="BC220" s="37"/>
      <c r="BD220" s="46">
        <f t="shared" si="166"/>
        <v>-9</v>
      </c>
      <c r="BE220" s="46">
        <f t="shared" si="167"/>
        <v>-135</v>
      </c>
      <c r="BF220" s="46">
        <f t="shared" si="168"/>
        <v>45</v>
      </c>
    </row>
    <row r="221" spans="22:58" x14ac:dyDescent="0.3">
      <c r="V221" s="29">
        <v>3.17</v>
      </c>
      <c r="W221" s="36">
        <f t="shared" si="152"/>
        <v>14791.083881682087</v>
      </c>
      <c r="X221" s="30">
        <f t="shared" si="137"/>
        <v>-6.4246676350453633</v>
      </c>
      <c r="Y221" s="31">
        <f t="shared" si="138"/>
        <v>-18.596164316328011</v>
      </c>
      <c r="Z221" s="31">
        <f t="shared" si="139"/>
        <v>-83.249754625928915</v>
      </c>
      <c r="AA221" s="31">
        <f t="shared" si="140"/>
        <v>2.2162664051220302</v>
      </c>
      <c r="AB221" s="31">
        <f t="shared" si="141"/>
        <v>-39.213570701671287</v>
      </c>
      <c r="AC221" s="31">
        <f t="shared" si="153"/>
        <v>9.3773336354665377E-5</v>
      </c>
      <c r="AD221" s="31">
        <f t="shared" si="142"/>
        <v>0.26623759365027461</v>
      </c>
      <c r="AE221" s="31">
        <f t="shared" si="154"/>
        <v>-22.804471772914987</v>
      </c>
      <c r="AF221" s="31">
        <f t="shared" si="155"/>
        <v>-122.19708773394993</v>
      </c>
      <c r="AG221" s="31">
        <f t="shared" si="134"/>
        <v>92.110410468749379</v>
      </c>
      <c r="AH221" s="31">
        <f t="shared" si="143"/>
        <v>-93.334654996823986</v>
      </c>
      <c r="AI221" s="31">
        <f t="shared" si="144"/>
        <v>-89.998765787664823</v>
      </c>
      <c r="AJ221" s="31">
        <f t="shared" si="156"/>
        <v>17.535198263117529</v>
      </c>
      <c r="AK221" s="31">
        <f t="shared" si="145"/>
        <v>82.367833609376177</v>
      </c>
      <c r="AL221" s="32">
        <f t="shared" si="146"/>
        <v>-4.4743831830511484E-2</v>
      </c>
      <c r="AM221" s="31">
        <f t="shared" si="147"/>
        <v>-5.8106422106647884</v>
      </c>
      <c r="AN221" s="31">
        <f t="shared" si="157"/>
        <v>16.26620990321241</v>
      </c>
      <c r="AO221" s="31">
        <f t="shared" si="158"/>
        <v>-13.441574388953434</v>
      </c>
      <c r="AP221" s="30">
        <f t="shared" si="135"/>
        <v>23.609121289162623</v>
      </c>
      <c r="AQ221" s="30">
        <f t="shared" si="136"/>
        <v>-26.020599913279625</v>
      </c>
      <c r="AR221" s="31">
        <f t="shared" si="159"/>
        <v>-8.9497404938195793</v>
      </c>
      <c r="AS221" s="33">
        <f t="shared" si="160"/>
        <v>-135.63866212290336</v>
      </c>
      <c r="AT221" s="31">
        <f t="shared" si="148"/>
        <v>9.5109689366010397E-10</v>
      </c>
      <c r="AU221" s="31">
        <f t="shared" si="149"/>
        <v>8.4789652818739562E-4</v>
      </c>
      <c r="AV221" s="32">
        <f t="shared" si="150"/>
        <v>-2.3780315325207316E-12</v>
      </c>
      <c r="AW221" s="31">
        <f t="shared" si="151"/>
        <v>-4.2394826412456839E-5</v>
      </c>
      <c r="AX221" s="34">
        <f t="shared" si="161"/>
        <v>9.4871886212758329E-10</v>
      </c>
      <c r="AY221" s="35">
        <f t="shared" si="162"/>
        <v>8.0550170177493875E-4</v>
      </c>
      <c r="AZ221" s="10">
        <f t="shared" si="163"/>
        <v>-8.9497404928708608</v>
      </c>
      <c r="BA221" s="10">
        <f t="shared" si="164"/>
        <v>-135.63785662120159</v>
      </c>
      <c r="BB221" s="10">
        <f t="shared" si="165"/>
        <v>44.362143378798407</v>
      </c>
      <c r="BC221" s="48"/>
      <c r="BD221" s="46">
        <f t="shared" si="166"/>
        <v>-9</v>
      </c>
      <c r="BE221" s="46">
        <f t="shared" si="167"/>
        <v>-136</v>
      </c>
      <c r="BF221" s="46">
        <f t="shared" si="168"/>
        <v>44</v>
      </c>
    </row>
    <row r="222" spans="22:58" x14ac:dyDescent="0.3">
      <c r="V222" s="29">
        <v>3.18</v>
      </c>
      <c r="W222" s="38">
        <f t="shared" si="152"/>
        <v>15135.612484362093</v>
      </c>
      <c r="X222" s="30">
        <f t="shared" si="137"/>
        <v>-6.4246676350453633</v>
      </c>
      <c r="Y222" s="31">
        <f t="shared" si="138"/>
        <v>-18.79346292810499</v>
      </c>
      <c r="Z222" s="31">
        <f t="shared" si="139"/>
        <v>-83.402038616003153</v>
      </c>
      <c r="AA222" s="31">
        <f t="shared" si="140"/>
        <v>2.2973132923659785</v>
      </c>
      <c r="AB222" s="31">
        <f t="shared" si="141"/>
        <v>-39.861242231567495</v>
      </c>
      <c r="AC222" s="31">
        <f t="shared" si="153"/>
        <v>9.8192687583326211E-5</v>
      </c>
      <c r="AD222" s="31">
        <f t="shared" si="142"/>
        <v>0.27243897145304496</v>
      </c>
      <c r="AE222" s="31">
        <f t="shared" si="154"/>
        <v>-22.920719078096791</v>
      </c>
      <c r="AF222" s="31">
        <f t="shared" si="155"/>
        <v>-122.99084187611761</v>
      </c>
      <c r="AG222" s="31">
        <f t="shared" si="134"/>
        <v>92.110410468749379</v>
      </c>
      <c r="AH222" s="31">
        <f t="shared" si="143"/>
        <v>-93.534654996733281</v>
      </c>
      <c r="AI222" s="31">
        <f t="shared" si="144"/>
        <v>-89.998793881767497</v>
      </c>
      <c r="AJ222" s="31">
        <f t="shared" si="156"/>
        <v>17.731749042330755</v>
      </c>
      <c r="AK222" s="31">
        <f t="shared" si="145"/>
        <v>82.53958355725517</v>
      </c>
      <c r="AL222" s="32">
        <f t="shared" si="146"/>
        <v>-4.6841211674489097E-2</v>
      </c>
      <c r="AM222" s="31">
        <f t="shared" si="147"/>
        <v>-5.945031002228955</v>
      </c>
      <c r="AN222" s="31">
        <f t="shared" si="157"/>
        <v>16.260663302672363</v>
      </c>
      <c r="AO222" s="31">
        <f t="shared" si="158"/>
        <v>-13.404241326741282</v>
      </c>
      <c r="AP222" s="30">
        <f t="shared" si="135"/>
        <v>23.609121289162623</v>
      </c>
      <c r="AQ222" s="30">
        <f t="shared" si="136"/>
        <v>-26.020599913279625</v>
      </c>
      <c r="AR222" s="31">
        <f t="shared" si="159"/>
        <v>-9.0715343995414308</v>
      </c>
      <c r="AS222" s="33">
        <f t="shared" si="160"/>
        <v>-136.3950832028589</v>
      </c>
      <c r="AT222" s="31">
        <f t="shared" si="148"/>
        <v>9.9592076295540992E-10</v>
      </c>
      <c r="AU222" s="31">
        <f t="shared" si="149"/>
        <v>8.6764657547035769E-4</v>
      </c>
      <c r="AV222" s="32">
        <f t="shared" si="150"/>
        <v>-2.4898935186409445E-12</v>
      </c>
      <c r="AW222" s="31">
        <f t="shared" si="151"/>
        <v>-4.3382328776825723E-5</v>
      </c>
      <c r="AX222" s="34">
        <f t="shared" si="161"/>
        <v>9.9343086943676889E-10</v>
      </c>
      <c r="AY222" s="35">
        <f t="shared" si="162"/>
        <v>8.2426424669353193E-4</v>
      </c>
      <c r="AZ222" s="10">
        <f t="shared" si="163"/>
        <v>-9.0715343985479997</v>
      </c>
      <c r="BA222" s="10">
        <f t="shared" si="164"/>
        <v>-136.39425893861221</v>
      </c>
      <c r="BB222" s="10">
        <f t="shared" si="165"/>
        <v>43.605741061387789</v>
      </c>
      <c r="BC222" s="37"/>
      <c r="BD222" s="46">
        <f t="shared" si="166"/>
        <v>-9</v>
      </c>
      <c r="BE222" s="46">
        <f t="shared" si="167"/>
        <v>-136</v>
      </c>
      <c r="BF222" s="46">
        <f t="shared" si="168"/>
        <v>44</v>
      </c>
    </row>
    <row r="223" spans="22:58" x14ac:dyDescent="0.3">
      <c r="V223" s="29">
        <v>3.19</v>
      </c>
      <c r="W223" s="36">
        <f t="shared" si="152"/>
        <v>15488.166189124822</v>
      </c>
      <c r="X223" s="30">
        <f t="shared" si="137"/>
        <v>-6.4246676350453633</v>
      </c>
      <c r="Y223" s="31">
        <f t="shared" si="138"/>
        <v>-18.990881552859733</v>
      </c>
      <c r="Z223" s="31">
        <f t="shared" si="139"/>
        <v>-83.550946730048921</v>
      </c>
      <c r="AA223" s="31">
        <f t="shared" si="140"/>
        <v>2.3805892899571188</v>
      </c>
      <c r="AB223" s="31">
        <f t="shared" si="141"/>
        <v>-40.511579644409771</v>
      </c>
      <c r="AC223" s="31">
        <f t="shared" si="153"/>
        <v>1.0282031159682424E-4</v>
      </c>
      <c r="AD223" s="31">
        <f t="shared" si="142"/>
        <v>0.27878479129206069</v>
      </c>
      <c r="AE223" s="31">
        <f t="shared" si="154"/>
        <v>-23.034857077636381</v>
      </c>
      <c r="AF223" s="31">
        <f t="shared" si="155"/>
        <v>-123.78374158316663</v>
      </c>
      <c r="AG223" s="31">
        <f t="shared" si="134"/>
        <v>92.110410468749379</v>
      </c>
      <c r="AH223" s="31">
        <f t="shared" si="143"/>
        <v>-93.734654996646668</v>
      </c>
      <c r="AI223" s="31">
        <f t="shared" si="144"/>
        <v>-89.998821336370312</v>
      </c>
      <c r="AJ223" s="31">
        <f t="shared" si="156"/>
        <v>17.928452502832435</v>
      </c>
      <c r="AK223" s="31">
        <f t="shared" si="145"/>
        <v>82.707554389354868</v>
      </c>
      <c r="AL223" s="32">
        <f t="shared" si="146"/>
        <v>-4.9036352887825194E-2</v>
      </c>
      <c r="AM223" s="31">
        <f t="shared" si="147"/>
        <v>-6.0824821722557196</v>
      </c>
      <c r="AN223" s="31">
        <f t="shared" si="157"/>
        <v>16.255171622047321</v>
      </c>
      <c r="AO223" s="31">
        <f t="shared" si="158"/>
        <v>-13.373749119271164</v>
      </c>
      <c r="AP223" s="30">
        <f t="shared" si="135"/>
        <v>23.609121289162623</v>
      </c>
      <c r="AQ223" s="30">
        <f t="shared" si="136"/>
        <v>-26.020599913279625</v>
      </c>
      <c r="AR223" s="31">
        <f t="shared" si="159"/>
        <v>-9.1911640797060628</v>
      </c>
      <c r="AS223" s="33">
        <f t="shared" si="160"/>
        <v>-137.1574907024378</v>
      </c>
      <c r="AT223" s="31">
        <f t="shared" si="148"/>
        <v>1.0428584380569159E-9</v>
      </c>
      <c r="AU223" s="31">
        <f t="shared" si="149"/>
        <v>8.8785666045201276E-4</v>
      </c>
      <c r="AV223" s="32">
        <f t="shared" si="150"/>
        <v>-2.6075414695604801E-12</v>
      </c>
      <c r="AW223" s="31">
        <f t="shared" si="151"/>
        <v>-4.4392833026145058E-5</v>
      </c>
      <c r="AX223" s="34">
        <f t="shared" si="161"/>
        <v>1.0402508965873554E-9</v>
      </c>
      <c r="AY223" s="35">
        <f t="shared" si="162"/>
        <v>8.4346382742586765E-4</v>
      </c>
      <c r="AZ223" s="10">
        <f t="shared" si="163"/>
        <v>-9.1911640786658122</v>
      </c>
      <c r="BA223" s="10">
        <f t="shared" si="164"/>
        <v>-137.15664723861036</v>
      </c>
      <c r="BB223" s="10">
        <f t="shared" si="165"/>
        <v>42.843352761389639</v>
      </c>
      <c r="BC223" s="48"/>
      <c r="BD223" s="46">
        <f t="shared" si="166"/>
        <v>-9</v>
      </c>
      <c r="BE223" s="46">
        <f t="shared" si="167"/>
        <v>-137</v>
      </c>
      <c r="BF223" s="46">
        <f t="shared" si="168"/>
        <v>43</v>
      </c>
    </row>
    <row r="224" spans="22:58" x14ac:dyDescent="0.3">
      <c r="V224" s="29">
        <v>3.2</v>
      </c>
      <c r="W224" s="38">
        <f t="shared" si="152"/>
        <v>15848.931924611155</v>
      </c>
      <c r="X224" s="30">
        <f t="shared" si="137"/>
        <v>-6.4246676350453633</v>
      </c>
      <c r="Y224" s="31">
        <f t="shared" si="138"/>
        <v>-19.188414925515456</v>
      </c>
      <c r="Z224" s="31">
        <f t="shared" si="139"/>
        <v>-83.696549870402123</v>
      </c>
      <c r="AA224" s="31">
        <f t="shared" si="140"/>
        <v>2.4661116276319239</v>
      </c>
      <c r="AB224" s="31">
        <f t="shared" si="141"/>
        <v>-41.16425751726311</v>
      </c>
      <c r="AC224" s="31">
        <f t="shared" si="153"/>
        <v>1.0766602352709116E-4</v>
      </c>
      <c r="AD224" s="31">
        <f t="shared" si="142"/>
        <v>0.28527841718189795</v>
      </c>
      <c r="AE224" s="31">
        <f t="shared" si="154"/>
        <v>-23.146863266905367</v>
      </c>
      <c r="AF224" s="31">
        <f t="shared" si="155"/>
        <v>-124.57552897048333</v>
      </c>
      <c r="AG224" s="31">
        <f t="shared" si="134"/>
        <v>92.110410468749379</v>
      </c>
      <c r="AH224" s="31">
        <f t="shared" si="143"/>
        <v>-93.93465499656395</v>
      </c>
      <c r="AI224" s="31">
        <f t="shared" si="144"/>
        <v>-89.998848166030086</v>
      </c>
      <c r="AJ224" s="31">
        <f t="shared" si="156"/>
        <v>18.125301994467758</v>
      </c>
      <c r="AK224" s="31">
        <f t="shared" si="145"/>
        <v>82.871823610843421</v>
      </c>
      <c r="AL224" s="32">
        <f t="shared" si="146"/>
        <v>-5.1333759336643532E-2</v>
      </c>
      <c r="AM224" s="31">
        <f t="shared" si="147"/>
        <v>-6.2230622673779212</v>
      </c>
      <c r="AN224" s="31">
        <f t="shared" si="157"/>
        <v>16.249723707316544</v>
      </c>
      <c r="AO224" s="31">
        <f t="shared" si="158"/>
        <v>-13.350086822564586</v>
      </c>
      <c r="AP224" s="30">
        <f t="shared" si="135"/>
        <v>23.609121289162623</v>
      </c>
      <c r="AQ224" s="30">
        <f t="shared" si="136"/>
        <v>-26.020599913279625</v>
      </c>
      <c r="AR224" s="31">
        <f t="shared" si="159"/>
        <v>-9.3086181837058248</v>
      </c>
      <c r="AS224" s="33">
        <f t="shared" si="160"/>
        <v>-137.92561579304791</v>
      </c>
      <c r="AT224" s="31">
        <f t="shared" si="148"/>
        <v>1.0920044230562979E-9</v>
      </c>
      <c r="AU224" s="31">
        <f t="shared" si="149"/>
        <v>9.0853749878691103E-4</v>
      </c>
      <c r="AV224" s="32">
        <f t="shared" si="150"/>
        <v>-2.7309753852793382E-12</v>
      </c>
      <c r="AW224" s="31">
        <f t="shared" si="151"/>
        <v>-4.5426874943143458E-5</v>
      </c>
      <c r="AX224" s="34">
        <f t="shared" si="161"/>
        <v>1.0892734476710186E-9</v>
      </c>
      <c r="AY224" s="35">
        <f t="shared" si="162"/>
        <v>8.631106238437676E-4</v>
      </c>
      <c r="AZ224" s="10">
        <f t="shared" si="163"/>
        <v>-9.3086181826165522</v>
      </c>
      <c r="BA224" s="10">
        <f t="shared" si="164"/>
        <v>-137.92475268242407</v>
      </c>
      <c r="BB224" s="10">
        <f t="shared" si="165"/>
        <v>42.075247317575929</v>
      </c>
      <c r="BC224" s="37"/>
      <c r="BD224" s="46">
        <f t="shared" si="166"/>
        <v>-9</v>
      </c>
      <c r="BE224" s="46">
        <f t="shared" si="167"/>
        <v>-138</v>
      </c>
      <c r="BF224" s="46">
        <f t="shared" si="168"/>
        <v>42</v>
      </c>
    </row>
    <row r="225" spans="22:58" x14ac:dyDescent="0.3">
      <c r="V225" s="29">
        <v>3.21</v>
      </c>
      <c r="W225" s="36">
        <f t="shared" si="152"/>
        <v>16218.100973589308</v>
      </c>
      <c r="X225" s="30">
        <f t="shared" si="137"/>
        <v>-6.4246676350453633</v>
      </c>
      <c r="Y225" s="31">
        <f t="shared" si="138"/>
        <v>-19.386058006178626</v>
      </c>
      <c r="Z225" s="31">
        <f t="shared" si="139"/>
        <v>-83.838917711287436</v>
      </c>
      <c r="AA225" s="31">
        <f t="shared" si="140"/>
        <v>2.5538953283376036</v>
      </c>
      <c r="AB225" s="31">
        <f t="shared" si="141"/>
        <v>-41.818944408943807</v>
      </c>
      <c r="AC225" s="31">
        <f t="shared" si="153"/>
        <v>1.1274010103080516E-4</v>
      </c>
      <c r="AD225" s="31">
        <f t="shared" si="142"/>
        <v>0.29192329146129525</v>
      </c>
      <c r="AE225" s="31">
        <f t="shared" si="154"/>
        <v>-23.256717572785355</v>
      </c>
      <c r="AF225" s="31">
        <f t="shared" si="155"/>
        <v>-125.36593882876994</v>
      </c>
      <c r="AG225" s="31">
        <f t="shared" si="134"/>
        <v>92.110410468749379</v>
      </c>
      <c r="AH225" s="31">
        <f t="shared" si="143"/>
        <v>-94.134654996484954</v>
      </c>
      <c r="AI225" s="31">
        <f t="shared" si="144"/>
        <v>-89.998874384972225</v>
      </c>
      <c r="AJ225" s="31">
        <f t="shared" si="156"/>
        <v>18.322291147337644</v>
      </c>
      <c r="AK225" s="31">
        <f t="shared" si="145"/>
        <v>83.032467511447393</v>
      </c>
      <c r="AL225" s="32">
        <f t="shared" si="146"/>
        <v>-5.3738137339752474E-2</v>
      </c>
      <c r="AM225" s="31">
        <f t="shared" si="147"/>
        <v>-6.3668390509076165</v>
      </c>
      <c r="AN225" s="31">
        <f t="shared" si="157"/>
        <v>16.244308482262316</v>
      </c>
      <c r="AO225" s="31">
        <f t="shared" si="158"/>
        <v>-13.333245924432449</v>
      </c>
      <c r="AP225" s="30">
        <f t="shared" si="135"/>
        <v>23.609121289162623</v>
      </c>
      <c r="AQ225" s="30">
        <f t="shared" si="136"/>
        <v>-26.020599913279625</v>
      </c>
      <c r="AR225" s="31">
        <f t="shared" si="159"/>
        <v>-9.4238877146400419</v>
      </c>
      <c r="AS225" s="33">
        <f t="shared" si="160"/>
        <v>-138.69918475320239</v>
      </c>
      <c r="AT225" s="31">
        <f t="shared" si="148"/>
        <v>1.1434686512846913E-9</v>
      </c>
      <c r="AU225" s="31">
        <f t="shared" si="149"/>
        <v>9.2970005572925725E-4</v>
      </c>
      <c r="AV225" s="32">
        <f t="shared" si="150"/>
        <v>-2.8582666108644133E-12</v>
      </c>
      <c r="AW225" s="31">
        <f t="shared" si="151"/>
        <v>-4.6485002790532392E-5</v>
      </c>
      <c r="AX225" s="34">
        <f t="shared" si="161"/>
        <v>1.1406103846738268E-9</v>
      </c>
      <c r="AY225" s="35">
        <f t="shared" si="162"/>
        <v>8.8321505293872482E-4</v>
      </c>
      <c r="AZ225" s="10">
        <f t="shared" si="163"/>
        <v>-9.4238877134994308</v>
      </c>
      <c r="BA225" s="10">
        <f t="shared" si="164"/>
        <v>-138.69830153814945</v>
      </c>
      <c r="BB225" s="10">
        <f t="shared" si="165"/>
        <v>41.301698461850549</v>
      </c>
      <c r="BC225" s="48"/>
      <c r="BD225" s="46">
        <f t="shared" si="166"/>
        <v>-9</v>
      </c>
      <c r="BE225" s="46">
        <f t="shared" si="167"/>
        <v>-139</v>
      </c>
      <c r="BF225" s="46">
        <f t="shared" si="168"/>
        <v>41</v>
      </c>
    </row>
    <row r="226" spans="22:58" x14ac:dyDescent="0.3">
      <c r="V226" s="29">
        <v>3.22</v>
      </c>
      <c r="W226" s="38">
        <f t="shared" si="152"/>
        <v>16595.869074375627</v>
      </c>
      <c r="X226" s="30">
        <f t="shared" si="137"/>
        <v>-6.4246676350453633</v>
      </c>
      <c r="Y226" s="31">
        <f t="shared" si="138"/>
        <v>-19.583805971013426</v>
      </c>
      <c r="Z226" s="31">
        <f t="shared" si="139"/>
        <v>-83.978118702170761</v>
      </c>
      <c r="AA226" s="31">
        <f t="shared" si="140"/>
        <v>2.6439531465947308</v>
      </c>
      <c r="AB226" s="31">
        <f t="shared" si="141"/>
        <v>-42.475303670664033</v>
      </c>
      <c r="AC226" s="31">
        <f t="shared" si="153"/>
        <v>1.1805330608474692E-4</v>
      </c>
      <c r="AD226" s="31">
        <f t="shared" si="142"/>
        <v>0.29872293661514276</v>
      </c>
      <c r="AE226" s="31">
        <f t="shared" si="154"/>
        <v>-23.364402406157975</v>
      </c>
      <c r="AF226" s="31">
        <f t="shared" si="155"/>
        <v>-126.15469943621964</v>
      </c>
      <c r="AG226" s="31">
        <f t="shared" si="134"/>
        <v>92.110410468749379</v>
      </c>
      <c r="AH226" s="31">
        <f t="shared" si="143"/>
        <v>-94.334654996409512</v>
      </c>
      <c r="AI226" s="31">
        <f t="shared" si="144"/>
        <v>-89.998900007098385</v>
      </c>
      <c r="AJ226" s="31">
        <f t="shared" si="156"/>
        <v>18.519413860804438</v>
      </c>
      <c r="AK226" s="31">
        <f t="shared" si="145"/>
        <v>83.189561158582961</v>
      </c>
      <c r="AL226" s="32">
        <f t="shared" si="146"/>
        <v>-5.6254404289340407E-2</v>
      </c>
      <c r="AM226" s="31">
        <f t="shared" si="147"/>
        <v>-6.5138815083903721</v>
      </c>
      <c r="AN226" s="31">
        <f t="shared" si="157"/>
        <v>16.238914928854964</v>
      </c>
      <c r="AO226" s="31">
        <f t="shared" si="158"/>
        <v>-13.323220356905797</v>
      </c>
      <c r="AP226" s="30">
        <f t="shared" si="135"/>
        <v>23.609121289162623</v>
      </c>
      <c r="AQ226" s="30">
        <f t="shared" si="136"/>
        <v>-26.020599913279625</v>
      </c>
      <c r="AR226" s="31">
        <f t="shared" si="159"/>
        <v>-9.5369661014200133</v>
      </c>
      <c r="AS226" s="33">
        <f t="shared" si="160"/>
        <v>-139.47791979312544</v>
      </c>
      <c r="AT226" s="31">
        <f t="shared" si="148"/>
        <v>1.1973591274182934E-9</v>
      </c>
      <c r="AU226" s="31">
        <f t="shared" si="149"/>
        <v>9.5135555194684118E-4</v>
      </c>
      <c r="AV226" s="32">
        <f t="shared" si="150"/>
        <v>-2.9932724561819186E-12</v>
      </c>
      <c r="AW226" s="31">
        <f t="shared" si="151"/>
        <v>-4.7567777601702633E-5</v>
      </c>
      <c r="AX226" s="34">
        <f t="shared" si="161"/>
        <v>1.1943658549621115E-9</v>
      </c>
      <c r="AY226" s="35">
        <f t="shared" si="162"/>
        <v>9.0378777434513855E-4</v>
      </c>
      <c r="AZ226" s="10">
        <f t="shared" si="163"/>
        <v>-9.5369661002256478</v>
      </c>
      <c r="BA226" s="10">
        <f t="shared" si="164"/>
        <v>-139.47701600535109</v>
      </c>
      <c r="BB226" s="10">
        <f t="shared" si="165"/>
        <v>40.522983994648911</v>
      </c>
      <c r="BC226" s="37"/>
      <c r="BD226" s="46">
        <f t="shared" si="166"/>
        <v>-10</v>
      </c>
      <c r="BE226" s="46">
        <f t="shared" si="167"/>
        <v>-139</v>
      </c>
      <c r="BF226" s="46">
        <f t="shared" si="168"/>
        <v>41</v>
      </c>
    </row>
    <row r="227" spans="22:58" x14ac:dyDescent="0.3">
      <c r="V227" s="29">
        <v>3.23</v>
      </c>
      <c r="W227" s="36">
        <f t="shared" si="152"/>
        <v>16982.436524617446</v>
      </c>
      <c r="X227" s="30">
        <f t="shared" si="137"/>
        <v>-6.4246676350453633</v>
      </c>
      <c r="Y227" s="31">
        <f t="shared" si="138"/>
        <v>-19.781654203441398</v>
      </c>
      <c r="Z227" s="31">
        <f t="shared" si="139"/>
        <v>-84.114220072555696</v>
      </c>
      <c r="AA227" s="31">
        <f t="shared" si="140"/>
        <v>2.7362955156785915</v>
      </c>
      <c r="AB227" s="31">
        <f t="shared" si="141"/>
        <v>-43.132994289247968</v>
      </c>
      <c r="AC227" s="31">
        <f t="shared" si="153"/>
        <v>1.2361690781257788E-4</v>
      </c>
      <c r="AD227" s="31">
        <f t="shared" si="142"/>
        <v>0.30568095713873217</v>
      </c>
      <c r="AE227" s="31">
        <f t="shared" si="154"/>
        <v>-23.469902705900356</v>
      </c>
      <c r="AF227" s="31">
        <f t="shared" si="155"/>
        <v>-126.94153340466492</v>
      </c>
      <c r="AG227" s="31">
        <f t="shared" si="134"/>
        <v>92.110410468749379</v>
      </c>
      <c r="AH227" s="31">
        <f t="shared" si="143"/>
        <v>-94.534654996337451</v>
      </c>
      <c r="AI227" s="31">
        <f t="shared" si="144"/>
        <v>-89.998925045993744</v>
      </c>
      <c r="AJ227" s="31">
        <f t="shared" si="156"/>
        <v>18.716664292856901</v>
      </c>
      <c r="AK227" s="31">
        <f t="shared" si="145"/>
        <v>83.343178392728731</v>
      </c>
      <c r="AL227" s="32">
        <f t="shared" si="146"/>
        <v>-5.8887697592859757E-2</v>
      </c>
      <c r="AM227" s="31">
        <f t="shared" si="147"/>
        <v>-6.6642598517844895</v>
      </c>
      <c r="AN227" s="31">
        <f t="shared" si="157"/>
        <v>16.23353206767597</v>
      </c>
      <c r="AO227" s="31">
        <f t="shared" si="158"/>
        <v>-13.320006505049502</v>
      </c>
      <c r="AP227" s="30">
        <f t="shared" si="135"/>
        <v>23.609121289162623</v>
      </c>
      <c r="AQ227" s="30">
        <f t="shared" si="136"/>
        <v>-26.020599913279625</v>
      </c>
      <c r="AR227" s="31">
        <f t="shared" si="159"/>
        <v>-9.6478492623413885</v>
      </c>
      <c r="AS227" s="33">
        <f t="shared" si="160"/>
        <v>-140.26153990971443</v>
      </c>
      <c r="AT227" s="31">
        <f t="shared" si="148"/>
        <v>1.2537896420980964E-9</v>
      </c>
      <c r="AU227" s="31">
        <f t="shared" si="149"/>
        <v>9.7351546947037403E-4</v>
      </c>
      <c r="AV227" s="32">
        <f t="shared" si="150"/>
        <v>-3.1340642662987487E-12</v>
      </c>
      <c r="AW227" s="31">
        <f t="shared" si="151"/>
        <v>-4.8675773478191148E-5</v>
      </c>
      <c r="AX227" s="34">
        <f t="shared" si="161"/>
        <v>1.2506555778317975E-9</v>
      </c>
      <c r="AY227" s="35">
        <f t="shared" si="162"/>
        <v>9.2483969599218283E-4</v>
      </c>
      <c r="AZ227" s="10">
        <f t="shared" si="163"/>
        <v>-9.6478492610907338</v>
      </c>
      <c r="BA227" s="10">
        <f t="shared" si="164"/>
        <v>-140.26061507001845</v>
      </c>
      <c r="BB227" s="10">
        <f t="shared" si="165"/>
        <v>39.739384929981554</v>
      </c>
      <c r="BC227" s="48"/>
      <c r="BD227" s="46">
        <f t="shared" si="166"/>
        <v>-10</v>
      </c>
      <c r="BE227" s="46">
        <f t="shared" si="167"/>
        <v>-140</v>
      </c>
      <c r="BF227" s="46">
        <f t="shared" si="168"/>
        <v>40</v>
      </c>
    </row>
    <row r="228" spans="22:58" x14ac:dyDescent="0.3">
      <c r="V228" s="29">
        <v>3.24</v>
      </c>
      <c r="W228" s="38">
        <f t="shared" si="152"/>
        <v>17378.008287493773</v>
      </c>
      <c r="X228" s="30">
        <f t="shared" si="137"/>
        <v>-6.4246676350453633</v>
      </c>
      <c r="Y228" s="31">
        <f t="shared" si="138"/>
        <v>-19.979598285659172</v>
      </c>
      <c r="Z228" s="31">
        <f t="shared" si="139"/>
        <v>-84.247287838102949</v>
      </c>
      <c r="AA228" s="31">
        <f t="shared" si="140"/>
        <v>2.8309305040798787</v>
      </c>
      <c r="AB228" s="31">
        <f t="shared" si="141"/>
        <v>-43.791671757919779</v>
      </c>
      <c r="AC228" s="31">
        <f t="shared" si="153"/>
        <v>1.2944270637193155E-4</v>
      </c>
      <c r="AD228" s="31">
        <f t="shared" si="142"/>
        <v>0.31280104144525295</v>
      </c>
      <c r="AE228" s="31">
        <f t="shared" si="154"/>
        <v>-23.573205973918288</v>
      </c>
      <c r="AF228" s="31">
        <f t="shared" si="155"/>
        <v>-127.72615855457747</v>
      </c>
      <c r="AG228" s="31">
        <f t="shared" si="134"/>
        <v>92.110410468749379</v>
      </c>
      <c r="AH228" s="31">
        <f t="shared" si="143"/>
        <v>-94.734654996268674</v>
      </c>
      <c r="AI228" s="31">
        <f t="shared" si="144"/>
        <v>-89.998949514934267</v>
      </c>
      <c r="AJ228" s="31">
        <f t="shared" si="156"/>
        <v>18.914036849829866</v>
      </c>
      <c r="AK228" s="31">
        <f t="shared" si="145"/>
        <v>83.493391824872745</v>
      </c>
      <c r="AL228" s="32">
        <f t="shared" si="146"/>
        <v>-6.1643383943555015E-2</v>
      </c>
      <c r="AM228" s="31">
        <f t="shared" si="147"/>
        <v>-6.8180455221404674</v>
      </c>
      <c r="AN228" s="31">
        <f t="shared" si="157"/>
        <v>16.228148938367017</v>
      </c>
      <c r="AO228" s="31">
        <f t="shared" si="158"/>
        <v>-13.32360321220199</v>
      </c>
      <c r="AP228" s="30">
        <f t="shared" si="135"/>
        <v>23.609121289162623</v>
      </c>
      <c r="AQ228" s="30">
        <f t="shared" si="136"/>
        <v>-26.020599913279625</v>
      </c>
      <c r="AR228" s="31">
        <f t="shared" si="159"/>
        <v>-9.7565356596682733</v>
      </c>
      <c r="AS228" s="33">
        <f t="shared" si="160"/>
        <v>-141.04976176677945</v>
      </c>
      <c r="AT228" s="31">
        <f t="shared" si="148"/>
        <v>1.3128778432749524E-9</v>
      </c>
      <c r="AU228" s="31">
        <f t="shared" si="149"/>
        <v>9.9619155778142522E-4</v>
      </c>
      <c r="AV228" s="32">
        <f t="shared" si="150"/>
        <v>-3.2825706961480095E-12</v>
      </c>
      <c r="AW228" s="31">
        <f t="shared" si="151"/>
        <v>-4.9809577894077871E-5</v>
      </c>
      <c r="AX228" s="34">
        <f t="shared" si="161"/>
        <v>1.3095952725788043E-9</v>
      </c>
      <c r="AY228" s="35">
        <f t="shared" si="162"/>
        <v>9.4638197988734731E-4</v>
      </c>
      <c r="AZ228" s="10">
        <f t="shared" si="163"/>
        <v>-9.7565356583586773</v>
      </c>
      <c r="BA228" s="10">
        <f t="shared" si="164"/>
        <v>-141.04881538479955</v>
      </c>
      <c r="BB228" s="10">
        <f t="shared" si="165"/>
        <v>38.951184615200447</v>
      </c>
      <c r="BC228" s="37"/>
      <c r="BD228" s="46">
        <f t="shared" si="166"/>
        <v>-10</v>
      </c>
      <c r="BE228" s="46">
        <f t="shared" si="167"/>
        <v>-141</v>
      </c>
      <c r="BF228" s="46">
        <f t="shared" si="168"/>
        <v>39</v>
      </c>
    </row>
    <row r="229" spans="22:58" x14ac:dyDescent="0.3">
      <c r="V229" s="29">
        <v>3.25</v>
      </c>
      <c r="W229" s="36">
        <f t="shared" si="152"/>
        <v>17782.794100389245</v>
      </c>
      <c r="X229" s="30">
        <f t="shared" si="137"/>
        <v>-6.4246676350453633</v>
      </c>
      <c r="Y229" s="31">
        <f t="shared" si="138"/>
        <v>-20.177633990465949</v>
      </c>
      <c r="Z229" s="31">
        <f t="shared" si="139"/>
        <v>-84.377386807957649</v>
      </c>
      <c r="AA229" s="31">
        <f t="shared" si="140"/>
        <v>2.9278637816280813</v>
      </c>
      <c r="AB229" s="31">
        <f t="shared" si="141"/>
        <v>-44.450988969339768</v>
      </c>
      <c r="AC229" s="31">
        <f t="shared" si="153"/>
        <v>1.3554305798277726E-4</v>
      </c>
      <c r="AD229" s="31">
        <f t="shared" si="142"/>
        <v>0.32008696381751367</v>
      </c>
      <c r="AE229" s="31">
        <f t="shared" si="154"/>
        <v>-23.67430230082525</v>
      </c>
      <c r="AF229" s="31">
        <f t="shared" si="155"/>
        <v>-128.50828881347991</v>
      </c>
      <c r="AG229" s="31">
        <f t="shared" si="134"/>
        <v>92.110410468749379</v>
      </c>
      <c r="AH229" s="31">
        <f t="shared" si="143"/>
        <v>-94.934654996202966</v>
      </c>
      <c r="AI229" s="31">
        <f t="shared" si="144"/>
        <v>-89.998973426893699</v>
      </c>
      <c r="AJ229" s="31">
        <f t="shared" si="156"/>
        <v>19.11152617647214</v>
      </c>
      <c r="AK229" s="31">
        <f t="shared" si="145"/>
        <v>83.640272835875308</v>
      </c>
      <c r="AL229" s="32">
        <f t="shared" si="146"/>
        <v>-6.452706892676513E-2</v>
      </c>
      <c r="AM229" s="31">
        <f t="shared" si="147"/>
        <v>-6.9753111906475072</v>
      </c>
      <c r="AN229" s="31">
        <f t="shared" si="157"/>
        <v>16.222754580091788</v>
      </c>
      <c r="AO229" s="31">
        <f t="shared" si="158"/>
        <v>-13.334011781665897</v>
      </c>
      <c r="AP229" s="30">
        <f t="shared" si="135"/>
        <v>23.609121289162623</v>
      </c>
      <c r="AQ229" s="30">
        <f t="shared" si="136"/>
        <v>-26.020599913279625</v>
      </c>
      <c r="AR229" s="31">
        <f t="shared" si="159"/>
        <v>-9.8630263448504643</v>
      </c>
      <c r="AS229" s="33">
        <f t="shared" si="160"/>
        <v>-141.84230059514582</v>
      </c>
      <c r="AT229" s="31">
        <f t="shared" si="148"/>
        <v>1.3747529508293045E-9</v>
      </c>
      <c r="AU229" s="31">
        <f t="shared" si="149"/>
        <v>1.0193958400421391E-3</v>
      </c>
      <c r="AV229" s="32">
        <f t="shared" si="150"/>
        <v>-3.4368630907965952E-12</v>
      </c>
      <c r="AW229" s="31">
        <f t="shared" si="151"/>
        <v>-5.0969792007471636E-5</v>
      </c>
      <c r="AX229" s="34">
        <f t="shared" si="161"/>
        <v>1.371316087738508E-9</v>
      </c>
      <c r="AY229" s="35">
        <f t="shared" si="162"/>
        <v>9.6842604803466749E-4</v>
      </c>
      <c r="AZ229" s="10">
        <f t="shared" si="163"/>
        <v>-9.8630263434791487</v>
      </c>
      <c r="BA229" s="10">
        <f t="shared" si="164"/>
        <v>-141.84133216909777</v>
      </c>
      <c r="BB229" s="10">
        <f t="shared" si="165"/>
        <v>38.158667830902232</v>
      </c>
      <c r="BC229" s="48"/>
      <c r="BD229" s="46">
        <f t="shared" si="166"/>
        <v>-10</v>
      </c>
      <c r="BE229" s="46">
        <f t="shared" si="167"/>
        <v>-142</v>
      </c>
      <c r="BF229" s="46">
        <f t="shared" si="168"/>
        <v>38</v>
      </c>
    </row>
    <row r="230" spans="22:58" x14ac:dyDescent="0.3">
      <c r="V230" s="29">
        <v>3.26</v>
      </c>
      <c r="W230" s="38">
        <f t="shared" si="152"/>
        <v>18197.008586099833</v>
      </c>
      <c r="X230" s="30">
        <f t="shared" si="137"/>
        <v>-6.4246676350453633</v>
      </c>
      <c r="Y230" s="31">
        <f t="shared" si="138"/>
        <v>-20.375757273393269</v>
      </c>
      <c r="Z230" s="31">
        <f t="shared" si="139"/>
        <v>-84.504580593178204</v>
      </c>
      <c r="AA230" s="31">
        <f t="shared" si="140"/>
        <v>3.0270985955786864</v>
      </c>
      <c r="AB230" s="31">
        <f t="shared" si="141"/>
        <v>-45.110597125305716</v>
      </c>
      <c r="AC230" s="31">
        <f t="shared" si="153"/>
        <v>1.4193090112401161E-4</v>
      </c>
      <c r="AD230" s="31">
        <f t="shared" si="142"/>
        <v>0.32754258640491823</v>
      </c>
      <c r="AE230" s="31">
        <f t="shared" si="154"/>
        <v>-23.773184381958824</v>
      </c>
      <c r="AF230" s="31">
        <f t="shared" si="155"/>
        <v>-129.287635132079</v>
      </c>
      <c r="AG230" s="31">
        <f t="shared" si="134"/>
        <v>92.110410468749379</v>
      </c>
      <c r="AH230" s="31">
        <f t="shared" si="143"/>
        <v>-95.134654996140199</v>
      </c>
      <c r="AI230" s="31">
        <f t="shared" si="144"/>
        <v>-89.998996794550493</v>
      </c>
      <c r="AJ230" s="31">
        <f t="shared" si="156"/>
        <v>19.309127146356882</v>
      </c>
      <c r="AK230" s="31">
        <f t="shared" si="145"/>
        <v>83.783891577598936</v>
      </c>
      <c r="AL230" s="32">
        <f t="shared" si="146"/>
        <v>-6.754460696877862E-2</v>
      </c>
      <c r="AM230" s="31">
        <f t="shared" si="147"/>
        <v>-7.1361307579063382</v>
      </c>
      <c r="AN230" s="31">
        <f t="shared" si="157"/>
        <v>16.217338011997285</v>
      </c>
      <c r="AO230" s="31">
        <f t="shared" si="158"/>
        <v>-13.351235974857895</v>
      </c>
      <c r="AP230" s="30">
        <f t="shared" si="135"/>
        <v>23.609121289162623</v>
      </c>
      <c r="AQ230" s="30">
        <f t="shared" si="136"/>
        <v>-26.020599913279625</v>
      </c>
      <c r="AR230" s="31">
        <f t="shared" si="159"/>
        <v>-9.9673249940785418</v>
      </c>
      <c r="AS230" s="33">
        <f t="shared" si="160"/>
        <v>-142.6388711069369</v>
      </c>
      <c r="AT230" s="31">
        <f t="shared" si="148"/>
        <v>1.4395441846415904E-9</v>
      </c>
      <c r="AU230" s="31">
        <f t="shared" si="149"/>
        <v>1.0431406194700849E-3</v>
      </c>
      <c r="AV230" s="32">
        <f t="shared" si="150"/>
        <v>-3.5988701051776131E-12</v>
      </c>
      <c r="AW230" s="31">
        <f t="shared" si="151"/>
        <v>-5.2157030979252613E-5</v>
      </c>
      <c r="AX230" s="34">
        <f t="shared" si="161"/>
        <v>1.4359453145364127E-9</v>
      </c>
      <c r="AY230" s="35">
        <f t="shared" si="162"/>
        <v>9.9098358849083242E-4</v>
      </c>
      <c r="AZ230" s="10">
        <f t="shared" si="163"/>
        <v>-9.9673249926425971</v>
      </c>
      <c r="BA230" s="10">
        <f t="shared" si="164"/>
        <v>-142.63788012334842</v>
      </c>
      <c r="BB230" s="10">
        <f t="shared" si="165"/>
        <v>37.362119876651576</v>
      </c>
      <c r="BC230" s="37"/>
      <c r="BD230" s="46">
        <f t="shared" si="166"/>
        <v>-10</v>
      </c>
      <c r="BE230" s="46">
        <f t="shared" si="167"/>
        <v>-143</v>
      </c>
      <c r="BF230" s="46">
        <f t="shared" si="168"/>
        <v>37</v>
      </c>
    </row>
    <row r="231" spans="22:58" x14ac:dyDescent="0.3">
      <c r="V231" s="29">
        <v>3.27</v>
      </c>
      <c r="W231" s="36">
        <f t="shared" si="152"/>
        <v>18620.871366628686</v>
      </c>
      <c r="X231" s="30">
        <f t="shared" si="137"/>
        <v>-6.4246676350453633</v>
      </c>
      <c r="Y231" s="31">
        <f t="shared" si="138"/>
        <v>-20.573964265128627</v>
      </c>
      <c r="Z231" s="31">
        <f t="shared" si="139"/>
        <v>-84.628931616165403</v>
      </c>
      <c r="AA231" s="31">
        <f t="shared" si="140"/>
        <v>3.1286357568778005</v>
      </c>
      <c r="AB231" s="31">
        <f t="shared" si="141"/>
        <v>-45.770146657335964</v>
      </c>
      <c r="AC231" s="31">
        <f t="shared" si="153"/>
        <v>1.4861978396572714E-4</v>
      </c>
      <c r="AD231" s="31">
        <f t="shared" si="142"/>
        <v>0.33517186126672799</v>
      </c>
      <c r="AE231" s="31">
        <f t="shared" si="154"/>
        <v>-23.869847523512227</v>
      </c>
      <c r="AF231" s="31">
        <f t="shared" si="155"/>
        <v>-130.06390641223464</v>
      </c>
      <c r="AG231" s="31">
        <f t="shared" si="134"/>
        <v>92.110410468749379</v>
      </c>
      <c r="AH231" s="31">
        <f t="shared" si="143"/>
        <v>-95.334654996080275</v>
      </c>
      <c r="AI231" s="31">
        <f t="shared" si="144"/>
        <v>-89.99901963029447</v>
      </c>
      <c r="AJ231" s="31">
        <f t="shared" si="156"/>
        <v>19.506834852627346</v>
      </c>
      <c r="AK231" s="31">
        <f t="shared" si="145"/>
        <v>83.924316975663956</v>
      </c>
      <c r="AL231" s="32">
        <f t="shared" si="146"/>
        <v>-7.0702111634567771E-2</v>
      </c>
      <c r="AM231" s="31">
        <f t="shared" si="147"/>
        <v>-7.3005793512784214</v>
      </c>
      <c r="AN231" s="31">
        <f t="shared" si="157"/>
        <v>16.211888213661883</v>
      </c>
      <c r="AO231" s="31">
        <f t="shared" si="158"/>
        <v>-13.375282005908936</v>
      </c>
      <c r="AP231" s="30">
        <f t="shared" si="135"/>
        <v>23.609121289162623</v>
      </c>
      <c r="AQ231" s="30">
        <f t="shared" si="136"/>
        <v>-26.020599913279625</v>
      </c>
      <c r="AR231" s="31">
        <f t="shared" si="159"/>
        <v>-10.069437933967347</v>
      </c>
      <c r="AS231" s="33">
        <f t="shared" si="160"/>
        <v>-143.43918841814357</v>
      </c>
      <c r="AT231" s="31">
        <f t="shared" si="148"/>
        <v>1.5073865505570384E-9</v>
      </c>
      <c r="AU231" s="31">
        <f t="shared" si="149"/>
        <v>1.0674384858615851E-3</v>
      </c>
      <c r="AV231" s="32">
        <f t="shared" si="150"/>
        <v>-3.7685917392910637E-12</v>
      </c>
      <c r="AW231" s="31">
        <f t="shared" si="151"/>
        <v>-5.3371924299238738E-5</v>
      </c>
      <c r="AX231" s="34">
        <f t="shared" si="161"/>
        <v>1.5036179588177474E-9</v>
      </c>
      <c r="AY231" s="35">
        <f t="shared" si="162"/>
        <v>1.0140665615623464E-3</v>
      </c>
      <c r="AZ231" s="10">
        <f t="shared" si="163"/>
        <v>-10.069437932463728</v>
      </c>
      <c r="BA231" s="10">
        <f t="shared" si="164"/>
        <v>-143.43817435158201</v>
      </c>
      <c r="BB231" s="10">
        <f t="shared" si="165"/>
        <v>36.561825648417994</v>
      </c>
      <c r="BC231" s="48"/>
      <c r="BD231" s="46">
        <f t="shared" si="166"/>
        <v>-10</v>
      </c>
      <c r="BE231" s="46">
        <f t="shared" si="167"/>
        <v>-143</v>
      </c>
      <c r="BF231" s="46">
        <f t="shared" si="168"/>
        <v>37</v>
      </c>
    </row>
    <row r="232" spans="22:58" x14ac:dyDescent="0.3">
      <c r="V232" s="29">
        <v>3.28</v>
      </c>
      <c r="W232" s="38">
        <f t="shared" si="152"/>
        <v>19054.607179632483</v>
      </c>
      <c r="X232" s="30">
        <f t="shared" si="137"/>
        <v>-6.4246676350453633</v>
      </c>
      <c r="Y232" s="31">
        <f t="shared" si="138"/>
        <v>-20.772251264224764</v>
      </c>
      <c r="Z232" s="31">
        <f t="shared" si="139"/>
        <v>-84.750501120998237</v>
      </c>
      <c r="AA232" s="31">
        <f t="shared" si="140"/>
        <v>3.2324736367273896</v>
      </c>
      <c r="AB232" s="31">
        <f t="shared" si="141"/>
        <v>-46.429288152221893</v>
      </c>
      <c r="AC232" s="31">
        <f t="shared" si="153"/>
        <v>1.5562389310267655E-4</v>
      </c>
      <c r="AD232" s="31">
        <f t="shared" si="142"/>
        <v>0.34297883246267025</v>
      </c>
      <c r="AE232" s="31">
        <f t="shared" si="154"/>
        <v>-23.964289638649635</v>
      </c>
      <c r="AF232" s="31">
        <f t="shared" si="155"/>
        <v>-130.83681044075746</v>
      </c>
      <c r="AG232" s="31">
        <f t="shared" si="134"/>
        <v>92.110410468749379</v>
      </c>
      <c r="AH232" s="31">
        <f t="shared" si="143"/>
        <v>-95.53465499602305</v>
      </c>
      <c r="AI232" s="31">
        <f t="shared" si="144"/>
        <v>-89.999041946233447</v>
      </c>
      <c r="AJ232" s="31">
        <f t="shared" si="156"/>
        <v>19.704644599070804</v>
      </c>
      <c r="AK232" s="31">
        <f t="shared" si="145"/>
        <v>84.061616733698088</v>
      </c>
      <c r="AL232" s="32">
        <f t="shared" si="146"/>
        <v>-7.4005966280124902E-2</v>
      </c>
      <c r="AM232" s="31">
        <f t="shared" si="147"/>
        <v>-7.4687333201529746</v>
      </c>
      <c r="AN232" s="31">
        <f t="shared" si="157"/>
        <v>16.206394105517006</v>
      </c>
      <c r="AO232" s="31">
        <f t="shared" si="158"/>
        <v>-13.406158532688334</v>
      </c>
      <c r="AP232" s="30">
        <f t="shared" si="135"/>
        <v>23.609121289162623</v>
      </c>
      <c r="AQ232" s="30">
        <f t="shared" si="136"/>
        <v>-26.020599913279625</v>
      </c>
      <c r="AR232" s="31">
        <f t="shared" si="159"/>
        <v>-10.169374157249631</v>
      </c>
      <c r="AS232" s="33">
        <f t="shared" si="160"/>
        <v>-144.24296897344578</v>
      </c>
      <c r="AT232" s="31">
        <f t="shared" si="148"/>
        <v>1.5784266263504669E-9</v>
      </c>
      <c r="AU232" s="31">
        <f t="shared" si="149"/>
        <v>1.0923023222669831E-3</v>
      </c>
      <c r="AV232" s="32">
        <f t="shared" si="150"/>
        <v>-3.9460279931369466E-12</v>
      </c>
      <c r="AW232" s="31">
        <f t="shared" si="151"/>
        <v>-5.4615116119949164E-5</v>
      </c>
      <c r="AX232" s="34">
        <f t="shared" si="161"/>
        <v>1.5744805983573301E-9</v>
      </c>
      <c r="AY232" s="35">
        <f t="shared" si="162"/>
        <v>1.0376872061470339E-3</v>
      </c>
      <c r="AZ232" s="10">
        <f t="shared" si="163"/>
        <v>-10.16937415567515</v>
      </c>
      <c r="BA232" s="10">
        <f t="shared" si="164"/>
        <v>-144.24193128623963</v>
      </c>
      <c r="BB232" s="10">
        <f t="shared" si="165"/>
        <v>35.758068713760366</v>
      </c>
      <c r="BC232" s="37"/>
      <c r="BD232" s="46">
        <f t="shared" si="166"/>
        <v>-10</v>
      </c>
      <c r="BE232" s="46">
        <f t="shared" si="167"/>
        <v>-144</v>
      </c>
      <c r="BF232" s="46">
        <f t="shared" si="168"/>
        <v>36</v>
      </c>
    </row>
    <row r="233" spans="22:58" x14ac:dyDescent="0.3">
      <c r="V233" s="29">
        <v>3.29</v>
      </c>
      <c r="W233" s="38">
        <f t="shared" ref="W233:W296" si="169">10*10^V233</f>
        <v>19498.445997580464</v>
      </c>
      <c r="X233" s="30">
        <f t="shared" si="137"/>
        <v>-6.4246676350453633</v>
      </c>
      <c r="Y233" s="31">
        <f t="shared" ref="Y233:Y296" si="170">20*LOG(1/SQRT((W233/fp)^2+1))</f>
        <v>-20.97061473008667</v>
      </c>
      <c r="Z233" s="31">
        <f t="shared" ref="Z233:Z296" si="171">-180/PI()*ATAN(W233/fp)</f>
        <v>-84.869349184588032</v>
      </c>
      <c r="AA233" s="31">
        <f t="shared" ref="AA233:AA296" si="172">20*LOG(SQRT((W233/fzRHP)^2+1))</f>
        <v>3.3386081734821609</v>
      </c>
      <c r="AB233" s="31">
        <f t="shared" ref="AB233:AB296" si="173">-180/PI()*ATAN(W233/fzRHP)</f>
        <v>-47.087673276578499</v>
      </c>
      <c r="AC233" s="31">
        <f t="shared" ref="AC233:AC296" si="174">20*LOG(SQRT((W233/fzESR)^2+1))</f>
        <v>1.6295808362744304E-4</v>
      </c>
      <c r="AD233" s="31">
        <f t="shared" ref="AD233:AD296" si="175">180/PI()*ATAN(W233/fzESR)</f>
        <v>0.35096763819198662</v>
      </c>
      <c r="AE233" s="31">
        <f t="shared" ref="AE233:AE296" si="176">X233+Y233+AA233+AC233</f>
        <v>-24.056511233566244</v>
      </c>
      <c r="AF233" s="31">
        <f t="shared" ref="AF233:AF296" si="177">Z233+AB233+AD233</f>
        <v>-131.60605482297456</v>
      </c>
      <c r="AG233" s="31">
        <f t="shared" si="134"/>
        <v>92.110410468749379</v>
      </c>
      <c r="AH233" s="31">
        <f t="shared" ref="AH233:AH296" si="178">20*LOG(1/SQRT((W233/fp_comp1)^2+1))</f>
        <v>-95.734654995968413</v>
      </c>
      <c r="AI233" s="31">
        <f t="shared" ref="AI233:AI296" si="179">-180/PI()*ATAN(W233/fp_comp1)</f>
        <v>-89.999063754199653</v>
      </c>
      <c r="AJ233" s="31">
        <f t="shared" ref="AJ233:AJ296" si="180">20*LOG(SQRT((W233/fz_comp)^2+1))</f>
        <v>19.90255189151344</v>
      </c>
      <c r="AK233" s="31">
        <f t="shared" ref="AK233:AK296" si="181">180/PI()*ATAN(W233/fz_comp)</f>
        <v>84.195857338954809</v>
      </c>
      <c r="AL233" s="32">
        <f t="shared" ref="AL233:AL296" si="182">20*LOG(1/SQRT((W233/fp_comp2)^2+1))</f>
        <v>-7.7462835064578142E-2</v>
      </c>
      <c r="AM233" s="31">
        <f t="shared" ref="AM233:AM296" si="183">-180/PI()*ATAN(W233/fp_comp2)</f>
        <v>-7.6406702289640585</v>
      </c>
      <c r="AN233" s="31">
        <f t="shared" ref="AN233:AN296" si="184">AG233+AH233+AJ233+AL233</f>
        <v>16.200844529229826</v>
      </c>
      <c r="AO233" s="31">
        <f t="shared" ref="AO233:AO296" si="185">AI233+AK233+AM233</f>
        <v>-13.443876644208903</v>
      </c>
      <c r="AP233" s="30">
        <f t="shared" si="135"/>
        <v>23.609121289162623</v>
      </c>
      <c r="AQ233" s="30">
        <f t="shared" si="136"/>
        <v>-26.020599913279625</v>
      </c>
      <c r="AR233" s="31">
        <f t="shared" ref="AR233:AR296" si="186">AE233+AN233+AP233+AQ233</f>
        <v>-10.26714532845342</v>
      </c>
      <c r="AS233" s="33">
        <f t="shared" ref="AS233:AS296" si="187">AF233+AO233</f>
        <v>-145.04993146718346</v>
      </c>
      <c r="AT233" s="31">
        <f t="shared" ref="AT233:AT296" si="188">20*LOG(SQRT((W233/fz_ff)^2+1))</f>
        <v>1.6528167757614835E-9</v>
      </c>
      <c r="AU233" s="31">
        <f t="shared" ref="AU233:AU296" si="189">180/PI()*ATAN(W233/fz_ff)</f>
        <v>1.1177453118214158E-3</v>
      </c>
      <c r="AV233" s="32">
        <f t="shared" ref="AV233:AV296" si="190">20*LOG(1/SQRT((W233/fp_ff)^2+1))</f>
        <v>-4.1311788667152651E-12</v>
      </c>
      <c r="AW233" s="31">
        <f t="shared" ref="AW233:AW296" si="191">-180/PI()*ATAN(W233/fp_ff)</f>
        <v>-5.5887265598142819E-5</v>
      </c>
      <c r="AX233" s="34">
        <f t="shared" ref="AX233:AX296" si="192">AT233+AV233</f>
        <v>1.6486855968947682E-9</v>
      </c>
      <c r="AY233" s="35">
        <f t="shared" ref="AY233:AY296" si="193">AU233+AW233</f>
        <v>1.061858046223273E-3</v>
      </c>
      <c r="AZ233" s="10">
        <f t="shared" ref="AZ233:AZ296" si="194">AR233+AX233</f>
        <v>-10.267145326804735</v>
      </c>
      <c r="BA233" s="10">
        <f t="shared" ref="BA233:BA296" si="195">AS233+AY233</f>
        <v>-145.04886960913723</v>
      </c>
      <c r="BB233" s="10">
        <f t="shared" ref="BB233:BB296" si="196">BA233+180</f>
        <v>34.951130390862772</v>
      </c>
      <c r="BC233" s="37"/>
      <c r="BD233" s="46">
        <f t="shared" ref="BD233:BD296" si="197">ROUND(AZ233,0)</f>
        <v>-10</v>
      </c>
      <c r="BE233" s="46">
        <f t="shared" ref="BE233:BE296" si="198">ROUND(BA233,0)</f>
        <v>-145</v>
      </c>
      <c r="BF233" s="46">
        <f t="shared" ref="BF233:BF296" si="199">ROUND(BB233,0)</f>
        <v>35</v>
      </c>
    </row>
    <row r="234" spans="22:58" x14ac:dyDescent="0.3">
      <c r="V234" s="29">
        <v>3.3</v>
      </c>
      <c r="W234" s="36">
        <f t="shared" si="169"/>
        <v>19952.623149688803</v>
      </c>
      <c r="X234" s="30">
        <f t="shared" si="137"/>
        <v>-6.4246676350453633</v>
      </c>
      <c r="Y234" s="31">
        <f t="shared" si="170"/>
        <v>-21.169051276227773</v>
      </c>
      <c r="Z234" s="31">
        <f t="shared" si="171"/>
        <v>-84.985534728568439</v>
      </c>
      <c r="AA234" s="31">
        <f t="shared" si="172"/>
        <v>3.4470328898159659</v>
      </c>
      <c r="AB234" s="31">
        <f t="shared" si="173"/>
        <v>-47.744955694432257</v>
      </c>
      <c r="AC234" s="31">
        <f t="shared" si="174"/>
        <v>1.7063791062810877E-4</v>
      </c>
      <c r="AD234" s="31">
        <f t="shared" si="175"/>
        <v>0.35914251298202299</v>
      </c>
      <c r="AE234" s="31">
        <f t="shared" si="176"/>
        <v>-24.146515383546543</v>
      </c>
      <c r="AF234" s="31">
        <f t="shared" si="177"/>
        <v>-132.37134791001867</v>
      </c>
      <c r="AG234" s="31">
        <f t="shared" si="134"/>
        <v>92.110410468749379</v>
      </c>
      <c r="AH234" s="31">
        <f t="shared" si="178"/>
        <v>-95.934654995916219</v>
      </c>
      <c r="AI234" s="31">
        <f t="shared" si="179"/>
        <v>-89.999085065755921</v>
      </c>
      <c r="AJ234" s="31">
        <f t="shared" si="180"/>
        <v>20.100552429528243</v>
      </c>
      <c r="AK234" s="31">
        <f t="shared" si="181"/>
        <v>84.327104069183818</v>
      </c>
      <c r="AL234" s="32">
        <f t="shared" si="182"/>
        <v>-8.1079674326482915E-2</v>
      </c>
      <c r="AM234" s="31">
        <f t="shared" si="183"/>
        <v>-7.8164688477800155</v>
      </c>
      <c r="AN234" s="31">
        <f t="shared" si="184"/>
        <v>16.195228228034921</v>
      </c>
      <c r="AO234" s="31">
        <f t="shared" si="185"/>
        <v>-13.488449844352118</v>
      </c>
      <c r="AP234" s="30">
        <f t="shared" si="135"/>
        <v>23.609121289162623</v>
      </c>
      <c r="AQ234" s="30">
        <f t="shared" si="136"/>
        <v>-26.020599913279625</v>
      </c>
      <c r="AR234" s="31">
        <f t="shared" si="186"/>
        <v>-10.362765779628624</v>
      </c>
      <c r="AS234" s="33">
        <f t="shared" si="187"/>
        <v>-145.85979775437079</v>
      </c>
      <c r="AT234" s="31">
        <f t="shared" si="188"/>
        <v>1.730713219839553E-9</v>
      </c>
      <c r="AU234" s="31">
        <f t="shared" si="189"/>
        <v>1.1437809447346827E-3</v>
      </c>
      <c r="AV234" s="32">
        <f t="shared" si="190"/>
        <v>-4.3279016698922307E-12</v>
      </c>
      <c r="AW234" s="31">
        <f t="shared" si="191"/>
        <v>-5.7189047244311962E-5</v>
      </c>
      <c r="AX234" s="34">
        <f t="shared" si="192"/>
        <v>1.7263853181696608E-9</v>
      </c>
      <c r="AY234" s="35">
        <f t="shared" si="193"/>
        <v>1.0865918974903707E-3</v>
      </c>
      <c r="AZ234" s="10">
        <f t="shared" si="194"/>
        <v>-10.362765777902238</v>
      </c>
      <c r="BA234" s="10">
        <f t="shared" si="195"/>
        <v>-145.8587111624733</v>
      </c>
      <c r="BB234" s="10">
        <f t="shared" si="196"/>
        <v>34.141288837526702</v>
      </c>
      <c r="BC234" s="48"/>
      <c r="BD234" s="46">
        <f t="shared" si="197"/>
        <v>-10</v>
      </c>
      <c r="BE234" s="46">
        <f t="shared" si="198"/>
        <v>-146</v>
      </c>
      <c r="BF234" s="46">
        <f t="shared" si="199"/>
        <v>34</v>
      </c>
    </row>
    <row r="235" spans="22:58" x14ac:dyDescent="0.3">
      <c r="V235" s="29">
        <v>3.31</v>
      </c>
      <c r="W235" s="38">
        <f t="shared" si="169"/>
        <v>20417.379446695319</v>
      </c>
      <c r="X235" s="30">
        <f t="shared" si="137"/>
        <v>-6.4246676350453633</v>
      </c>
      <c r="Y235" s="31">
        <f t="shared" si="170"/>
        <v>-21.367557663787245</v>
      </c>
      <c r="Z235" s="31">
        <f t="shared" si="171"/>
        <v>-85.099115531844745</v>
      </c>
      <c r="AA235" s="31">
        <f t="shared" si="172"/>
        <v>3.5577389200039526</v>
      </c>
      <c r="AB235" s="31">
        <f t="shared" si="173"/>
        <v>-48.400791971970051</v>
      </c>
      <c r="AC235" s="31">
        <f t="shared" si="174"/>
        <v>1.7867966216820661E-4</v>
      </c>
      <c r="AD235" s="31">
        <f t="shared" si="175"/>
        <v>0.36750778992749877</v>
      </c>
      <c r="AE235" s="31">
        <f t="shared" si="176"/>
        <v>-24.234307699166489</v>
      </c>
      <c r="AF235" s="31">
        <f t="shared" si="177"/>
        <v>-133.13239971388731</v>
      </c>
      <c r="AG235" s="31">
        <f t="shared" si="134"/>
        <v>92.110410468749379</v>
      </c>
      <c r="AH235" s="31">
        <f t="shared" si="178"/>
        <v>-96.13465499586637</v>
      </c>
      <c r="AI235" s="31">
        <f t="shared" si="179"/>
        <v>-89.999105892201968</v>
      </c>
      <c r="AJ235" s="31">
        <f t="shared" si="180"/>
        <v>20.298642098448084</v>
      </c>
      <c r="AK235" s="31">
        <f t="shared" si="181"/>
        <v>84.455421000643412</v>
      </c>
      <c r="AL235" s="32">
        <f t="shared" si="182"/>
        <v>-8.486374432785522E-2</v>
      </c>
      <c r="AM235" s="31">
        <f t="shared" si="183"/>
        <v>-7.9962091402779292</v>
      </c>
      <c r="AN235" s="31">
        <f t="shared" si="184"/>
        <v>16.189533827003238</v>
      </c>
      <c r="AO235" s="31">
        <f t="shared" si="185"/>
        <v>-13.539894031836486</v>
      </c>
      <c r="AP235" s="30">
        <f t="shared" si="135"/>
        <v>23.609121289162623</v>
      </c>
      <c r="AQ235" s="30">
        <f t="shared" si="136"/>
        <v>-26.020599913279625</v>
      </c>
      <c r="AR235" s="31">
        <f t="shared" si="186"/>
        <v>-10.456252496280253</v>
      </c>
      <c r="AS235" s="33">
        <f t="shared" si="187"/>
        <v>-146.67229374572381</v>
      </c>
      <c r="AT235" s="31">
        <f t="shared" si="188"/>
        <v>1.8122779655989282E-9</v>
      </c>
      <c r="AU235" s="31">
        <f t="shared" si="189"/>
        <v>1.170423025443935E-3</v>
      </c>
      <c r="AV235" s="32">
        <f t="shared" si="190"/>
        <v>-4.5304104378685244E-12</v>
      </c>
      <c r="AW235" s="31">
        <f t="shared" si="191"/>
        <v>-5.8521151280316546E-5</v>
      </c>
      <c r="AX235" s="34">
        <f t="shared" si="192"/>
        <v>1.8077475551610596E-9</v>
      </c>
      <c r="AY235" s="35">
        <f t="shared" si="193"/>
        <v>1.1119018741636184E-3</v>
      </c>
      <c r="AZ235" s="10">
        <f t="shared" si="194"/>
        <v>-10.456252494472507</v>
      </c>
      <c r="BA235" s="10">
        <f t="shared" si="195"/>
        <v>-146.67118184384964</v>
      </c>
      <c r="BB235" s="10">
        <f t="shared" si="196"/>
        <v>33.328818156150362</v>
      </c>
      <c r="BC235" s="37"/>
      <c r="BD235" s="46">
        <f t="shared" si="197"/>
        <v>-10</v>
      </c>
      <c r="BE235" s="46">
        <f t="shared" si="198"/>
        <v>-147</v>
      </c>
      <c r="BF235" s="46">
        <f t="shared" si="199"/>
        <v>33</v>
      </c>
    </row>
    <row r="236" spans="22:58" x14ac:dyDescent="0.3">
      <c r="V236" s="29">
        <v>3.32</v>
      </c>
      <c r="W236" s="38">
        <f t="shared" si="169"/>
        <v>20892.961308540398</v>
      </c>
      <c r="X236" s="30">
        <f t="shared" si="137"/>
        <v>-6.4246676350453633</v>
      </c>
      <c r="Y236" s="31">
        <f t="shared" si="170"/>
        <v>-21.566130795300197</v>
      </c>
      <c r="Z236" s="31">
        <f t="shared" si="171"/>
        <v>-85.210148243730401</v>
      </c>
      <c r="AA236" s="31">
        <f t="shared" si="172"/>
        <v>3.6707150470770209</v>
      </c>
      <c r="AB236" s="31">
        <f t="shared" si="173"/>
        <v>-49.054842463725691</v>
      </c>
      <c r="AC236" s="31">
        <f t="shared" si="174"/>
        <v>1.8710039382216132E-4</v>
      </c>
      <c r="AD236" s="31">
        <f t="shared" si="175"/>
        <v>0.3760679029816118</v>
      </c>
      <c r="AE236" s="31">
        <f t="shared" si="176"/>
        <v>-24.319896282874716</v>
      </c>
      <c r="AF236" s="31">
        <f t="shared" si="177"/>
        <v>-133.88892280447448</v>
      </c>
      <c r="AG236" s="31">
        <f t="shared" si="134"/>
        <v>92.110410468749379</v>
      </c>
      <c r="AH236" s="31">
        <f t="shared" si="178"/>
        <v>-96.334654995818767</v>
      </c>
      <c r="AI236" s="31">
        <f t="shared" si="179"/>
        <v>-89.999126244580211</v>
      </c>
      <c r="AJ236" s="31">
        <f t="shared" si="180"/>
        <v>20.496816961675851</v>
      </c>
      <c r="AK236" s="31">
        <f t="shared" si="181"/>
        <v>84.580871017151892</v>
      </c>
      <c r="AL236" s="32">
        <f t="shared" si="182"/>
        <v>-8.8822621368562754E-2</v>
      </c>
      <c r="AM236" s="31">
        <f t="shared" si="183"/>
        <v>-8.179972248905246</v>
      </c>
      <c r="AN236" s="31">
        <f t="shared" si="184"/>
        <v>16.183749813237899</v>
      </c>
      <c r="AO236" s="31">
        <f t="shared" si="185"/>
        <v>-13.598227476333564</v>
      </c>
      <c r="AP236" s="30">
        <f t="shared" si="135"/>
        <v>23.609121289162623</v>
      </c>
      <c r="AQ236" s="30">
        <f t="shared" si="136"/>
        <v>-26.020599913279625</v>
      </c>
      <c r="AR236" s="31">
        <f t="shared" si="186"/>
        <v>-10.547625093753819</v>
      </c>
      <c r="AS236" s="33">
        <f t="shared" si="187"/>
        <v>-147.48715028080804</v>
      </c>
      <c r="AT236" s="31">
        <f t="shared" si="188"/>
        <v>1.8976884492933121E-9</v>
      </c>
      <c r="AU236" s="31">
        <f t="shared" si="189"/>
        <v>1.1976856799329647E-3</v>
      </c>
      <c r="AV236" s="32">
        <f t="shared" si="190"/>
        <v>-4.7444911354434686E-12</v>
      </c>
      <c r="AW236" s="31">
        <f t="shared" si="191"/>
        <v>-5.9884284005348744E-5</v>
      </c>
      <c r="AX236" s="34">
        <f t="shared" si="192"/>
        <v>1.8929439581578685E-9</v>
      </c>
      <c r="AY236" s="35">
        <f t="shared" si="193"/>
        <v>1.1378013959276159E-3</v>
      </c>
      <c r="AZ236" s="10">
        <f t="shared" si="194"/>
        <v>-10.547625091860874</v>
      </c>
      <c r="BA236" s="10">
        <f t="shared" si="195"/>
        <v>-147.4860124794121</v>
      </c>
      <c r="BB236" s="10">
        <f t="shared" si="196"/>
        <v>32.513987520587904</v>
      </c>
      <c r="BC236" s="37"/>
      <c r="BD236" s="46">
        <f t="shared" si="197"/>
        <v>-11</v>
      </c>
      <c r="BE236" s="46">
        <f t="shared" si="198"/>
        <v>-147</v>
      </c>
      <c r="BF236" s="46">
        <f t="shared" si="199"/>
        <v>33</v>
      </c>
    </row>
    <row r="237" spans="22:58" x14ac:dyDescent="0.3">
      <c r="V237" s="29">
        <v>3.33</v>
      </c>
      <c r="W237" s="36">
        <f t="shared" si="169"/>
        <v>21379.620895022344</v>
      </c>
      <c r="X237" s="30">
        <f t="shared" si="137"/>
        <v>-6.4246676350453633</v>
      </c>
      <c r="Y237" s="31">
        <f t="shared" si="170"/>
        <v>-21.764767708712789</v>
      </c>
      <c r="Z237" s="31">
        <f t="shared" si="171"/>
        <v>-85.318688397603964</v>
      </c>
      <c r="AA237" s="31">
        <f t="shared" si="172"/>
        <v>3.7859477495194973</v>
      </c>
      <c r="AB237" s="31">
        <f t="shared" si="173"/>
        <v>-49.706772174700745</v>
      </c>
      <c r="AC237" s="31">
        <f t="shared" si="174"/>
        <v>1.9591796483363333E-4</v>
      </c>
      <c r="AD237" s="31">
        <f t="shared" si="175"/>
        <v>0.3848273893001708</v>
      </c>
      <c r="AE237" s="31">
        <f t="shared" si="176"/>
        <v>-24.40329167627382</v>
      </c>
      <c r="AF237" s="31">
        <f t="shared" si="177"/>
        <v>-134.64063318300455</v>
      </c>
      <c r="AG237" s="31">
        <f t="shared" si="134"/>
        <v>92.110410468749379</v>
      </c>
      <c r="AH237" s="31">
        <f t="shared" si="178"/>
        <v>-96.534654995773309</v>
      </c>
      <c r="AI237" s="31">
        <f t="shared" si="179"/>
        <v>-89.999146133681762</v>
      </c>
      <c r="AJ237" s="31">
        <f t="shared" si="180"/>
        <v>20.695073253283699</v>
      </c>
      <c r="AK237" s="31">
        <f t="shared" si="181"/>
        <v>84.703515820081392</v>
      </c>
      <c r="AL237" s="32">
        <f t="shared" si="182"/>
        <v>-9.2964210272611286E-2</v>
      </c>
      <c r="AM237" s="31">
        <f t="shared" si="183"/>
        <v>-8.3678404770204651</v>
      </c>
      <c r="AN237" s="31">
        <f t="shared" si="184"/>
        <v>16.177864515987157</v>
      </c>
      <c r="AO237" s="31">
        <f t="shared" si="185"/>
        <v>-13.663470790620835</v>
      </c>
      <c r="AP237" s="30">
        <f t="shared" si="135"/>
        <v>23.609121289162623</v>
      </c>
      <c r="AQ237" s="30">
        <f t="shared" si="136"/>
        <v>-26.020599913279625</v>
      </c>
      <c r="AR237" s="31">
        <f t="shared" si="186"/>
        <v>-10.636905784403666</v>
      </c>
      <c r="AS237" s="33">
        <f t="shared" si="187"/>
        <v>-148.30410397362539</v>
      </c>
      <c r="AT237" s="31">
        <f t="shared" si="188"/>
        <v>1.9871240358313301E-9</v>
      </c>
      <c r="AU237" s="31">
        <f t="shared" si="189"/>
        <v>1.2255833632220014E-3</v>
      </c>
      <c r="AV237" s="32">
        <f t="shared" si="190"/>
        <v>-4.9682151076839558E-12</v>
      </c>
      <c r="AW237" s="31">
        <f t="shared" si="191"/>
        <v>-6.1279168170422826E-5</v>
      </c>
      <c r="AX237" s="34">
        <f t="shared" si="192"/>
        <v>1.9821558207236462E-9</v>
      </c>
      <c r="AY237" s="35">
        <f t="shared" si="193"/>
        <v>1.1643041950515785E-3</v>
      </c>
      <c r="AZ237" s="10">
        <f t="shared" si="194"/>
        <v>-10.636905782421509</v>
      </c>
      <c r="BA237" s="10">
        <f t="shared" si="195"/>
        <v>-148.30293966943034</v>
      </c>
      <c r="BB237" s="10">
        <f t="shared" si="196"/>
        <v>31.697060330569656</v>
      </c>
      <c r="BC237" s="48"/>
      <c r="BD237" s="46">
        <f t="shared" si="197"/>
        <v>-11</v>
      </c>
      <c r="BE237" s="46">
        <f t="shared" si="198"/>
        <v>-148</v>
      </c>
      <c r="BF237" s="46">
        <f t="shared" si="199"/>
        <v>32</v>
      </c>
    </row>
    <row r="238" spans="22:58" x14ac:dyDescent="0.3">
      <c r="V238" s="29">
        <v>3.34</v>
      </c>
      <c r="W238" s="38">
        <f t="shared" si="169"/>
        <v>21877.616239495528</v>
      </c>
      <c r="X238" s="30">
        <f t="shared" si="137"/>
        <v>-6.4246676350453633</v>
      </c>
      <c r="Y238" s="31">
        <f t="shared" si="170"/>
        <v>-21.963465571633986</v>
      </c>
      <c r="Z238" s="31">
        <f t="shared" si="171"/>
        <v>-85.424790425024185</v>
      </c>
      <c r="AA238" s="31">
        <f t="shared" si="172"/>
        <v>3.9034212570997591</v>
      </c>
      <c r="AB238" s="31">
        <f t="shared" si="173"/>
        <v>-50.356251593198088</v>
      </c>
      <c r="AC238" s="31">
        <f t="shared" si="174"/>
        <v>2.0515107597574096E-4</v>
      </c>
      <c r="AD238" s="31">
        <f t="shared" si="175"/>
        <v>0.39379089163995046</v>
      </c>
      <c r="AE238" s="31">
        <f t="shared" si="176"/>
        <v>-24.484506798503617</v>
      </c>
      <c r="AF238" s="31">
        <f t="shared" si="177"/>
        <v>-135.38725112658233</v>
      </c>
      <c r="AG238" s="31">
        <f t="shared" si="134"/>
        <v>92.110410468749379</v>
      </c>
      <c r="AH238" s="31">
        <f t="shared" si="178"/>
        <v>-96.734654995729898</v>
      </c>
      <c r="AI238" s="31">
        <f t="shared" si="179"/>
        <v>-89.999165570052099</v>
      </c>
      <c r="AJ238" s="31">
        <f t="shared" si="180"/>
        <v>20.893407370892799</v>
      </c>
      <c r="AK238" s="31">
        <f t="shared" si="181"/>
        <v>84.823415939203443</v>
      </c>
      <c r="AL238" s="32">
        <f t="shared" si="182"/>
        <v>-9.729675724663768E-2</v>
      </c>
      <c r="AM238" s="31">
        <f t="shared" si="183"/>
        <v>-8.5598972677934793</v>
      </c>
      <c r="AN238" s="31">
        <f t="shared" si="184"/>
        <v>16.171866086665641</v>
      </c>
      <c r="AO238" s="31">
        <f t="shared" si="185"/>
        <v>-13.735646898642136</v>
      </c>
      <c r="AP238" s="30">
        <f t="shared" si="135"/>
        <v>23.609121289162623</v>
      </c>
      <c r="AQ238" s="30">
        <f t="shared" si="136"/>
        <v>-26.020599913279625</v>
      </c>
      <c r="AR238" s="31">
        <f t="shared" si="186"/>
        <v>-10.724119335954978</v>
      </c>
      <c r="AS238" s="33">
        <f t="shared" si="187"/>
        <v>-149.12289802522446</v>
      </c>
      <c r="AT238" s="31">
        <f t="shared" si="188"/>
        <v>2.0807737333962563E-9</v>
      </c>
      <c r="AU238" s="31">
        <f t="shared" si="189"/>
        <v>1.2541308670319363E-3</v>
      </c>
      <c r="AV238" s="32">
        <f t="shared" si="190"/>
        <v>-5.2015823545899883E-12</v>
      </c>
      <c r="AW238" s="31">
        <f t="shared" si="191"/>
        <v>-6.2706543361586321E-5</v>
      </c>
      <c r="AX238" s="34">
        <f t="shared" si="192"/>
        <v>2.0755721510416664E-9</v>
      </c>
      <c r="AY238" s="35">
        <f t="shared" si="193"/>
        <v>1.19142432367035E-3</v>
      </c>
      <c r="AZ238" s="10">
        <f t="shared" si="194"/>
        <v>-10.724119333879406</v>
      </c>
      <c r="BA238" s="10">
        <f t="shared" si="195"/>
        <v>-149.12170660090078</v>
      </c>
      <c r="BB238" s="10">
        <f t="shared" si="196"/>
        <v>30.878293399099221</v>
      </c>
      <c r="BC238" s="37"/>
      <c r="BD238" s="46">
        <f t="shared" si="197"/>
        <v>-11</v>
      </c>
      <c r="BE238" s="46">
        <f t="shared" si="198"/>
        <v>-149</v>
      </c>
      <c r="BF238" s="46">
        <f t="shared" si="199"/>
        <v>31</v>
      </c>
    </row>
    <row r="239" spans="22:58" x14ac:dyDescent="0.3">
      <c r="V239" s="29">
        <v>3.35</v>
      </c>
      <c r="W239" s="38">
        <f t="shared" si="169"/>
        <v>22387.211385683418</v>
      </c>
      <c r="X239" s="30">
        <f t="shared" si="137"/>
        <v>-6.4246676350453633</v>
      </c>
      <c r="Y239" s="31">
        <f t="shared" si="170"/>
        <v>-22.162221675816479</v>
      </c>
      <c r="Z239" s="31">
        <f t="shared" si="171"/>
        <v>-85.528507670245318</v>
      </c>
      <c r="AA239" s="31">
        <f t="shared" si="172"/>
        <v>4.0231176153493911</v>
      </c>
      <c r="AB239" s="31">
        <f t="shared" si="173"/>
        <v>-51.002957489488793</v>
      </c>
      <c r="AC239" s="31">
        <f t="shared" si="174"/>
        <v>2.1481930919984194E-4</v>
      </c>
      <c r="AD239" s="31">
        <f t="shared" si="175"/>
        <v>0.40296316081252748</v>
      </c>
      <c r="AE239" s="31">
        <f t="shared" si="176"/>
        <v>-24.563556876203251</v>
      </c>
      <c r="AF239" s="31">
        <f t="shared" si="177"/>
        <v>-136.12850199892159</v>
      </c>
      <c r="AG239" s="31">
        <f t="shared" si="134"/>
        <v>92.110410468749379</v>
      </c>
      <c r="AH239" s="31">
        <f t="shared" si="178"/>
        <v>-96.934654995688447</v>
      </c>
      <c r="AI239" s="31">
        <f t="shared" si="179"/>
        <v>-89.999184563996636</v>
      </c>
      <c r="AJ239" s="31">
        <f t="shared" si="180"/>
        <v>21.091815868825876</v>
      </c>
      <c r="AK239" s="31">
        <f t="shared" si="181"/>
        <v>84.940630744302211</v>
      </c>
      <c r="AL239" s="32">
        <f t="shared" si="182"/>
        <v>-0.10182886310952889</v>
      </c>
      <c r="AM239" s="31">
        <f t="shared" si="183"/>
        <v>-8.7562271796358324</v>
      </c>
      <c r="AN239" s="31">
        <f t="shared" si="184"/>
        <v>16.165742478777279</v>
      </c>
      <c r="AO239" s="31">
        <f t="shared" si="185"/>
        <v>-13.814780999330257</v>
      </c>
      <c r="AP239" s="30">
        <f t="shared" si="135"/>
        <v>23.609121289162623</v>
      </c>
      <c r="AQ239" s="30">
        <f t="shared" si="136"/>
        <v>-26.020599913279625</v>
      </c>
      <c r="AR239" s="31">
        <f t="shared" si="186"/>
        <v>-10.809293021542974</v>
      </c>
      <c r="AS239" s="33">
        <f t="shared" si="187"/>
        <v>-149.94328299825185</v>
      </c>
      <c r="AT239" s="31">
        <f t="shared" si="188"/>
        <v>2.1788361934460147E-9</v>
      </c>
      <c r="AU239" s="31">
        <f t="shared" si="189"/>
        <v>1.2833433276271085E-3</v>
      </c>
      <c r="AV239" s="32">
        <f t="shared" si="190"/>
        <v>-5.446521531094673E-12</v>
      </c>
      <c r="AW239" s="31">
        <f t="shared" si="191"/>
        <v>-6.4167166392059389E-5</v>
      </c>
      <c r="AX239" s="34">
        <f t="shared" si="192"/>
        <v>2.1733896719149199E-9</v>
      </c>
      <c r="AY239" s="35">
        <f t="shared" si="193"/>
        <v>1.2191761612350492E-3</v>
      </c>
      <c r="AZ239" s="10">
        <f t="shared" si="194"/>
        <v>-10.809293019369584</v>
      </c>
      <c r="BA239" s="10">
        <f t="shared" si="195"/>
        <v>-149.9420638220906</v>
      </c>
      <c r="BB239" s="10">
        <f t="shared" si="196"/>
        <v>30.057936177909397</v>
      </c>
      <c r="BC239" s="37"/>
      <c r="BD239" s="46">
        <f t="shared" si="197"/>
        <v>-11</v>
      </c>
      <c r="BE239" s="46">
        <f t="shared" si="198"/>
        <v>-150</v>
      </c>
      <c r="BF239" s="46">
        <f t="shared" si="199"/>
        <v>30</v>
      </c>
    </row>
    <row r="240" spans="22:58" x14ac:dyDescent="0.3">
      <c r="V240" s="29">
        <v>3.36</v>
      </c>
      <c r="W240" s="36">
        <f t="shared" si="169"/>
        <v>22908.676527677748</v>
      </c>
      <c r="X240" s="30">
        <f t="shared" si="137"/>
        <v>-6.4246676350453633</v>
      </c>
      <c r="Y240" s="31">
        <f t="shared" si="170"/>
        <v>-22.361033431858477</v>
      </c>
      <c r="Z240" s="31">
        <f t="shared" si="171"/>
        <v>-85.629892405078593</v>
      </c>
      <c r="AA240" s="31">
        <f t="shared" si="172"/>
        <v>4.145016758138186</v>
      </c>
      <c r="AB240" s="31">
        <f t="shared" si="173"/>
        <v>-51.646573675821003</v>
      </c>
      <c r="AC240" s="31">
        <f t="shared" si="174"/>
        <v>2.2494316915183026E-4</v>
      </c>
      <c r="AD240" s="31">
        <f t="shared" si="175"/>
        <v>0.41234905819483769</v>
      </c>
      <c r="AE240" s="31">
        <f t="shared" si="176"/>
        <v>-24.640459365596502</v>
      </c>
      <c r="AF240" s="31">
        <f t="shared" si="177"/>
        <v>-136.86411702270473</v>
      </c>
      <c r="AG240" s="31">
        <f t="shared" si="134"/>
        <v>92.110410468749379</v>
      </c>
      <c r="AH240" s="31">
        <f t="shared" si="178"/>
        <v>-97.134654995648845</v>
      </c>
      <c r="AI240" s="31">
        <f t="shared" si="179"/>
        <v>-89.999203125586192</v>
      </c>
      <c r="AJ240" s="31">
        <f t="shared" si="180"/>
        <v>21.29029545152374</v>
      </c>
      <c r="AK240" s="31">
        <f t="shared" si="181"/>
        <v>85.055218457475917</v>
      </c>
      <c r="AL240" s="32">
        <f t="shared" si="182"/>
        <v>-0.10656949689060251</v>
      </c>
      <c r="AM240" s="31">
        <f t="shared" si="183"/>
        <v>-8.9569158579190393</v>
      </c>
      <c r="AN240" s="31">
        <f t="shared" si="184"/>
        <v>16.15948142773367</v>
      </c>
      <c r="AO240" s="31">
        <f t="shared" si="185"/>
        <v>-13.900900526029314</v>
      </c>
      <c r="AP240" s="30">
        <f t="shared" si="135"/>
        <v>23.609121289162623</v>
      </c>
      <c r="AQ240" s="30">
        <f t="shared" si="136"/>
        <v>-26.020599913279625</v>
      </c>
      <c r="AR240" s="31">
        <f t="shared" si="186"/>
        <v>-10.892456561979834</v>
      </c>
      <c r="AS240" s="33">
        <f t="shared" si="187"/>
        <v>-150.76501754873405</v>
      </c>
      <c r="AT240" s="31">
        <f t="shared" si="188"/>
        <v>2.2815216393681093E-9</v>
      </c>
      <c r="AU240" s="31">
        <f t="shared" si="189"/>
        <v>1.3132362338407336E-3</v>
      </c>
      <c r="AV240" s="32">
        <f t="shared" si="190"/>
        <v>-5.7049612921311196E-12</v>
      </c>
      <c r="AW240" s="31">
        <f t="shared" si="191"/>
        <v>-6.5661811703506188E-5</v>
      </c>
      <c r="AX240" s="34">
        <f t="shared" si="192"/>
        <v>2.2758166780759781E-9</v>
      </c>
      <c r="AY240" s="35">
        <f t="shared" si="193"/>
        <v>1.2475744221372275E-3</v>
      </c>
      <c r="AZ240" s="10">
        <f t="shared" si="194"/>
        <v>-10.892456559704017</v>
      </c>
      <c r="BA240" s="10">
        <f t="shared" si="195"/>
        <v>-150.76376997431191</v>
      </c>
      <c r="BB240" s="10">
        <f t="shared" si="196"/>
        <v>29.236230025688087</v>
      </c>
      <c r="BC240" s="48"/>
      <c r="BD240" s="46">
        <f t="shared" si="197"/>
        <v>-11</v>
      </c>
      <c r="BE240" s="46">
        <f t="shared" si="198"/>
        <v>-151</v>
      </c>
      <c r="BF240" s="46">
        <f t="shared" si="199"/>
        <v>29</v>
      </c>
    </row>
    <row r="241" spans="22:58" x14ac:dyDescent="0.3">
      <c r="V241" s="29">
        <v>3.37</v>
      </c>
      <c r="W241" s="38">
        <f t="shared" si="169"/>
        <v>23442.288153199239</v>
      </c>
      <c r="X241" s="30">
        <f t="shared" si="137"/>
        <v>-6.4246676350453633</v>
      </c>
      <c r="Y241" s="31">
        <f t="shared" si="170"/>
        <v>-22.559898364119277</v>
      </c>
      <c r="Z241" s="31">
        <f t="shared" si="171"/>
        <v>-85.72899584405009</v>
      </c>
      <c r="AA241" s="31">
        <f t="shared" si="172"/>
        <v>4.2690965877334621</v>
      </c>
      <c r="AB241" s="31">
        <f t="shared" si="173"/>
        <v>-52.286791723717798</v>
      </c>
      <c r="AC241" s="31">
        <f t="shared" si="174"/>
        <v>2.3554412662717914E-4</v>
      </c>
      <c r="AD241" s="31">
        <f t="shared" si="175"/>
        <v>0.42195355829776693</v>
      </c>
      <c r="AE241" s="31">
        <f t="shared" si="176"/>
        <v>-24.715233867304551</v>
      </c>
      <c r="AF241" s="31">
        <f t="shared" si="177"/>
        <v>-137.59383400947013</v>
      </c>
      <c r="AG241" s="31">
        <f t="shared" si="134"/>
        <v>92.110410468749379</v>
      </c>
      <c r="AH241" s="31">
        <f t="shared" si="178"/>
        <v>-97.334654995611047</v>
      </c>
      <c r="AI241" s="31">
        <f t="shared" si="179"/>
        <v>-89.999221264662395</v>
      </c>
      <c r="AJ241" s="31">
        <f t="shared" si="180"/>
        <v>21.488842967218144</v>
      </c>
      <c r="AK241" s="31">
        <f t="shared" si="181"/>
        <v>85.167236166053101</v>
      </c>
      <c r="AL241" s="32">
        <f t="shared" si="182"/>
        <v>-0.11152800979201878</v>
      </c>
      <c r="AM241" s="31">
        <f t="shared" si="183"/>
        <v>-9.1620500027286269</v>
      </c>
      <c r="AN241" s="31">
        <f t="shared" si="184"/>
        <v>16.153070430564458</v>
      </c>
      <c r="AO241" s="31">
        <f t="shared" si="185"/>
        <v>-13.994035101337921</v>
      </c>
      <c r="AP241" s="30">
        <f t="shared" si="135"/>
        <v>23.609121289162623</v>
      </c>
      <c r="AQ241" s="30">
        <f t="shared" si="136"/>
        <v>-26.020599913279625</v>
      </c>
      <c r="AR241" s="31">
        <f t="shared" si="186"/>
        <v>-10.973642060857095</v>
      </c>
      <c r="AS241" s="33">
        <f t="shared" si="187"/>
        <v>-151.58786911080804</v>
      </c>
      <c r="AT241" s="31">
        <f t="shared" si="188"/>
        <v>2.3890480091697577E-9</v>
      </c>
      <c r="AU241" s="31">
        <f t="shared" si="189"/>
        <v>1.3438254352873022E-3</v>
      </c>
      <c r="AV241" s="32">
        <f t="shared" si="190"/>
        <v>-5.9730443278331132E-12</v>
      </c>
      <c r="AW241" s="31">
        <f t="shared" si="191"/>
        <v>-6.7191271776654893E-5</v>
      </c>
      <c r="AX241" s="34">
        <f t="shared" si="192"/>
        <v>2.3830749648419248E-9</v>
      </c>
      <c r="AY241" s="35">
        <f t="shared" si="193"/>
        <v>1.2766341635106473E-3</v>
      </c>
      <c r="AZ241" s="10">
        <f t="shared" si="194"/>
        <v>-10.97364205847402</v>
      </c>
      <c r="BA241" s="10">
        <f t="shared" si="195"/>
        <v>-151.58659247664454</v>
      </c>
      <c r="BB241" s="10">
        <f t="shared" si="196"/>
        <v>28.41340752335546</v>
      </c>
      <c r="BC241" s="37"/>
      <c r="BD241" s="46">
        <f t="shared" si="197"/>
        <v>-11</v>
      </c>
      <c r="BE241" s="46">
        <f t="shared" si="198"/>
        <v>-152</v>
      </c>
      <c r="BF241" s="46">
        <f t="shared" si="199"/>
        <v>28</v>
      </c>
    </row>
    <row r="242" spans="22:58" x14ac:dyDescent="0.3">
      <c r="V242" s="29">
        <v>3.38</v>
      </c>
      <c r="W242" s="38">
        <f t="shared" si="169"/>
        <v>23988.32919019492</v>
      </c>
      <c r="X242" s="30">
        <f t="shared" si="137"/>
        <v>-6.4246676350453633</v>
      </c>
      <c r="Y242" s="31">
        <f t="shared" si="170"/>
        <v>-22.758814105840699</v>
      </c>
      <c r="Z242" s="31">
        <f t="shared" si="171"/>
        <v>-85.825868159808437</v>
      </c>
      <c r="AA242" s="31">
        <f t="shared" si="172"/>
        <v>4.3953330616806383</v>
      </c>
      <c r="AB242" s="31">
        <f t="shared" si="173"/>
        <v>-52.923311634979768</v>
      </c>
      <c r="AC242" s="31">
        <f t="shared" si="174"/>
        <v>2.4664466410344836E-4</v>
      </c>
      <c r="AD242" s="31">
        <f t="shared" si="175"/>
        <v>0.43178175139407859</v>
      </c>
      <c r="AE242" s="31">
        <f t="shared" si="176"/>
        <v>-24.787902034541322</v>
      </c>
      <c r="AF242" s="31">
        <f t="shared" si="177"/>
        <v>-138.31739804339412</v>
      </c>
      <c r="AG242" s="31">
        <f t="shared" si="134"/>
        <v>92.110410468749379</v>
      </c>
      <c r="AH242" s="31">
        <f t="shared" si="178"/>
        <v>-97.53465499557494</v>
      </c>
      <c r="AI242" s="31">
        <f t="shared" si="179"/>
        <v>-89.999238990842827</v>
      </c>
      <c r="AJ242" s="31">
        <f t="shared" si="180"/>
        <v>21.687455401852453</v>
      </c>
      <c r="AK242" s="31">
        <f t="shared" si="181"/>
        <v>85.276739836054617</v>
      </c>
      <c r="AL242" s="32">
        <f t="shared" si="182"/>
        <v>-0.11671414950923505</v>
      </c>
      <c r="AM242" s="31">
        <f t="shared" si="183"/>
        <v>-9.3717173323892915</v>
      </c>
      <c r="AN242" s="31">
        <f t="shared" si="184"/>
        <v>16.146496725517657</v>
      </c>
      <c r="AO242" s="31">
        <f t="shared" si="185"/>
        <v>-14.094216487177501</v>
      </c>
      <c r="AP242" s="30">
        <f t="shared" si="135"/>
        <v>23.609121289162623</v>
      </c>
      <c r="AQ242" s="30">
        <f t="shared" si="136"/>
        <v>-26.020599913279625</v>
      </c>
      <c r="AR242" s="31">
        <f t="shared" si="186"/>
        <v>-11.052883933140667</v>
      </c>
      <c r="AS242" s="33">
        <f t="shared" si="187"/>
        <v>-152.41161453057163</v>
      </c>
      <c r="AT242" s="31">
        <f t="shared" si="188"/>
        <v>2.5016390268229557E-9</v>
      </c>
      <c r="AU242" s="31">
        <f t="shared" si="189"/>
        <v>1.3751271507662466E-3</v>
      </c>
      <c r="AV242" s="32">
        <f t="shared" si="190"/>
        <v>-6.2526992931337638E-12</v>
      </c>
      <c r="AW242" s="31">
        <f t="shared" si="191"/>
        <v>-6.8756357551481089E-5</v>
      </c>
      <c r="AX242" s="34">
        <f t="shared" si="192"/>
        <v>2.495386327529822E-9</v>
      </c>
      <c r="AY242" s="35">
        <f t="shared" si="193"/>
        <v>1.3063707932147654E-3</v>
      </c>
      <c r="AZ242" s="10">
        <f t="shared" si="194"/>
        <v>-11.05288393064528</v>
      </c>
      <c r="BA242" s="10">
        <f t="shared" si="195"/>
        <v>-152.41030815977842</v>
      </c>
      <c r="BB242" s="10">
        <f t="shared" si="196"/>
        <v>27.589691840221576</v>
      </c>
      <c r="BC242" s="37"/>
      <c r="BD242" s="46">
        <f t="shared" si="197"/>
        <v>-11</v>
      </c>
      <c r="BE242" s="46">
        <f t="shared" si="198"/>
        <v>-152</v>
      </c>
      <c r="BF242" s="46">
        <f t="shared" si="199"/>
        <v>28</v>
      </c>
    </row>
    <row r="243" spans="22:58" x14ac:dyDescent="0.3">
      <c r="V243" s="29">
        <v>3.39</v>
      </c>
      <c r="W243" s="36">
        <f t="shared" si="169"/>
        <v>24547.089156850339</v>
      </c>
      <c r="X243" s="30">
        <f t="shared" si="137"/>
        <v>-6.4246676350453633</v>
      </c>
      <c r="Y243" s="31">
        <f t="shared" si="170"/>
        <v>-22.957778394467322</v>
      </c>
      <c r="Z243" s="31">
        <f t="shared" si="171"/>
        <v>-85.920558498739425</v>
      </c>
      <c r="AA243" s="31">
        <f t="shared" si="172"/>
        <v>4.5237002858007438</v>
      </c>
      <c r="AB243" s="31">
        <f t="shared" si="173"/>
        <v>-53.55584246330929</v>
      </c>
      <c r="AC243" s="31">
        <f t="shared" si="174"/>
        <v>2.5826832338288891E-4</v>
      </c>
      <c r="AD243" s="31">
        <f t="shared" si="175"/>
        <v>0.44183884620703573</v>
      </c>
      <c r="AE243" s="31">
        <f t="shared" si="176"/>
        <v>-24.858487475388561</v>
      </c>
      <c r="AF243" s="31">
        <f t="shared" si="177"/>
        <v>-139.03456211584168</v>
      </c>
      <c r="AG243" s="31">
        <f t="shared" si="134"/>
        <v>92.110410468749379</v>
      </c>
      <c r="AH243" s="31">
        <f t="shared" si="178"/>
        <v>-97.734654995540467</v>
      </c>
      <c r="AI243" s="31">
        <f t="shared" si="179"/>
        <v>-89.999256313526118</v>
      </c>
      <c r="AJ243" s="31">
        <f t="shared" si="180"/>
        <v>21.886129873242307</v>
      </c>
      <c r="AK243" s="31">
        <f t="shared" si="181"/>
        <v>85.383784326137643</v>
      </c>
      <c r="AL243" s="32">
        <f t="shared" si="182"/>
        <v>-0.12213807490123871</v>
      </c>
      <c r="AM243" s="31">
        <f t="shared" si="183"/>
        <v>-9.5860065424856487</v>
      </c>
      <c r="AN243" s="31">
        <f t="shared" si="184"/>
        <v>16.139747271549979</v>
      </c>
      <c r="AO243" s="31">
        <f t="shared" si="185"/>
        <v>-14.201478529874123</v>
      </c>
      <c r="AP243" s="30">
        <f t="shared" si="135"/>
        <v>23.609121289162623</v>
      </c>
      <c r="AQ243" s="30">
        <f t="shared" si="136"/>
        <v>-26.020599913279625</v>
      </c>
      <c r="AR243" s="31">
        <f t="shared" si="186"/>
        <v>-11.130218827955584</v>
      </c>
      <c r="AS243" s="33">
        <f t="shared" si="187"/>
        <v>-153.2360406457158</v>
      </c>
      <c r="AT243" s="31">
        <f t="shared" si="188"/>
        <v>2.6195377028490039E-9</v>
      </c>
      <c r="AU243" s="31">
        <f t="shared" si="189"/>
        <v>1.4071579768613679E-3</v>
      </c>
      <c r="AV243" s="32">
        <f t="shared" si="190"/>
        <v>-6.5497121528323961E-12</v>
      </c>
      <c r="AW243" s="31">
        <f t="shared" si="191"/>
        <v>-7.0357898857178959E-5</v>
      </c>
      <c r="AX243" s="34">
        <f t="shared" si="192"/>
        <v>2.6129879906961714E-9</v>
      </c>
      <c r="AY243" s="35">
        <f t="shared" si="193"/>
        <v>1.336800078004189E-3</v>
      </c>
      <c r="AZ243" s="10">
        <f t="shared" si="194"/>
        <v>-11.130218825342597</v>
      </c>
      <c r="BA243" s="10">
        <f t="shared" si="195"/>
        <v>-153.2347038456378</v>
      </c>
      <c r="BB243" s="10">
        <f t="shared" si="196"/>
        <v>26.765296154362204</v>
      </c>
      <c r="BC243" s="48"/>
      <c r="BD243" s="46">
        <f t="shared" si="197"/>
        <v>-11</v>
      </c>
      <c r="BE243" s="46">
        <f t="shared" si="198"/>
        <v>-153</v>
      </c>
      <c r="BF243" s="46">
        <f t="shared" si="199"/>
        <v>27</v>
      </c>
    </row>
    <row r="244" spans="22:58" x14ac:dyDescent="0.3">
      <c r="V244" s="29">
        <v>3.4</v>
      </c>
      <c r="W244" s="38">
        <f t="shared" si="169"/>
        <v>25118.864315095812</v>
      </c>
      <c r="X244" s="30">
        <f t="shared" si="137"/>
        <v>-6.4246676350453633</v>
      </c>
      <c r="Y244" s="31">
        <f t="shared" si="170"/>
        <v>-23.156789067158208</v>
      </c>
      <c r="Z244" s="31">
        <f t="shared" si="171"/>
        <v>-86.013114996747831</v>
      </c>
      <c r="AA244" s="31">
        <f t="shared" si="172"/>
        <v>4.6541706125679871</v>
      </c>
      <c r="AB244" s="31">
        <f t="shared" si="173"/>
        <v>-54.184102883991692</v>
      </c>
      <c r="AC244" s="31">
        <f t="shared" si="174"/>
        <v>2.704397555031206E-4</v>
      </c>
      <c r="AD244" s="31">
        <f t="shared" si="175"/>
        <v>0.45213017266108524</v>
      </c>
      <c r="AE244" s="31">
        <f t="shared" si="176"/>
        <v>-24.927015649880079</v>
      </c>
      <c r="AF244" s="31">
        <f t="shared" si="177"/>
        <v>-139.74508770807844</v>
      </c>
      <c r="AG244" s="31">
        <f t="shared" si="134"/>
        <v>92.110410468749379</v>
      </c>
      <c r="AH244" s="31">
        <f t="shared" si="178"/>
        <v>-97.934654995507515</v>
      </c>
      <c r="AI244" s="31">
        <f t="shared" si="179"/>
        <v>-89.999273241897001</v>
      </c>
      <c r="AJ244" s="31">
        <f t="shared" si="180"/>
        <v>22.084863625468213</v>
      </c>
      <c r="AK244" s="31">
        <f t="shared" si="181"/>
        <v>85.48842340196174</v>
      </c>
      <c r="AL244" s="32">
        <f t="shared" si="182"/>
        <v>-0.12781037099992412</v>
      </c>
      <c r="AM244" s="31">
        <f t="shared" si="183"/>
        <v>-9.8050072600911733</v>
      </c>
      <c r="AN244" s="31">
        <f t="shared" si="184"/>
        <v>16.132808727710152</v>
      </c>
      <c r="AO244" s="31">
        <f t="shared" si="185"/>
        <v>-14.315857100026435</v>
      </c>
      <c r="AP244" s="30">
        <f t="shared" si="135"/>
        <v>23.609121289162623</v>
      </c>
      <c r="AQ244" s="30">
        <f t="shared" si="136"/>
        <v>-26.020599913279625</v>
      </c>
      <c r="AR244" s="31">
        <f t="shared" si="186"/>
        <v>-11.205685546286929</v>
      </c>
      <c r="AS244" s="33">
        <f t="shared" si="187"/>
        <v>-154.06094480810486</v>
      </c>
      <c r="AT244" s="31">
        <f t="shared" si="188"/>
        <v>2.7429947623889116E-9</v>
      </c>
      <c r="AU244" s="31">
        <f t="shared" si="189"/>
        <v>1.4399348967405556E-3</v>
      </c>
      <c r="AV244" s="32">
        <f t="shared" si="190"/>
        <v>-6.8582969421296853E-12</v>
      </c>
      <c r="AW244" s="31">
        <f t="shared" si="191"/>
        <v>-7.1996744852147551E-5</v>
      </c>
      <c r="AX244" s="34">
        <f t="shared" si="192"/>
        <v>2.7361364654467821E-9</v>
      </c>
      <c r="AY244" s="35">
        <f t="shared" si="193"/>
        <v>1.3679381518884081E-3</v>
      </c>
      <c r="AZ244" s="10">
        <f t="shared" si="194"/>
        <v>-11.205685543550793</v>
      </c>
      <c r="BA244" s="10">
        <f t="shared" si="195"/>
        <v>-154.05957686995296</v>
      </c>
      <c r="BB244" s="10">
        <f t="shared" si="196"/>
        <v>25.940423130047037</v>
      </c>
      <c r="BC244" s="37"/>
      <c r="BD244" s="46">
        <f t="shared" si="197"/>
        <v>-11</v>
      </c>
      <c r="BE244" s="46">
        <f t="shared" si="198"/>
        <v>-154</v>
      </c>
      <c r="BF244" s="46">
        <f t="shared" si="199"/>
        <v>26</v>
      </c>
    </row>
    <row r="245" spans="22:58" x14ac:dyDescent="0.3">
      <c r="V245" s="29">
        <v>3.41</v>
      </c>
      <c r="W245" s="38">
        <f t="shared" si="169"/>
        <v>25703.957827688668</v>
      </c>
      <c r="X245" s="30">
        <f t="shared" si="137"/>
        <v>-6.4246676350453633</v>
      </c>
      <c r="Y245" s="31">
        <f t="shared" si="170"/>
        <v>-23.355844056483292</v>
      </c>
      <c r="Z245" s="31">
        <f t="shared" si="171"/>
        <v>-86.103584795169624</v>
      </c>
      <c r="AA245" s="31">
        <f t="shared" si="172"/>
        <v>4.7867147441081563</v>
      </c>
      <c r="AB245" s="31">
        <f t="shared" si="173"/>
        <v>-54.807821709600077</v>
      </c>
      <c r="AC245" s="31">
        <f t="shared" si="174"/>
        <v>2.831847729851278E-4</v>
      </c>
      <c r="AD245" s="31">
        <f t="shared" si="175"/>
        <v>0.46266118469602308</v>
      </c>
      <c r="AE245" s="31">
        <f t="shared" si="176"/>
        <v>-24.993513762647513</v>
      </c>
      <c r="AF245" s="31">
        <f t="shared" si="177"/>
        <v>-140.44874532007367</v>
      </c>
      <c r="AG245" s="31">
        <f t="shared" si="134"/>
        <v>92.110410468749379</v>
      </c>
      <c r="AH245" s="31">
        <f t="shared" si="178"/>
        <v>-98.134654995476069</v>
      </c>
      <c r="AI245" s="31">
        <f t="shared" si="179"/>
        <v>-89.999289784931108</v>
      </c>
      <c r="AJ245" s="31">
        <f t="shared" si="180"/>
        <v>22.283654023492407</v>
      </c>
      <c r="AK245" s="31">
        <f t="shared" si="181"/>
        <v>85.59070975092186</v>
      </c>
      <c r="AL245" s="32">
        <f t="shared" si="182"/>
        <v>-0.13374206434553504</v>
      </c>
      <c r="AM245" s="31">
        <f t="shared" si="183"/>
        <v>-10.028809992907084</v>
      </c>
      <c r="AN245" s="31">
        <f t="shared" si="184"/>
        <v>16.12566743242018</v>
      </c>
      <c r="AO245" s="31">
        <f t="shared" si="185"/>
        <v>-14.437390026916331</v>
      </c>
      <c r="AP245" s="30">
        <f t="shared" si="135"/>
        <v>23.609121289162623</v>
      </c>
      <c r="AQ245" s="30">
        <f t="shared" si="136"/>
        <v>-26.020599913279625</v>
      </c>
      <c r="AR245" s="31">
        <f t="shared" si="186"/>
        <v>-11.279324954344336</v>
      </c>
      <c r="AS245" s="33">
        <f t="shared" si="187"/>
        <v>-154.88613534698999</v>
      </c>
      <c r="AT245" s="31">
        <f t="shared" si="188"/>
        <v>2.8722667165484602E-9</v>
      </c>
      <c r="AU245" s="31">
        <f t="shared" si="189"/>
        <v>1.4734752891605032E-3</v>
      </c>
      <c r="AV245" s="32">
        <f t="shared" si="190"/>
        <v>-7.1803823159587445E-12</v>
      </c>
      <c r="AW245" s="31">
        <f t="shared" si="191"/>
        <v>-7.3673764474226243E-5</v>
      </c>
      <c r="AX245" s="34">
        <f t="shared" si="192"/>
        <v>2.8650863342325013E-9</v>
      </c>
      <c r="AY245" s="35">
        <f t="shared" si="193"/>
        <v>1.3998015246862768E-3</v>
      </c>
      <c r="AZ245" s="10">
        <f t="shared" si="194"/>
        <v>-11.27932495147925</v>
      </c>
      <c r="BA245" s="10">
        <f t="shared" si="195"/>
        <v>-154.8847355454653</v>
      </c>
      <c r="BB245" s="10">
        <f t="shared" si="196"/>
        <v>25.115264454534696</v>
      </c>
      <c r="BC245" s="37"/>
      <c r="BD245" s="46">
        <f t="shared" si="197"/>
        <v>-11</v>
      </c>
      <c r="BE245" s="46">
        <f t="shared" si="198"/>
        <v>-155</v>
      </c>
      <c r="BF245" s="46">
        <f t="shared" si="199"/>
        <v>25</v>
      </c>
    </row>
    <row r="246" spans="22:58" x14ac:dyDescent="0.3">
      <c r="V246" s="29">
        <v>3.42</v>
      </c>
      <c r="W246" s="36">
        <f t="shared" si="169"/>
        <v>26302.679918953821</v>
      </c>
      <c r="X246" s="30">
        <f t="shared" si="137"/>
        <v>-6.4246676350453633</v>
      </c>
      <c r="Y246" s="31">
        <f t="shared" si="170"/>
        <v>-23.554941386297369</v>
      </c>
      <c r="Z246" s="31">
        <f t="shared" si="171"/>
        <v>-86.19201405678065</v>
      </c>
      <c r="AA246" s="31">
        <f t="shared" si="172"/>
        <v>4.9213018390450882</v>
      </c>
      <c r="AB246" s="31">
        <f t="shared" si="173"/>
        <v>-55.426738350222635</v>
      </c>
      <c r="AC246" s="31">
        <f t="shared" si="174"/>
        <v>2.9653040455144208E-4</v>
      </c>
      <c r="AD246" s="31">
        <f t="shared" si="175"/>
        <v>0.47343746314605639</v>
      </c>
      <c r="AE246" s="31">
        <f t="shared" si="176"/>
        <v>-25.058010651893092</v>
      </c>
      <c r="AF246" s="31">
        <f t="shared" si="177"/>
        <v>-141.14531494385722</v>
      </c>
      <c r="AG246" s="31">
        <f t="shared" si="134"/>
        <v>92.110410468749379</v>
      </c>
      <c r="AH246" s="31">
        <f t="shared" si="178"/>
        <v>-98.33465499544603</v>
      </c>
      <c r="AI246" s="31">
        <f t="shared" si="179"/>
        <v>-89.999305951399791</v>
      </c>
      <c r="AJ246" s="31">
        <f t="shared" si="180"/>
        <v>22.482498547991987</v>
      </c>
      <c r="AK246" s="31">
        <f t="shared" si="181"/>
        <v>85.690694997196502</v>
      </c>
      <c r="AL246" s="32">
        <f t="shared" si="182"/>
        <v>-0.13994463863223602</v>
      </c>
      <c r="AM246" s="31">
        <f t="shared" si="183"/>
        <v>-10.257506073001103</v>
      </c>
      <c r="AN246" s="31">
        <f t="shared" si="184"/>
        <v>16.118309382663099</v>
      </c>
      <c r="AO246" s="31">
        <f t="shared" si="185"/>
        <v>-14.566117027204392</v>
      </c>
      <c r="AP246" s="30">
        <f t="shared" si="135"/>
        <v>23.609121289162623</v>
      </c>
      <c r="AQ246" s="30">
        <f t="shared" si="136"/>
        <v>-26.020599913279625</v>
      </c>
      <c r="AR246" s="31">
        <f t="shared" si="186"/>
        <v>-11.351179893346995</v>
      </c>
      <c r="AS246" s="33">
        <f t="shared" si="187"/>
        <v>-155.71143197106161</v>
      </c>
      <c r="AT246" s="31">
        <f t="shared" si="188"/>
        <v>3.0076312916376609E-9</v>
      </c>
      <c r="AU246" s="31">
        <f t="shared" si="189"/>
        <v>1.5077969376811333E-3</v>
      </c>
      <c r="AV246" s="32">
        <f t="shared" si="190"/>
        <v>-7.5178969292526797E-12</v>
      </c>
      <c r="AW246" s="31">
        <f t="shared" si="191"/>
        <v>-7.5389846901416461E-5</v>
      </c>
      <c r="AX246" s="34">
        <f t="shared" si="192"/>
        <v>3.0001133947084083E-9</v>
      </c>
      <c r="AY246" s="35">
        <f t="shared" si="193"/>
        <v>1.4324070907797168E-3</v>
      </c>
      <c r="AZ246" s="10">
        <f t="shared" si="194"/>
        <v>-11.351179890346881</v>
      </c>
      <c r="BA246" s="10">
        <f t="shared" si="195"/>
        <v>-155.70999956397083</v>
      </c>
      <c r="BB246" s="10">
        <f t="shared" si="196"/>
        <v>24.290000436029175</v>
      </c>
      <c r="BC246" s="48"/>
      <c r="BD246" s="46">
        <f t="shared" si="197"/>
        <v>-11</v>
      </c>
      <c r="BE246" s="46">
        <f t="shared" si="198"/>
        <v>-156</v>
      </c>
      <c r="BF246" s="46">
        <f t="shared" si="199"/>
        <v>24</v>
      </c>
    </row>
    <row r="247" spans="22:58" x14ac:dyDescent="0.3">
      <c r="V247" s="29">
        <v>3.43</v>
      </c>
      <c r="W247" s="38">
        <f t="shared" si="169"/>
        <v>26915.348039269185</v>
      </c>
      <c r="X247" s="30">
        <f t="shared" si="137"/>
        <v>-6.4246676350453633</v>
      </c>
      <c r="Y247" s="31">
        <f t="shared" si="170"/>
        <v>-23.754079167785417</v>
      </c>
      <c r="Z247" s="31">
        <f t="shared" si="171"/>
        <v>-86.278447981870571</v>
      </c>
      <c r="AA247" s="31">
        <f t="shared" si="172"/>
        <v>5.0578996224192441</v>
      </c>
      <c r="AB247" s="31">
        <f t="shared" si="173"/>
        <v>-56.040603217242158</v>
      </c>
      <c r="AC247" s="31">
        <f t="shared" si="174"/>
        <v>3.1050495239914801E-4</v>
      </c>
      <c r="AD247" s="31">
        <f t="shared" si="175"/>
        <v>0.48446471868525254</v>
      </c>
      <c r="AE247" s="31">
        <f t="shared" si="176"/>
        <v>-25.120536675459139</v>
      </c>
      <c r="AF247" s="31">
        <f t="shared" si="177"/>
        <v>-141.83458648042748</v>
      </c>
      <c r="AG247" s="31">
        <f t="shared" si="134"/>
        <v>92.110410468749379</v>
      </c>
      <c r="AH247" s="31">
        <f t="shared" si="178"/>
        <v>-98.534654995417355</v>
      </c>
      <c r="AI247" s="31">
        <f t="shared" si="179"/>
        <v>-89.999321749874738</v>
      </c>
      <c r="AJ247" s="31">
        <f t="shared" si="180"/>
        <v>22.681394790401264</v>
      </c>
      <c r="AK247" s="31">
        <f t="shared" si="181"/>
        <v>85.788429717063565</v>
      </c>
      <c r="AL247" s="32">
        <f t="shared" si="182"/>
        <v>-0.14643005064493969</v>
      </c>
      <c r="AM247" s="31">
        <f t="shared" si="183"/>
        <v>-10.491187594826314</v>
      </c>
      <c r="AN247" s="31">
        <f t="shared" si="184"/>
        <v>16.110720213088346</v>
      </c>
      <c r="AO247" s="31">
        <f t="shared" si="185"/>
        <v>-14.702079627637488</v>
      </c>
      <c r="AP247" s="30">
        <f t="shared" si="135"/>
        <v>23.609121289162623</v>
      </c>
      <c r="AQ247" s="30">
        <f t="shared" si="136"/>
        <v>-26.020599913279625</v>
      </c>
      <c r="AR247" s="31">
        <f t="shared" si="186"/>
        <v>-11.421295086487795</v>
      </c>
      <c r="AS247" s="33">
        <f t="shared" si="187"/>
        <v>-156.53666610806496</v>
      </c>
      <c r="AT247" s="31">
        <f t="shared" si="188"/>
        <v>3.1493777858960902E-9</v>
      </c>
      <c r="AU247" s="31">
        <f t="shared" si="189"/>
        <v>1.5429180400947002E-3</v>
      </c>
      <c r="AV247" s="32">
        <f t="shared" si="190"/>
        <v>-7.8727694369446038E-12</v>
      </c>
      <c r="AW247" s="31">
        <f t="shared" si="191"/>
        <v>-7.7145902023336376E-5</v>
      </c>
      <c r="AX247" s="34">
        <f t="shared" si="192"/>
        <v>3.1415050164591454E-9</v>
      </c>
      <c r="AY247" s="35">
        <f t="shared" si="193"/>
        <v>1.465772138071364E-3</v>
      </c>
      <c r="AZ247" s="10">
        <f t="shared" si="194"/>
        <v>-11.421295083346291</v>
      </c>
      <c r="BA247" s="10">
        <f t="shared" si="195"/>
        <v>-156.5352003359269</v>
      </c>
      <c r="BB247" s="10">
        <f t="shared" si="196"/>
        <v>23.464799664073098</v>
      </c>
      <c r="BC247" s="37"/>
      <c r="BD247" s="46">
        <f t="shared" si="197"/>
        <v>-11</v>
      </c>
      <c r="BE247" s="46">
        <f t="shared" si="198"/>
        <v>-157</v>
      </c>
      <c r="BF247" s="46">
        <f t="shared" si="199"/>
        <v>23</v>
      </c>
    </row>
    <row r="248" spans="22:58" x14ac:dyDescent="0.3">
      <c r="V248" s="29">
        <v>3.44</v>
      </c>
      <c r="W248" s="38">
        <f t="shared" si="169"/>
        <v>27542.28703338169</v>
      </c>
      <c r="X248" s="30">
        <f t="shared" si="137"/>
        <v>-6.4246676350453633</v>
      </c>
      <c r="Y248" s="31">
        <f t="shared" si="170"/>
        <v>-23.953255595672331</v>
      </c>
      <c r="Z248" s="31">
        <f t="shared" si="171"/>
        <v>-86.362930824353285</v>
      </c>
      <c r="AA248" s="31">
        <f t="shared" si="172"/>
        <v>5.1964744979068254</v>
      </c>
      <c r="AB248" s="31">
        <f t="shared" si="173"/>
        <v>-56.649178070211434</v>
      </c>
      <c r="AC248" s="31">
        <f t="shared" si="174"/>
        <v>3.251380522029698E-4</v>
      </c>
      <c r="AD248" s="31">
        <f t="shared" si="175"/>
        <v>0.49574879484084661</v>
      </c>
      <c r="AE248" s="31">
        <f t="shared" si="176"/>
        <v>-25.181123594758667</v>
      </c>
      <c r="AF248" s="31">
        <f t="shared" si="177"/>
        <v>-142.5163600997239</v>
      </c>
      <c r="AG248" s="31">
        <f t="shared" si="134"/>
        <v>92.110410468749379</v>
      </c>
      <c r="AH248" s="31">
        <f t="shared" si="178"/>
        <v>-98.73465499538996</v>
      </c>
      <c r="AI248" s="31">
        <f t="shared" si="179"/>
        <v>-89.999337188732468</v>
      </c>
      <c r="AJ248" s="31">
        <f t="shared" si="180"/>
        <v>22.880340448155316</v>
      </c>
      <c r="AK248" s="31">
        <f t="shared" si="181"/>
        <v>85.883963454439183</v>
      </c>
      <c r="AL248" s="32">
        <f t="shared" si="182"/>
        <v>-0.15321074646513971</v>
      </c>
      <c r="AM248" s="31">
        <f t="shared" si="183"/>
        <v>-10.729947347188869</v>
      </c>
      <c r="AN248" s="31">
        <f t="shared" si="184"/>
        <v>16.102885175049597</v>
      </c>
      <c r="AO248" s="31">
        <f t="shared" si="185"/>
        <v>-14.845321081482155</v>
      </c>
      <c r="AP248" s="30">
        <f t="shared" si="135"/>
        <v>23.609121289162623</v>
      </c>
      <c r="AQ248" s="30">
        <f t="shared" si="136"/>
        <v>-26.020599913279625</v>
      </c>
      <c r="AR248" s="31">
        <f t="shared" si="186"/>
        <v>-11.489717043826072</v>
      </c>
      <c r="AS248" s="33">
        <f t="shared" si="187"/>
        <v>-157.36168118120605</v>
      </c>
      <c r="AT248" s="31">
        <f t="shared" si="188"/>
        <v>3.2978032121830206E-9</v>
      </c>
      <c r="AU248" s="31">
        <f t="shared" si="189"/>
        <v>1.5788572180744757E-3</v>
      </c>
      <c r="AV248" s="32">
        <f t="shared" si="190"/>
        <v>-8.2430711841014087E-12</v>
      </c>
      <c r="AW248" s="31">
        <f t="shared" si="191"/>
        <v>-7.8942860923655504E-5</v>
      </c>
      <c r="AX248" s="34">
        <f t="shared" si="192"/>
        <v>3.2895601409989192E-9</v>
      </c>
      <c r="AY248" s="35">
        <f t="shared" si="193"/>
        <v>1.4999143571508202E-3</v>
      </c>
      <c r="AZ248" s="10">
        <f t="shared" si="194"/>
        <v>-11.489717040536512</v>
      </c>
      <c r="BA248" s="10">
        <f t="shared" si="195"/>
        <v>-157.36018126684891</v>
      </c>
      <c r="BB248" s="10">
        <f t="shared" si="196"/>
        <v>22.639818733151088</v>
      </c>
      <c r="BC248" s="37"/>
      <c r="BD248" s="46">
        <f t="shared" si="197"/>
        <v>-11</v>
      </c>
      <c r="BE248" s="46">
        <f t="shared" si="198"/>
        <v>-157</v>
      </c>
      <c r="BF248" s="46">
        <f t="shared" si="199"/>
        <v>23</v>
      </c>
    </row>
    <row r="249" spans="22:58" x14ac:dyDescent="0.3">
      <c r="V249" s="29">
        <v>3.45</v>
      </c>
      <c r="W249" s="36">
        <f t="shared" si="169"/>
        <v>28183.829312644561</v>
      </c>
      <c r="X249" s="30">
        <f t="shared" si="137"/>
        <v>-6.4246676350453633</v>
      </c>
      <c r="Y249" s="31">
        <f t="shared" si="170"/>
        <v>-24.152468944591327</v>
      </c>
      <c r="Z249" s="31">
        <f t="shared" si="171"/>
        <v>-86.445505907887281</v>
      </c>
      <c r="AA249" s="31">
        <f t="shared" si="172"/>
        <v>5.3369916615821058</v>
      </c>
      <c r="AB249" s="31">
        <f t="shared" si="173"/>
        <v>-57.252236306868177</v>
      </c>
      <c r="AC249" s="31">
        <f t="shared" si="174"/>
        <v>3.4046073590602769E-4</v>
      </c>
      <c r="AD249" s="31">
        <f t="shared" si="175"/>
        <v>0.50729567107596008</v>
      </c>
      <c r="AE249" s="31">
        <f t="shared" si="176"/>
        <v>-25.239804457318677</v>
      </c>
      <c r="AF249" s="31">
        <f t="shared" si="177"/>
        <v>-143.19044654367951</v>
      </c>
      <c r="AG249" s="31">
        <f t="shared" si="134"/>
        <v>92.110410468749379</v>
      </c>
      <c r="AH249" s="31">
        <f t="shared" si="178"/>
        <v>-98.934654995363815</v>
      </c>
      <c r="AI249" s="31">
        <f t="shared" si="179"/>
        <v>-89.999352276158888</v>
      </c>
      <c r="AJ249" s="31">
        <f t="shared" si="180"/>
        <v>23.079333320128185</v>
      </c>
      <c r="AK249" s="31">
        <f t="shared" si="181"/>
        <v>85.97734473659915</v>
      </c>
      <c r="AL249" s="32">
        <f t="shared" si="182"/>
        <v>-0.1602996779199943</v>
      </c>
      <c r="AM249" s="31">
        <f t="shared" si="183"/>
        <v>-10.97387873882484</v>
      </c>
      <c r="AN249" s="31">
        <f t="shared" si="184"/>
        <v>16.094789115593755</v>
      </c>
      <c r="AO249" s="31">
        <f t="shared" si="185"/>
        <v>-14.995886278384578</v>
      </c>
      <c r="AP249" s="30">
        <f t="shared" si="135"/>
        <v>23.609121289162623</v>
      </c>
      <c r="AQ249" s="30">
        <f t="shared" si="136"/>
        <v>-26.020599913279625</v>
      </c>
      <c r="AR249" s="31">
        <f t="shared" si="186"/>
        <v>-11.556493965841923</v>
      </c>
      <c r="AS249" s="33">
        <f t="shared" si="187"/>
        <v>-158.18633282206409</v>
      </c>
      <c r="AT249" s="31">
        <f t="shared" si="188"/>
        <v>3.4532238699070144E-9</v>
      </c>
      <c r="AU249" s="31">
        <f t="shared" si="189"/>
        <v>1.6156335270482243E-3</v>
      </c>
      <c r="AV249" s="32">
        <f t="shared" si="190"/>
        <v>-8.6326594805893157E-12</v>
      </c>
      <c r="AW249" s="31">
        <f t="shared" si="191"/>
        <v>-8.0781676373768447E-5</v>
      </c>
      <c r="AX249" s="34">
        <f t="shared" si="192"/>
        <v>3.4445912104264251E-9</v>
      </c>
      <c r="AY249" s="35">
        <f t="shared" si="193"/>
        <v>1.5348518506744558E-3</v>
      </c>
      <c r="AZ249" s="10">
        <f t="shared" si="194"/>
        <v>-11.556493962397333</v>
      </c>
      <c r="BA249" s="10">
        <f t="shared" si="195"/>
        <v>-158.18479797021342</v>
      </c>
      <c r="BB249" s="10">
        <f t="shared" si="196"/>
        <v>21.815202029786576</v>
      </c>
      <c r="BC249" s="48"/>
      <c r="BD249" s="46">
        <f t="shared" si="197"/>
        <v>-12</v>
      </c>
      <c r="BE249" s="46">
        <f t="shared" si="198"/>
        <v>-158</v>
      </c>
      <c r="BF249" s="46">
        <f t="shared" si="199"/>
        <v>22</v>
      </c>
    </row>
    <row r="250" spans="22:58" x14ac:dyDescent="0.3">
      <c r="V250" s="29">
        <v>3.46</v>
      </c>
      <c r="W250" s="38">
        <f t="shared" si="169"/>
        <v>28840.315031266076</v>
      </c>
      <c r="X250" s="30">
        <f t="shared" si="137"/>
        <v>-6.4246676350453633</v>
      </c>
      <c r="Y250" s="31">
        <f t="shared" si="170"/>
        <v>-24.351717565604503</v>
      </c>
      <c r="Z250" s="31">
        <f t="shared" si="171"/>
        <v>-86.526215641981793</v>
      </c>
      <c r="AA250" s="31">
        <f t="shared" si="172"/>
        <v>5.4794152164862613</v>
      </c>
      <c r="AB250" s="31">
        <f t="shared" si="173"/>
        <v>-57.849563196802919</v>
      </c>
      <c r="AC250" s="31">
        <f t="shared" si="174"/>
        <v>3.5650549750432963E-4</v>
      </c>
      <c r="AD250" s="31">
        <f t="shared" si="175"/>
        <v>0.51911146594327129</v>
      </c>
      <c r="AE250" s="31">
        <f t="shared" si="176"/>
        <v>-25.296613478666099</v>
      </c>
      <c r="AF250" s="31">
        <f t="shared" si="177"/>
        <v>-143.85666737284143</v>
      </c>
      <c r="AG250" s="31">
        <f t="shared" si="134"/>
        <v>92.110410468749379</v>
      </c>
      <c r="AH250" s="31">
        <f t="shared" si="178"/>
        <v>-99.134654995338835</v>
      </c>
      <c r="AI250" s="31">
        <f t="shared" si="179"/>
        <v>-89.999367020153571</v>
      </c>
      <c r="AJ250" s="31">
        <f t="shared" si="180"/>
        <v>23.278371302258112</v>
      </c>
      <c r="AK250" s="31">
        <f t="shared" si="181"/>
        <v>86.068621090044545</v>
      </c>
      <c r="AL250" s="32">
        <f t="shared" si="182"/>
        <v>-0.16771031924500776</v>
      </c>
      <c r="AM250" s="31">
        <f t="shared" si="183"/>
        <v>-11.223075717236616</v>
      </c>
      <c r="AN250" s="31">
        <f t="shared" si="184"/>
        <v>16.086416456423649</v>
      </c>
      <c r="AO250" s="31">
        <f t="shared" si="185"/>
        <v>-15.153821647345643</v>
      </c>
      <c r="AP250" s="30">
        <f t="shared" si="135"/>
        <v>23.609121289162623</v>
      </c>
      <c r="AQ250" s="30">
        <f t="shared" si="136"/>
        <v>-26.020599913279625</v>
      </c>
      <c r="AR250" s="31">
        <f t="shared" si="186"/>
        <v>-11.621675646359453</v>
      </c>
      <c r="AS250" s="33">
        <f t="shared" si="187"/>
        <v>-159.01048902018707</v>
      </c>
      <c r="AT250" s="31">
        <f t="shared" si="188"/>
        <v>3.6159695590611194E-9</v>
      </c>
      <c r="AU250" s="31">
        <f t="shared" si="189"/>
        <v>1.6532664663016347E-3</v>
      </c>
      <c r="AV250" s="32">
        <f t="shared" si="190"/>
        <v>-9.0396056714752166E-12</v>
      </c>
      <c r="AW250" s="31">
        <f t="shared" si="191"/>
        <v>-8.2663323337966418E-5</v>
      </c>
      <c r="AX250" s="34">
        <f t="shared" si="192"/>
        <v>3.6069299533896443E-9</v>
      </c>
      <c r="AY250" s="35">
        <f t="shared" si="193"/>
        <v>1.5706031429636683E-3</v>
      </c>
      <c r="AZ250" s="10">
        <f t="shared" si="194"/>
        <v>-11.621675642752523</v>
      </c>
      <c r="BA250" s="10">
        <f t="shared" si="195"/>
        <v>-159.0089184170441</v>
      </c>
      <c r="BB250" s="10">
        <f t="shared" si="196"/>
        <v>20.9910815829559</v>
      </c>
      <c r="BC250" s="37"/>
      <c r="BD250" s="46">
        <f t="shared" si="197"/>
        <v>-12</v>
      </c>
      <c r="BE250" s="46">
        <f t="shared" si="198"/>
        <v>-159</v>
      </c>
      <c r="BF250" s="46">
        <f t="shared" si="199"/>
        <v>21</v>
      </c>
    </row>
    <row r="251" spans="22:58" x14ac:dyDescent="0.3">
      <c r="V251" s="29">
        <v>3.47</v>
      </c>
      <c r="W251" s="38">
        <f t="shared" si="169"/>
        <v>29512.092266663898</v>
      </c>
      <c r="X251" s="30">
        <f t="shared" si="137"/>
        <v>-6.4246676350453633</v>
      </c>
      <c r="Y251" s="31">
        <f t="shared" si="170"/>
        <v>-24.550999882869888</v>
      </c>
      <c r="Z251" s="31">
        <f t="shared" si="171"/>
        <v>-86.605101538066492</v>
      </c>
      <c r="AA251" s="31">
        <f t="shared" si="172"/>
        <v>5.6237082872946811</v>
      </c>
      <c r="AB251" s="31">
        <f t="shared" si="173"/>
        <v>-58.440956059736664</v>
      </c>
      <c r="AC251" s="31">
        <f t="shared" si="174"/>
        <v>3.7330636188831988E-4</v>
      </c>
      <c r="AD251" s="31">
        <f t="shared" si="175"/>
        <v>0.53120244031124231</v>
      </c>
      <c r="AE251" s="31">
        <f t="shared" si="176"/>
        <v>-25.351585924258686</v>
      </c>
      <c r="AF251" s="31">
        <f t="shared" si="177"/>
        <v>-144.51485515749192</v>
      </c>
      <c r="AG251" s="31">
        <f t="shared" si="134"/>
        <v>92.110410468749379</v>
      </c>
      <c r="AH251" s="31">
        <f t="shared" si="178"/>
        <v>-99.334654995314963</v>
      </c>
      <c r="AI251" s="31">
        <f t="shared" si="179"/>
        <v>-89.999381428533951</v>
      </c>
      <c r="AJ251" s="31">
        <f t="shared" si="180"/>
        <v>23.477452383353299</v>
      </c>
      <c r="AK251" s="31">
        <f t="shared" si="181"/>
        <v>86.157839056476618</v>
      </c>
      <c r="AL251" s="32">
        <f t="shared" si="182"/>
        <v>-0.17545668392651873</v>
      </c>
      <c r="AM251" s="31">
        <f t="shared" si="183"/>
        <v>-11.477632680431935</v>
      </c>
      <c r="AN251" s="31">
        <f t="shared" si="184"/>
        <v>16.077751172861195</v>
      </c>
      <c r="AO251" s="31">
        <f t="shared" si="185"/>
        <v>-15.319175052489268</v>
      </c>
      <c r="AP251" s="30">
        <f t="shared" si="135"/>
        <v>23.609121289162623</v>
      </c>
      <c r="AQ251" s="30">
        <f t="shared" si="136"/>
        <v>-26.020599913279625</v>
      </c>
      <c r="AR251" s="31">
        <f t="shared" si="186"/>
        <v>-11.685313375514493</v>
      </c>
      <c r="AS251" s="33">
        <f t="shared" si="187"/>
        <v>-159.83403020998119</v>
      </c>
      <c r="AT251" s="31">
        <f t="shared" si="188"/>
        <v>3.7863835802228674E-9</v>
      </c>
      <c r="AU251" s="31">
        <f t="shared" si="189"/>
        <v>1.6917759893171015E-3</v>
      </c>
      <c r="AV251" s="32">
        <f t="shared" si="190"/>
        <v>-9.4658384116922229E-12</v>
      </c>
      <c r="AW251" s="31">
        <f t="shared" si="191"/>
        <v>-8.4588799490376446E-5</v>
      </c>
      <c r="AX251" s="34">
        <f t="shared" si="192"/>
        <v>3.7769177418111749E-9</v>
      </c>
      <c r="AY251" s="35">
        <f t="shared" si="193"/>
        <v>1.607187189826725E-3</v>
      </c>
      <c r="AZ251" s="10">
        <f t="shared" si="194"/>
        <v>-11.685313371737575</v>
      </c>
      <c r="BA251" s="10">
        <f t="shared" si="195"/>
        <v>-159.83242302279137</v>
      </c>
      <c r="BB251" s="10">
        <f t="shared" si="196"/>
        <v>20.167576977208626</v>
      </c>
      <c r="BC251" s="37"/>
      <c r="BD251" s="46">
        <f t="shared" si="197"/>
        <v>-12</v>
      </c>
      <c r="BE251" s="46">
        <f t="shared" si="198"/>
        <v>-160</v>
      </c>
      <c r="BF251" s="46">
        <f t="shared" si="199"/>
        <v>20</v>
      </c>
    </row>
    <row r="252" spans="22:58" x14ac:dyDescent="0.3">
      <c r="V252" s="29">
        <v>3.48</v>
      </c>
      <c r="W252" s="36">
        <f t="shared" si="169"/>
        <v>30199.517204020176</v>
      </c>
      <c r="X252" s="30">
        <f t="shared" si="137"/>
        <v>-6.4246676350453633</v>
      </c>
      <c r="Y252" s="31">
        <f t="shared" si="170"/>
        <v>-24.750314390449162</v>
      </c>
      <c r="Z252" s="31">
        <f t="shared" si="171"/>
        <v>-86.68220422550425</v>
      </c>
      <c r="AA252" s="31">
        <f t="shared" si="172"/>
        <v>5.7698331344088407</v>
      </c>
      <c r="AB252" s="31">
        <f t="shared" si="173"/>
        <v>-59.026224389771144</v>
      </c>
      <c r="AC252" s="31">
        <f t="shared" si="174"/>
        <v>3.9089895695520289E-4</v>
      </c>
      <c r="AD252" s="31">
        <f t="shared" si="175"/>
        <v>0.54357500066451747</v>
      </c>
      <c r="AE252" s="31">
        <f t="shared" si="176"/>
        <v>-25.404757992128729</v>
      </c>
      <c r="AF252" s="31">
        <f t="shared" si="177"/>
        <v>-145.16485361461091</v>
      </c>
      <c r="AG252" s="31">
        <f t="shared" si="134"/>
        <v>92.110410468749379</v>
      </c>
      <c r="AH252" s="31">
        <f t="shared" si="178"/>
        <v>-99.534654995292186</v>
      </c>
      <c r="AI252" s="31">
        <f t="shared" si="179"/>
        <v>-89.999395508939557</v>
      </c>
      <c r="AJ252" s="31">
        <f t="shared" si="180"/>
        <v>23.676574641071191</v>
      </c>
      <c r="AK252" s="31">
        <f t="shared" si="181"/>
        <v>86.245044208849023</v>
      </c>
      <c r="AL252" s="32">
        <f t="shared" si="182"/>
        <v>-0.18355334168565149</v>
      </c>
      <c r="AM252" s="31">
        <f t="shared" si="183"/>
        <v>-11.737644381201523</v>
      </c>
      <c r="AN252" s="31">
        <f t="shared" si="184"/>
        <v>16.068776772842732</v>
      </c>
      <c r="AO252" s="31">
        <f t="shared" si="185"/>
        <v>-15.491995681292057</v>
      </c>
      <c r="AP252" s="30">
        <f t="shared" si="135"/>
        <v>23.609121289162623</v>
      </c>
      <c r="AQ252" s="30">
        <f t="shared" si="136"/>
        <v>-26.020599913279625</v>
      </c>
      <c r="AR252" s="31">
        <f t="shared" si="186"/>
        <v>-11.747459843403</v>
      </c>
      <c r="AS252" s="33">
        <f t="shared" si="187"/>
        <v>-160.65684929590296</v>
      </c>
      <c r="AT252" s="31">
        <f t="shared" si="188"/>
        <v>3.9648304491739981E-9</v>
      </c>
      <c r="AU252" s="31">
        <f t="shared" si="189"/>
        <v>1.7311825143533175E-3</v>
      </c>
      <c r="AV252" s="32">
        <f t="shared" si="190"/>
        <v>-9.9132863561734476E-12</v>
      </c>
      <c r="AW252" s="31">
        <f t="shared" si="191"/>
        <v>-8.6559125743940985E-5</v>
      </c>
      <c r="AX252" s="34">
        <f t="shared" si="192"/>
        <v>3.9549171628178242E-9</v>
      </c>
      <c r="AY252" s="35">
        <f t="shared" si="193"/>
        <v>1.6446233886093765E-3</v>
      </c>
      <c r="AZ252" s="10">
        <f t="shared" si="194"/>
        <v>-11.747459839448084</v>
      </c>
      <c r="BA252" s="10">
        <f t="shared" si="195"/>
        <v>-160.65520467251434</v>
      </c>
      <c r="BB252" s="10">
        <f t="shared" si="196"/>
        <v>19.344795327485656</v>
      </c>
      <c r="BC252" s="48"/>
      <c r="BD252" s="46">
        <f t="shared" si="197"/>
        <v>-12</v>
      </c>
      <c r="BE252" s="46">
        <f t="shared" si="198"/>
        <v>-161</v>
      </c>
      <c r="BF252" s="46">
        <f t="shared" si="199"/>
        <v>19</v>
      </c>
    </row>
    <row r="253" spans="22:58" x14ac:dyDescent="0.3">
      <c r="V253" s="29">
        <v>3.49</v>
      </c>
      <c r="W253" s="38">
        <f t="shared" si="169"/>
        <v>30902.954325135921</v>
      </c>
      <c r="X253" s="30">
        <f t="shared" si="137"/>
        <v>-6.4246676350453633</v>
      </c>
      <c r="Y253" s="31">
        <f t="shared" si="170"/>
        <v>-24.949659649250712</v>
      </c>
      <c r="Z253" s="31">
        <f t="shared" si="171"/>
        <v>-86.757563467528712</v>
      </c>
      <c r="AA253" s="31">
        <f t="shared" si="172"/>
        <v>5.9177512668388976</v>
      </c>
      <c r="AB253" s="31">
        <f t="shared" si="173"/>
        <v>-59.605189927344284</v>
      </c>
      <c r="AC253" s="31">
        <f t="shared" si="174"/>
        <v>4.0932058909965601E-4</v>
      </c>
      <c r="AD253" s="31">
        <f t="shared" si="175"/>
        <v>0.55623570248016685</v>
      </c>
      <c r="AE253" s="31">
        <f t="shared" si="176"/>
        <v>-25.456166696868078</v>
      </c>
      <c r="AF253" s="31">
        <f t="shared" si="177"/>
        <v>-145.80651769239282</v>
      </c>
      <c r="AG253" s="31">
        <f t="shared" si="134"/>
        <v>92.110410468749379</v>
      </c>
      <c r="AH253" s="31">
        <f t="shared" si="178"/>
        <v>-99.734654995270432</v>
      </c>
      <c r="AI253" s="31">
        <f t="shared" si="179"/>
        <v>-89.99940926883599</v>
      </c>
      <c r="AJ253" s="31">
        <f t="shared" si="180"/>
        <v>23.875736238065166</v>
      </c>
      <c r="AK253" s="31">
        <f t="shared" si="181"/>
        <v>86.33028116746722</v>
      </c>
      <c r="AL253" s="32">
        <f t="shared" si="182"/>
        <v>-0.19201543556070338</v>
      </c>
      <c r="AM253" s="31">
        <f t="shared" si="183"/>
        <v>-12.003205823566159</v>
      </c>
      <c r="AN253" s="31">
        <f t="shared" si="184"/>
        <v>16.05947627598341</v>
      </c>
      <c r="AO253" s="31">
        <f t="shared" si="185"/>
        <v>-15.672333924934929</v>
      </c>
      <c r="AP253" s="30">
        <f t="shared" si="135"/>
        <v>23.609121289162623</v>
      </c>
      <c r="AQ253" s="30">
        <f t="shared" si="136"/>
        <v>-26.020599913279625</v>
      </c>
      <c r="AR253" s="31">
        <f t="shared" si="186"/>
        <v>-11.808169045001669</v>
      </c>
      <c r="AS253" s="33">
        <f t="shared" si="187"/>
        <v>-161.47885161732773</v>
      </c>
      <c r="AT253" s="31">
        <f t="shared" si="188"/>
        <v>4.1516881822807238E-9</v>
      </c>
      <c r="AU253" s="31">
        <f t="shared" si="189"/>
        <v>1.7715069352713193E-3</v>
      </c>
      <c r="AV253" s="32">
        <f t="shared" si="190"/>
        <v>-1.0380020849985784E-11</v>
      </c>
      <c r="AW253" s="31">
        <f t="shared" si="191"/>
        <v>-8.8575346791720271E-5</v>
      </c>
      <c r="AX253" s="34">
        <f t="shared" si="192"/>
        <v>4.141308161430738E-9</v>
      </c>
      <c r="AY253" s="35">
        <f t="shared" si="193"/>
        <v>1.682931588479599E-3</v>
      </c>
      <c r="AZ253" s="10">
        <f t="shared" si="194"/>
        <v>-11.808169040860362</v>
      </c>
      <c r="BA253" s="10">
        <f t="shared" si="195"/>
        <v>-161.47716868573926</v>
      </c>
      <c r="BB253" s="10">
        <f t="shared" si="196"/>
        <v>18.522831314260742</v>
      </c>
      <c r="BC253" s="37"/>
      <c r="BD253" s="46">
        <f t="shared" si="197"/>
        <v>-12</v>
      </c>
      <c r="BE253" s="46">
        <f t="shared" si="198"/>
        <v>-161</v>
      </c>
      <c r="BF253" s="46">
        <f t="shared" si="199"/>
        <v>19</v>
      </c>
    </row>
    <row r="254" spans="22:58" x14ac:dyDescent="0.3">
      <c r="V254" s="29">
        <v>3.5000000000000102</v>
      </c>
      <c r="W254" s="38">
        <f t="shared" si="169"/>
        <v>31622.776601684531</v>
      </c>
      <c r="X254" s="30">
        <f t="shared" si="137"/>
        <v>-6.4246676350453633</v>
      </c>
      <c r="Y254" s="31">
        <f t="shared" si="170"/>
        <v>-25.149034284102495</v>
      </c>
      <c r="Z254" s="31">
        <f t="shared" si="171"/>
        <v>-86.831218177089468</v>
      </c>
      <c r="AA254" s="31">
        <f t="shared" si="172"/>
        <v>6.0674235532869769</v>
      </c>
      <c r="AB254" s="31">
        <f t="shared" si="173"/>
        <v>-60.177686680949833</v>
      </c>
      <c r="AC254" s="31">
        <f t="shared" si="174"/>
        <v>4.2861032227150674E-4</v>
      </c>
      <c r="AD254" s="31">
        <f t="shared" si="175"/>
        <v>0.56919125368146051</v>
      </c>
      <c r="AE254" s="31">
        <f t="shared" si="176"/>
        <v>-25.505849755538609</v>
      </c>
      <c r="AF254" s="31">
        <f t="shared" si="177"/>
        <v>-146.43971360435785</v>
      </c>
      <c r="AG254" s="31">
        <f t="shared" si="134"/>
        <v>92.110410468749379</v>
      </c>
      <c r="AH254" s="31">
        <f t="shared" si="178"/>
        <v>-99.934654995249858</v>
      </c>
      <c r="AI254" s="31">
        <f t="shared" si="179"/>
        <v>-89.999422715518961</v>
      </c>
      <c r="AJ254" s="31">
        <f t="shared" si="180"/>
        <v>24.07493541829195</v>
      </c>
      <c r="AK254" s="31">
        <f t="shared" si="181"/>
        <v>86.413593616108102</v>
      </c>
      <c r="AL254" s="32">
        <f t="shared" si="182"/>
        <v>-0.20085869903966852</v>
      </c>
      <c r="AM254" s="31">
        <f t="shared" si="183"/>
        <v>-12.274412151019824</v>
      </c>
      <c r="AN254" s="31">
        <f t="shared" si="184"/>
        <v>16.049832192751804</v>
      </c>
      <c r="AO254" s="31">
        <f t="shared" si="185"/>
        <v>-15.860241250430683</v>
      </c>
      <c r="AP254" s="30">
        <f t="shared" si="135"/>
        <v>23.609121289162623</v>
      </c>
      <c r="AQ254" s="30">
        <f t="shared" si="136"/>
        <v>-26.020599913279625</v>
      </c>
      <c r="AR254" s="31">
        <f t="shared" si="186"/>
        <v>-11.867496186903807</v>
      </c>
      <c r="AS254" s="33">
        <f t="shared" si="187"/>
        <v>-162.29995485478852</v>
      </c>
      <c r="AT254" s="31">
        <f t="shared" si="188"/>
        <v>4.3473502251486596E-9</v>
      </c>
      <c r="AU254" s="31">
        <f t="shared" si="189"/>
        <v>1.8127706326127144E-3</v>
      </c>
      <c r="AV254" s="32">
        <f t="shared" si="190"/>
        <v>-1.0867970548062346E-11</v>
      </c>
      <c r="AW254" s="31">
        <f t="shared" si="191"/>
        <v>-9.0638531660803593E-5</v>
      </c>
      <c r="AX254" s="34">
        <f t="shared" si="192"/>
        <v>4.3364822546005972E-9</v>
      </c>
      <c r="AY254" s="35">
        <f t="shared" si="193"/>
        <v>1.7221321009519108E-3</v>
      </c>
      <c r="AZ254" s="10">
        <f t="shared" si="194"/>
        <v>-11.867496182567326</v>
      </c>
      <c r="BA254" s="10">
        <f t="shared" si="195"/>
        <v>-162.29823272268757</v>
      </c>
      <c r="BB254" s="10">
        <f t="shared" si="196"/>
        <v>17.701767277312427</v>
      </c>
      <c r="BC254" s="37"/>
      <c r="BD254" s="46">
        <f t="shared" si="197"/>
        <v>-12</v>
      </c>
      <c r="BE254" s="46">
        <f t="shared" si="198"/>
        <v>-162</v>
      </c>
      <c r="BF254" s="46">
        <f t="shared" si="199"/>
        <v>18</v>
      </c>
    </row>
    <row r="255" spans="22:58" x14ac:dyDescent="0.3">
      <c r="V255" s="29">
        <v>3.51000000000001</v>
      </c>
      <c r="W255" s="36">
        <f t="shared" si="169"/>
        <v>32359.36569296358</v>
      </c>
      <c r="X255" s="30">
        <f t="shared" si="137"/>
        <v>-6.4246676350453633</v>
      </c>
      <c r="Y255" s="31">
        <f t="shared" si="170"/>
        <v>-25.348436980948762</v>
      </c>
      <c r="Z255" s="31">
        <f t="shared" si="171"/>
        <v>-86.903206432589656</v>
      </c>
      <c r="AA255" s="31">
        <f t="shared" si="172"/>
        <v>6.218810330888247</v>
      </c>
      <c r="AB255" s="31">
        <f t="shared" si="173"/>
        <v>-60.743560900964333</v>
      </c>
      <c r="AC255" s="31">
        <f t="shared" si="174"/>
        <v>4.4880906073105153E-4</v>
      </c>
      <c r="AD255" s="31">
        <f t="shared" si="175"/>
        <v>0.5824485181708382</v>
      </c>
      <c r="AE255" s="31">
        <f t="shared" si="176"/>
        <v>-25.553845476045147</v>
      </c>
      <c r="AF255" s="31">
        <f t="shared" si="177"/>
        <v>-147.06431881538313</v>
      </c>
      <c r="AG255" s="31">
        <f t="shared" si="134"/>
        <v>92.110410468749379</v>
      </c>
      <c r="AH255" s="31">
        <f t="shared" si="178"/>
        <v>-100.13465499523001</v>
      </c>
      <c r="AI255" s="31">
        <f t="shared" si="179"/>
        <v>-89.999435856118055</v>
      </c>
      <c r="AJ255" s="31">
        <f t="shared" si="180"/>
        <v>24.274170503472963</v>
      </c>
      <c r="AK255" s="31">
        <f t="shared" si="181"/>
        <v>86.495024318134057</v>
      </c>
      <c r="AL255" s="32">
        <f t="shared" si="182"/>
        <v>-0.21009947318915614</v>
      </c>
      <c r="AM255" s="31">
        <f t="shared" si="183"/>
        <v>-12.551358526192413</v>
      </c>
      <c r="AN255" s="31">
        <f t="shared" si="184"/>
        <v>16.039826503803177</v>
      </c>
      <c r="AO255" s="31">
        <f t="shared" si="185"/>
        <v>-16.055770064176411</v>
      </c>
      <c r="AP255" s="30">
        <f t="shared" si="135"/>
        <v>23.609121289162623</v>
      </c>
      <c r="AQ255" s="30">
        <f t="shared" si="136"/>
        <v>-26.020599913279625</v>
      </c>
      <c r="AR255" s="31">
        <f t="shared" si="186"/>
        <v>-11.925497596358973</v>
      </c>
      <c r="AS255" s="33">
        <f t="shared" si="187"/>
        <v>-163.12008887955955</v>
      </c>
      <c r="AT255" s="31">
        <f t="shared" si="188"/>
        <v>4.5522350958974742E-9</v>
      </c>
      <c r="AU255" s="31">
        <f t="shared" si="189"/>
        <v>1.8549954849357694E-3</v>
      </c>
      <c r="AV255" s="32">
        <f t="shared" si="190"/>
        <v>-1.138099276026935E-11</v>
      </c>
      <c r="AW255" s="31">
        <f t="shared" si="191"/>
        <v>-9.2749774279113944E-5</v>
      </c>
      <c r="AX255" s="34">
        <f t="shared" si="192"/>
        <v>4.5408541031372046E-9</v>
      </c>
      <c r="AY255" s="35">
        <f t="shared" si="193"/>
        <v>1.7622457106566554E-3</v>
      </c>
      <c r="AZ255" s="10">
        <f t="shared" si="194"/>
        <v>-11.925497591818118</v>
      </c>
      <c r="BA255" s="10">
        <f t="shared" si="195"/>
        <v>-163.11832663384888</v>
      </c>
      <c r="BB255" s="10">
        <f t="shared" si="196"/>
        <v>16.881673366151119</v>
      </c>
      <c r="BC255" s="48"/>
      <c r="BD255" s="46">
        <f t="shared" si="197"/>
        <v>-12</v>
      </c>
      <c r="BE255" s="46">
        <f t="shared" si="198"/>
        <v>-163</v>
      </c>
      <c r="BF255" s="46">
        <f t="shared" si="199"/>
        <v>17</v>
      </c>
    </row>
    <row r="256" spans="22:58" x14ac:dyDescent="0.3">
      <c r="V256" s="29">
        <v>3.5200000000000098</v>
      </c>
      <c r="W256" s="38">
        <f t="shared" si="169"/>
        <v>33113.112148259883</v>
      </c>
      <c r="X256" s="30">
        <f t="shared" si="137"/>
        <v>-6.4246676350453633</v>
      </c>
      <c r="Y256" s="31">
        <f t="shared" si="170"/>
        <v>-25.547866484168335</v>
      </c>
      <c r="Z256" s="31">
        <f t="shared" si="171"/>
        <v>-86.973565493502448</v>
      </c>
      <c r="AA256" s="31">
        <f t="shared" si="172"/>
        <v>6.3718715111198261</v>
      </c>
      <c r="AB256" s="31">
        <f t="shared" si="173"/>
        <v>-61.30267100817607</v>
      </c>
      <c r="AC256" s="31">
        <f t="shared" si="174"/>
        <v>4.6995963571943363E-4</v>
      </c>
      <c r="AD256" s="31">
        <f t="shared" si="175"/>
        <v>0.59601451944401951</v>
      </c>
      <c r="AE256" s="31">
        <f t="shared" si="176"/>
        <v>-25.600192648458151</v>
      </c>
      <c r="AF256" s="31">
        <f t="shared" si="177"/>
        <v>-147.68022198223449</v>
      </c>
      <c r="AG256" s="31">
        <f t="shared" si="134"/>
        <v>92.110410468749379</v>
      </c>
      <c r="AH256" s="31">
        <f t="shared" si="178"/>
        <v>-100.33465499521107</v>
      </c>
      <c r="AI256" s="31">
        <f t="shared" si="179"/>
        <v>-89.999448697600585</v>
      </c>
      <c r="AJ256" s="31">
        <f t="shared" si="180"/>
        <v>24.473439889706231</v>
      </c>
      <c r="AK256" s="31">
        <f t="shared" si="181"/>
        <v>86.574615132579879</v>
      </c>
      <c r="AL256" s="32">
        <f t="shared" si="182"/>
        <v>-0.21975472372031341</v>
      </c>
      <c r="AM256" s="31">
        <f t="shared" si="183"/>
        <v>-12.834140001560604</v>
      </c>
      <c r="AN256" s="31">
        <f t="shared" si="184"/>
        <v>16.029440639524228</v>
      </c>
      <c r="AO256" s="31">
        <f t="shared" si="185"/>
        <v>-16.258973566581311</v>
      </c>
      <c r="AP256" s="30">
        <f t="shared" si="135"/>
        <v>23.609121289162623</v>
      </c>
      <c r="AQ256" s="30">
        <f t="shared" si="136"/>
        <v>-26.020599913279625</v>
      </c>
      <c r="AR256" s="31">
        <f t="shared" si="186"/>
        <v>-11.982230633050925</v>
      </c>
      <c r="AS256" s="33">
        <f t="shared" si="187"/>
        <v>-163.9391955488158</v>
      </c>
      <c r="AT256" s="31">
        <f t="shared" si="188"/>
        <v>4.7667748132312948E-9</v>
      </c>
      <c r="AU256" s="31">
        <f t="shared" si="189"/>
        <v>1.8982038804159552E-3</v>
      </c>
      <c r="AV256" s="32">
        <f t="shared" si="190"/>
        <v>-1.1917158831673696E-11</v>
      </c>
      <c r="AW256" s="31">
        <f t="shared" si="191"/>
        <v>-9.4910194055435116E-5</v>
      </c>
      <c r="AX256" s="34">
        <f t="shared" si="192"/>
        <v>4.754857654399621E-9</v>
      </c>
      <c r="AY256" s="35">
        <f t="shared" si="193"/>
        <v>1.8032936863605202E-3</v>
      </c>
      <c r="AZ256" s="10">
        <f t="shared" si="194"/>
        <v>-11.982230628296067</v>
      </c>
      <c r="BA256" s="10">
        <f t="shared" si="195"/>
        <v>-163.93739225512945</v>
      </c>
      <c r="BB256" s="10">
        <f t="shared" si="196"/>
        <v>16.062607744870547</v>
      </c>
      <c r="BC256" s="37"/>
      <c r="BD256" s="46">
        <f t="shared" si="197"/>
        <v>-12</v>
      </c>
      <c r="BE256" s="46">
        <f t="shared" si="198"/>
        <v>-164</v>
      </c>
      <c r="BF256" s="46">
        <f t="shared" si="199"/>
        <v>16</v>
      </c>
    </row>
    <row r="257" spans="22:58" x14ac:dyDescent="0.3">
      <c r="V257" s="29">
        <v>3.53000000000001</v>
      </c>
      <c r="W257" s="38">
        <f t="shared" si="169"/>
        <v>33884.415613921039</v>
      </c>
      <c r="X257" s="30">
        <f t="shared" si="137"/>
        <v>-6.4246676350453633</v>
      </c>
      <c r="Y257" s="31">
        <f t="shared" si="170"/>
        <v>-25.747321594005797</v>
      </c>
      <c r="Z257" s="31">
        <f t="shared" si="171"/>
        <v>-87.042331815853089</v>
      </c>
      <c r="AA257" s="31">
        <f t="shared" si="172"/>
        <v>6.5265666824345754</v>
      </c>
      <c r="AB257" s="31">
        <f t="shared" si="173"/>
        <v>-61.854887479790875</v>
      </c>
      <c r="AC257" s="31">
        <f t="shared" si="174"/>
        <v>4.9210689619587746E-4</v>
      </c>
      <c r="AD257" s="31">
        <f t="shared" si="175"/>
        <v>0.6098964442867979</v>
      </c>
      <c r="AE257" s="31">
        <f t="shared" si="176"/>
        <v>-25.64493043972039</v>
      </c>
      <c r="AF257" s="31">
        <f t="shared" si="177"/>
        <v>-148.28732285135717</v>
      </c>
      <c r="AG257" s="31">
        <f t="shared" si="134"/>
        <v>92.110410468749379</v>
      </c>
      <c r="AH257" s="31">
        <f t="shared" si="178"/>
        <v>-100.53465499519297</v>
      </c>
      <c r="AI257" s="31">
        <f t="shared" si="179"/>
        <v>-89.999461246775283</v>
      </c>
      <c r="AJ257" s="31">
        <f t="shared" si="180"/>
        <v>24.672742044219227</v>
      </c>
      <c r="AK257" s="31">
        <f t="shared" si="181"/>
        <v>86.65240703018965</v>
      </c>
      <c r="AL257" s="32">
        <f t="shared" si="182"/>
        <v>-0.22984205792584825</v>
      </c>
      <c r="AM257" s="31">
        <f t="shared" si="183"/>
        <v>-13.122851380828891</v>
      </c>
      <c r="AN257" s="31">
        <f t="shared" si="184"/>
        <v>16.018655459849793</v>
      </c>
      <c r="AO257" s="31">
        <f t="shared" si="185"/>
        <v>-16.469905597414524</v>
      </c>
      <c r="AP257" s="30">
        <f t="shared" si="135"/>
        <v>23.609121289162623</v>
      </c>
      <c r="AQ257" s="30">
        <f t="shared" si="136"/>
        <v>-26.020599913279625</v>
      </c>
      <c r="AR257" s="31">
        <f t="shared" si="186"/>
        <v>-12.0377536039876</v>
      </c>
      <c r="AS257" s="33">
        <f t="shared" si="187"/>
        <v>-164.75722844877168</v>
      </c>
      <c r="AT257" s="31">
        <f t="shared" si="188"/>
        <v>4.9914264683682876E-9</v>
      </c>
      <c r="AU257" s="31">
        <f t="shared" si="189"/>
        <v>1.9424187287162887E-3</v>
      </c>
      <c r="AV257" s="32">
        <f t="shared" si="190"/>
        <v>-1.24783974172085E-11</v>
      </c>
      <c r="AW257" s="31">
        <f t="shared" si="191"/>
        <v>-9.7120936472929034E-5</v>
      </c>
      <c r="AX257" s="34">
        <f t="shared" si="192"/>
        <v>4.978948070951079E-9</v>
      </c>
      <c r="AY257" s="35">
        <f t="shared" si="193"/>
        <v>1.8452977922433598E-3</v>
      </c>
      <c r="AZ257" s="10">
        <f t="shared" si="194"/>
        <v>-12.037753599008651</v>
      </c>
      <c r="BA257" s="10">
        <f t="shared" si="195"/>
        <v>-164.75538315097944</v>
      </c>
      <c r="BB257" s="10">
        <f t="shared" si="196"/>
        <v>15.244616849020559</v>
      </c>
      <c r="BC257" s="37"/>
      <c r="BD257" s="46">
        <f t="shared" si="197"/>
        <v>-12</v>
      </c>
      <c r="BE257" s="46">
        <f t="shared" si="198"/>
        <v>-165</v>
      </c>
      <c r="BF257" s="46">
        <f t="shared" si="199"/>
        <v>15</v>
      </c>
    </row>
    <row r="258" spans="22:58" x14ac:dyDescent="0.3">
      <c r="V258" s="29">
        <v>3.5400000000000098</v>
      </c>
      <c r="W258" s="36">
        <f t="shared" si="169"/>
        <v>34673.685045253958</v>
      </c>
      <c r="X258" s="30">
        <f t="shared" si="137"/>
        <v>-6.4246676350453633</v>
      </c>
      <c r="Y258" s="31">
        <f t="shared" si="170"/>
        <v>-25.94680116411379</v>
      </c>
      <c r="Z258" s="31">
        <f t="shared" si="171"/>
        <v>-87.109541067555909</v>
      </c>
      <c r="AA258" s="31">
        <f t="shared" si="172"/>
        <v>6.6828552092348357</v>
      </c>
      <c r="AB258" s="31">
        <f t="shared" si="173"/>
        <v>-62.400092695865219</v>
      </c>
      <c r="AC258" s="31">
        <f t="shared" si="174"/>
        <v>5.1529780385137713E-4</v>
      </c>
      <c r="AD258" s="31">
        <f t="shared" si="175"/>
        <v>0.62410164655653855</v>
      </c>
      <c r="AE258" s="31">
        <f t="shared" si="176"/>
        <v>-25.688098292120465</v>
      </c>
      <c r="AF258" s="31">
        <f t="shared" si="177"/>
        <v>-148.8855321168646</v>
      </c>
      <c r="AG258" s="31">
        <f t="shared" si="134"/>
        <v>92.110410468749379</v>
      </c>
      <c r="AH258" s="31">
        <f t="shared" si="178"/>
        <v>-100.73465499517567</v>
      </c>
      <c r="AI258" s="31">
        <f t="shared" si="179"/>
        <v>-89.999473510295886</v>
      </c>
      <c r="AJ258" s="31">
        <f t="shared" si="180"/>
        <v>24.872075502260095</v>
      </c>
      <c r="AK258" s="31">
        <f t="shared" si="181"/>
        <v>86.728440109385772</v>
      </c>
      <c r="AL258" s="32">
        <f t="shared" si="182"/>
        <v>-0.24037974141613863</v>
      </c>
      <c r="AM258" s="31">
        <f t="shared" si="183"/>
        <v>-13.417587070617303</v>
      </c>
      <c r="AN258" s="31">
        <f t="shared" si="184"/>
        <v>16.007451234417662</v>
      </c>
      <c r="AO258" s="31">
        <f t="shared" si="185"/>
        <v>-16.688620471527415</v>
      </c>
      <c r="AP258" s="30">
        <f t="shared" si="135"/>
        <v>23.609121289162623</v>
      </c>
      <c r="AQ258" s="30">
        <f t="shared" si="136"/>
        <v>-26.020599913279625</v>
      </c>
      <c r="AR258" s="31">
        <f t="shared" si="186"/>
        <v>-12.092125681819805</v>
      </c>
      <c r="AS258" s="33">
        <f t="shared" si="187"/>
        <v>-165.574152588392</v>
      </c>
      <c r="AT258" s="31">
        <f t="shared" si="188"/>
        <v>5.2266664390758614E-9</v>
      </c>
      <c r="AU258" s="31">
        <f t="shared" si="189"/>
        <v>1.9876634731343817E-3</v>
      </c>
      <c r="AV258" s="32">
        <f t="shared" si="190"/>
        <v>-1.3066637171806868E-11</v>
      </c>
      <c r="AW258" s="31">
        <f t="shared" si="191"/>
        <v>-9.9383173696488081E-5</v>
      </c>
      <c r="AX258" s="34">
        <f t="shared" si="192"/>
        <v>5.2135998019040542E-9</v>
      </c>
      <c r="AY258" s="35">
        <f t="shared" si="193"/>
        <v>1.8882802994378935E-3</v>
      </c>
      <c r="AZ258" s="10">
        <f t="shared" si="194"/>
        <v>-12.092125676606205</v>
      </c>
      <c r="BA258" s="10">
        <f t="shared" si="195"/>
        <v>-165.57226430809257</v>
      </c>
      <c r="BB258" s="10">
        <f t="shared" si="196"/>
        <v>14.427735691907429</v>
      </c>
      <c r="BC258" s="48"/>
      <c r="BD258" s="46">
        <f t="shared" si="197"/>
        <v>-12</v>
      </c>
      <c r="BE258" s="46">
        <f t="shared" si="198"/>
        <v>-166</v>
      </c>
      <c r="BF258" s="46">
        <f t="shared" si="199"/>
        <v>14</v>
      </c>
    </row>
    <row r="259" spans="22:58" x14ac:dyDescent="0.3">
      <c r="V259" s="29">
        <v>3.55000000000001</v>
      </c>
      <c r="W259" s="38">
        <f t="shared" si="169"/>
        <v>35481.338923358424</v>
      </c>
      <c r="X259" s="30">
        <f t="shared" si="137"/>
        <v>-6.4246676350453633</v>
      </c>
      <c r="Y259" s="31">
        <f t="shared" si="170"/>
        <v>-26.146304099200904</v>
      </c>
      <c r="Z259" s="31">
        <f t="shared" si="171"/>
        <v>-87.175228143595916</v>
      </c>
      <c r="AA259" s="31">
        <f t="shared" si="172"/>
        <v>6.840696326851095</v>
      </c>
      <c r="AB259" s="31">
        <f t="shared" si="173"/>
        <v>-62.938180749219754</v>
      </c>
      <c r="AC259" s="31">
        <f t="shared" si="174"/>
        <v>5.3958153258330897E-4</v>
      </c>
      <c r="AD259" s="31">
        <f t="shared" si="175"/>
        <v>0.63863765105017234</v>
      </c>
      <c r="AE259" s="31">
        <f t="shared" si="176"/>
        <v>-25.729735825862594</v>
      </c>
      <c r="AF259" s="31">
        <f t="shared" si="177"/>
        <v>-149.4747712417655</v>
      </c>
      <c r="AG259" s="31">
        <f t="shared" si="134"/>
        <v>92.110410468749379</v>
      </c>
      <c r="AH259" s="31">
        <f t="shared" si="178"/>
        <v>-100.93465499515918</v>
      </c>
      <c r="AI259" s="31">
        <f t="shared" si="179"/>
        <v>-89.999485494664697</v>
      </c>
      <c r="AJ259" s="31">
        <f t="shared" si="180"/>
        <v>25.071438864120509</v>
      </c>
      <c r="AK259" s="31">
        <f t="shared" si="181"/>
        <v>86.802753612151946</v>
      </c>
      <c r="AL259" s="32">
        <f t="shared" si="182"/>
        <v>-0.25138671457531248</v>
      </c>
      <c r="AM259" s="31">
        <f t="shared" si="183"/>
        <v>-13.718440922095034</v>
      </c>
      <c r="AN259" s="31">
        <f t="shared" si="184"/>
        <v>15.995807623135397</v>
      </c>
      <c r="AO259" s="31">
        <f t="shared" si="185"/>
        <v>-16.915172804607785</v>
      </c>
      <c r="AP259" s="30">
        <f t="shared" si="135"/>
        <v>23.609121289162623</v>
      </c>
      <c r="AQ259" s="30">
        <f t="shared" si="136"/>
        <v>-26.020599913279625</v>
      </c>
      <c r="AR259" s="31">
        <f t="shared" si="186"/>
        <v>-12.1454068268442</v>
      </c>
      <c r="AS259" s="33">
        <f t="shared" si="187"/>
        <v>-166.38994404637327</v>
      </c>
      <c r="AT259" s="31">
        <f t="shared" si="188"/>
        <v>5.4729903896706506E-9</v>
      </c>
      <c r="AU259" s="31">
        <f t="shared" si="189"/>
        <v>2.0339621030323867E-3</v>
      </c>
      <c r="AV259" s="32">
        <f t="shared" si="190"/>
        <v>-1.3681878095468814E-11</v>
      </c>
      <c r="AW259" s="31">
        <f t="shared" si="191"/>
        <v>-1.016981051942326E-4</v>
      </c>
      <c r="AX259" s="34">
        <f t="shared" si="192"/>
        <v>5.4593085115751819E-9</v>
      </c>
      <c r="AY259" s="35">
        <f t="shared" si="193"/>
        <v>1.9322639978381542E-3</v>
      </c>
      <c r="AZ259" s="10">
        <f t="shared" si="194"/>
        <v>-12.145406821384892</v>
      </c>
      <c r="BA259" s="10">
        <f t="shared" si="195"/>
        <v>-166.38801178237543</v>
      </c>
      <c r="BB259" s="10">
        <f t="shared" si="196"/>
        <v>13.611988217624571</v>
      </c>
      <c r="BC259" s="37"/>
      <c r="BD259" s="46">
        <f t="shared" si="197"/>
        <v>-12</v>
      </c>
      <c r="BE259" s="46">
        <f t="shared" si="198"/>
        <v>-166</v>
      </c>
      <c r="BF259" s="46">
        <f t="shared" si="199"/>
        <v>14</v>
      </c>
    </row>
    <row r="260" spans="22:58" x14ac:dyDescent="0.3">
      <c r="V260" s="29">
        <v>3.5600000000000098</v>
      </c>
      <c r="W260" s="38">
        <f t="shared" si="169"/>
        <v>36307.805477010959</v>
      </c>
      <c r="X260" s="30">
        <f t="shared" si="137"/>
        <v>-6.4246676350453633</v>
      </c>
      <c r="Y260" s="31">
        <f t="shared" si="170"/>
        <v>-26.345829352780751</v>
      </c>
      <c r="Z260" s="31">
        <f t="shared" si="171"/>
        <v>-87.239427181045883</v>
      </c>
      <c r="AA260" s="31">
        <f t="shared" si="172"/>
        <v>7.0000492322440353</v>
      </c>
      <c r="AB260" s="31">
        <f t="shared" si="173"/>
        <v>-63.469057221965549</v>
      </c>
      <c r="AC260" s="31">
        <f t="shared" si="174"/>
        <v>5.6500957265972693E-4</v>
      </c>
      <c r="AD260" s="31">
        <f t="shared" si="175"/>
        <v>0.65351215746059299</v>
      </c>
      <c r="AE260" s="31">
        <f t="shared" si="176"/>
        <v>-25.769882746009419</v>
      </c>
      <c r="AF260" s="31">
        <f t="shared" si="177"/>
        <v>-150.05497224555083</v>
      </c>
      <c r="AG260" s="31">
        <f t="shared" ref="AG260:AG323" si="200">DC_gain_comp</f>
        <v>92.110410468749379</v>
      </c>
      <c r="AH260" s="31">
        <f t="shared" si="178"/>
        <v>-101.13465499514341</v>
      </c>
      <c r="AI260" s="31">
        <f t="shared" si="179"/>
        <v>-89.999497206235958</v>
      </c>
      <c r="AJ260" s="31">
        <f t="shared" si="180"/>
        <v>25.270830792285164</v>
      </c>
      <c r="AK260" s="31">
        <f t="shared" si="181"/>
        <v>86.875385939814507</v>
      </c>
      <c r="AL260" s="32">
        <f t="shared" si="182"/>
        <v>-0.262882608651204</v>
      </c>
      <c r="AM260" s="31">
        <f t="shared" si="183"/>
        <v>-14.0255060622126</v>
      </c>
      <c r="AN260" s="31">
        <f t="shared" si="184"/>
        <v>15.983703657239932</v>
      </c>
      <c r="AO260" s="31">
        <f t="shared" si="185"/>
        <v>-17.149617328634051</v>
      </c>
      <c r="AP260" s="30">
        <f t="shared" ref="AP260:AP323" si="201">-20*LOG(GmPS*Rsns)</f>
        <v>23.609121289162623</v>
      </c>
      <c r="AQ260" s="30">
        <f t="shared" ref="AQ260:AQ323" si="202">20*LOG(Vref/Vout)</f>
        <v>-26.020599913279625</v>
      </c>
      <c r="AR260" s="31">
        <f t="shared" si="186"/>
        <v>-12.197657712886489</v>
      </c>
      <c r="AS260" s="33">
        <f t="shared" si="187"/>
        <v>-167.20458957418487</v>
      </c>
      <c r="AT260" s="31">
        <f t="shared" si="188"/>
        <v>5.7309248429481035E-9</v>
      </c>
      <c r="AU260" s="31">
        <f t="shared" si="189"/>
        <v>2.0813391665564581E-3</v>
      </c>
      <c r="AV260" s="32">
        <f t="shared" si="190"/>
        <v>-1.4326048843127448E-11</v>
      </c>
      <c r="AW260" s="31">
        <f t="shared" si="191"/>
        <v>-1.0406695837348382E-4</v>
      </c>
      <c r="AX260" s="34">
        <f t="shared" si="192"/>
        <v>5.7165987941049761E-9</v>
      </c>
      <c r="AY260" s="35">
        <f t="shared" si="193"/>
        <v>1.9772722081829743E-3</v>
      </c>
      <c r="AZ260" s="10">
        <f t="shared" si="194"/>
        <v>-12.19765770716989</v>
      </c>
      <c r="BA260" s="10">
        <f t="shared" si="195"/>
        <v>-167.20261230197667</v>
      </c>
      <c r="BB260" s="10">
        <f t="shared" si="196"/>
        <v>12.797387698023329</v>
      </c>
      <c r="BC260" s="37"/>
      <c r="BD260" s="46">
        <f t="shared" si="197"/>
        <v>-12</v>
      </c>
      <c r="BE260" s="46">
        <f t="shared" si="198"/>
        <v>-167</v>
      </c>
      <c r="BF260" s="46">
        <f t="shared" si="199"/>
        <v>13</v>
      </c>
    </row>
    <row r="261" spans="22:58" x14ac:dyDescent="0.3">
      <c r="V261" s="29">
        <v>3.5700000000000101</v>
      </c>
      <c r="W261" s="36">
        <f t="shared" si="169"/>
        <v>37153.522909718165</v>
      </c>
      <c r="X261" s="30">
        <f t="shared" ref="X261:X324" si="203">DC_gain_power</f>
        <v>-6.4246676350453633</v>
      </c>
      <c r="Y261" s="31">
        <f t="shared" si="170"/>
        <v>-26.545375925018568</v>
      </c>
      <c r="Z261" s="31">
        <f t="shared" si="171"/>
        <v>-87.302171573911068</v>
      </c>
      <c r="AA261" s="31">
        <f t="shared" si="172"/>
        <v>7.1608731701998867</v>
      </c>
      <c r="AB261" s="31">
        <f t="shared" si="173"/>
        <v>-63.992638931814341</v>
      </c>
      <c r="AC261" s="31">
        <f t="shared" si="174"/>
        <v>5.9163583977310096E-4</v>
      </c>
      <c r="AD261" s="31">
        <f t="shared" si="175"/>
        <v>0.66873304442342274</v>
      </c>
      <c r="AE261" s="31">
        <f t="shared" si="176"/>
        <v>-25.808578754024271</v>
      </c>
      <c r="AF261" s="31">
        <f t="shared" si="177"/>
        <v>-150.626077461302</v>
      </c>
      <c r="AG261" s="31">
        <f t="shared" si="200"/>
        <v>92.110410468749379</v>
      </c>
      <c r="AH261" s="31">
        <f t="shared" si="178"/>
        <v>-101.33465499512837</v>
      </c>
      <c r="AI261" s="31">
        <f t="shared" si="179"/>
        <v>-89.999508651219315</v>
      </c>
      <c r="AJ261" s="31">
        <f t="shared" si="180"/>
        <v>25.470250008703029</v>
      </c>
      <c r="AK261" s="31">
        <f t="shared" si="181"/>
        <v>86.946374668707477</v>
      </c>
      <c r="AL261" s="32">
        <f t="shared" si="182"/>
        <v>-0.27488776138557669</v>
      </c>
      <c r="AM261" s="31">
        <f t="shared" si="183"/>
        <v>-14.338874714201157</v>
      </c>
      <c r="AN261" s="31">
        <f t="shared" si="184"/>
        <v>15.971117720938457</v>
      </c>
      <c r="AO261" s="31">
        <f t="shared" si="185"/>
        <v>-17.392008696712995</v>
      </c>
      <c r="AP261" s="30">
        <f t="shared" si="201"/>
        <v>23.609121289162623</v>
      </c>
      <c r="AQ261" s="30">
        <f t="shared" si="202"/>
        <v>-26.020599913279625</v>
      </c>
      <c r="AR261" s="31">
        <f t="shared" si="186"/>
        <v>-12.248939657202817</v>
      </c>
      <c r="AS261" s="33">
        <f t="shared" si="187"/>
        <v>-168.018086158015</v>
      </c>
      <c r="AT261" s="31">
        <f t="shared" si="188"/>
        <v>6.0010156082528764E-9</v>
      </c>
      <c r="AU261" s="31">
        <f t="shared" si="189"/>
        <v>2.1298197836525407E-3</v>
      </c>
      <c r="AV261" s="32">
        <f t="shared" si="190"/>
        <v>-1.5003006724648997E-11</v>
      </c>
      <c r="AW261" s="31">
        <f t="shared" si="191"/>
        <v>-1.0649098923155361E-4</v>
      </c>
      <c r="AX261" s="34">
        <f t="shared" si="192"/>
        <v>5.9860126015282274E-9</v>
      </c>
      <c r="AY261" s="35">
        <f t="shared" si="193"/>
        <v>2.0233287944209869E-3</v>
      </c>
      <c r="AZ261" s="10">
        <f t="shared" si="194"/>
        <v>-12.248939651216803</v>
      </c>
      <c r="BA261" s="10">
        <f t="shared" si="195"/>
        <v>-168.01606282922057</v>
      </c>
      <c r="BB261" s="10">
        <f t="shared" si="196"/>
        <v>11.983937170779427</v>
      </c>
      <c r="BC261" s="48"/>
      <c r="BD261" s="46">
        <f t="shared" si="197"/>
        <v>-12</v>
      </c>
      <c r="BE261" s="46">
        <f t="shared" si="198"/>
        <v>-168</v>
      </c>
      <c r="BF261" s="46">
        <f t="shared" si="199"/>
        <v>12</v>
      </c>
    </row>
    <row r="262" spans="22:58" x14ac:dyDescent="0.3">
      <c r="V262" s="29">
        <v>3.5800000000000098</v>
      </c>
      <c r="W262" s="38">
        <f t="shared" si="169"/>
        <v>38018.939632056979</v>
      </c>
      <c r="X262" s="30">
        <f t="shared" si="203"/>
        <v>-6.4246676350453633</v>
      </c>
      <c r="Y262" s="31">
        <f t="shared" si="170"/>
        <v>-26.744942860670548</v>
      </c>
      <c r="Z262" s="31">
        <f t="shared" si="171"/>
        <v>-87.3634939877943</v>
      </c>
      <c r="AA262" s="31">
        <f t="shared" si="172"/>
        <v>7.3231275148377248</v>
      </c>
      <c r="AB262" s="31">
        <f t="shared" si="173"/>
        <v>-64.508853651344694</v>
      </c>
      <c r="AC262" s="31">
        <f t="shared" si="174"/>
        <v>6.1951678923139277E-4</v>
      </c>
      <c r="AD262" s="31">
        <f t="shared" si="175"/>
        <v>0.684308373656071</v>
      </c>
      <c r="AE262" s="31">
        <f t="shared" si="176"/>
        <v>-25.845863464088957</v>
      </c>
      <c r="AF262" s="31">
        <f t="shared" si="177"/>
        <v>-151.1880392654829</v>
      </c>
      <c r="AG262" s="31">
        <f t="shared" si="200"/>
        <v>92.110410468749379</v>
      </c>
      <c r="AH262" s="31">
        <f t="shared" si="178"/>
        <v>-101.53465499511398</v>
      </c>
      <c r="AI262" s="31">
        <f t="shared" si="179"/>
        <v>-89.999519835683046</v>
      </c>
      <c r="AJ262" s="31">
        <f t="shared" si="180"/>
        <v>25.669695292174993</v>
      </c>
      <c r="AK262" s="31">
        <f t="shared" si="181"/>
        <v>87.015756565708301</v>
      </c>
      <c r="AL262" s="32">
        <f t="shared" si="182"/>
        <v>-0.28742323208329229</v>
      </c>
      <c r="AM262" s="31">
        <f t="shared" si="183"/>
        <v>-14.658638007025722</v>
      </c>
      <c r="AN262" s="31">
        <f t="shared" si="184"/>
        <v>15.958027533727098</v>
      </c>
      <c r="AO262" s="31">
        <f t="shared" si="185"/>
        <v>-17.642401277000467</v>
      </c>
      <c r="AP262" s="30">
        <f t="shared" si="201"/>
        <v>23.609121289162623</v>
      </c>
      <c r="AQ262" s="30">
        <f t="shared" si="202"/>
        <v>-26.020599913279625</v>
      </c>
      <c r="AR262" s="31">
        <f t="shared" si="186"/>
        <v>-12.299314554478862</v>
      </c>
      <c r="AS262" s="33">
        <f t="shared" si="187"/>
        <v>-168.83044054248336</v>
      </c>
      <c r="AT262" s="31">
        <f t="shared" si="188"/>
        <v>6.2838335674436237E-9</v>
      </c>
      <c r="AU262" s="31">
        <f t="shared" si="189"/>
        <v>2.1794296593852435E-3</v>
      </c>
      <c r="AV262" s="32">
        <f t="shared" si="190"/>
        <v>-1.5710823085100364E-11</v>
      </c>
      <c r="AW262" s="31">
        <f t="shared" si="191"/>
        <v>-1.0897148302168794E-4</v>
      </c>
      <c r="AX262" s="34">
        <f t="shared" si="192"/>
        <v>6.2681227443585237E-9</v>
      </c>
      <c r="AY262" s="35">
        <f t="shared" si="193"/>
        <v>2.0704581763635556E-3</v>
      </c>
      <c r="AZ262" s="10">
        <f t="shared" si="194"/>
        <v>-12.29931454821074</v>
      </c>
      <c r="BA262" s="10">
        <f t="shared" si="195"/>
        <v>-168.82837008430698</v>
      </c>
      <c r="BB262" s="10">
        <f t="shared" si="196"/>
        <v>11.171629915693018</v>
      </c>
      <c r="BC262" s="37"/>
      <c r="BD262" s="46">
        <f t="shared" si="197"/>
        <v>-12</v>
      </c>
      <c r="BE262" s="46">
        <f t="shared" si="198"/>
        <v>-169</v>
      </c>
      <c r="BF262" s="46">
        <f t="shared" si="199"/>
        <v>11</v>
      </c>
    </row>
    <row r="263" spans="22:58" x14ac:dyDescent="0.3">
      <c r="V263" s="29">
        <v>3.5900000000000101</v>
      </c>
      <c r="W263" s="38">
        <f t="shared" si="169"/>
        <v>38904.514499429002</v>
      </c>
      <c r="X263" s="30">
        <f t="shared" si="203"/>
        <v>-6.4246676350453633</v>
      </c>
      <c r="Y263" s="31">
        <f t="shared" si="170"/>
        <v>-26.944529247112921</v>
      </c>
      <c r="Z263" s="31">
        <f t="shared" si="171"/>
        <v>-87.423426374375339</v>
      </c>
      <c r="AA263" s="31">
        <f t="shared" si="172"/>
        <v>7.4867718462960724</v>
      </c>
      <c r="AB263" s="31">
        <f t="shared" si="173"/>
        <v>-65.017639803373413</v>
      </c>
      <c r="AC263" s="31">
        <f t="shared" si="174"/>
        <v>6.4871153551499189E-4</v>
      </c>
      <c r="AD263" s="31">
        <f t="shared" si="175"/>
        <v>0.70024639419116785</v>
      </c>
      <c r="AE263" s="31">
        <f t="shared" si="176"/>
        <v>-25.881776324326697</v>
      </c>
      <c r="AF263" s="31">
        <f t="shared" si="177"/>
        <v>-151.74081978355758</v>
      </c>
      <c r="AG263" s="31">
        <f t="shared" si="200"/>
        <v>92.110410468749379</v>
      </c>
      <c r="AH263" s="31">
        <f t="shared" si="178"/>
        <v>-101.73465499510027</v>
      </c>
      <c r="AI263" s="31">
        <f t="shared" si="179"/>
        <v>-89.999530765557296</v>
      </c>
      <c r="AJ263" s="31">
        <f t="shared" si="180"/>
        <v>25.869165475853862</v>
      </c>
      <c r="AK263" s="31">
        <f t="shared" si="181"/>
        <v>87.083567603632702</v>
      </c>
      <c r="AL263" s="32">
        <f t="shared" si="182"/>
        <v>-0.30051081601122642</v>
      </c>
      <c r="AM263" s="31">
        <f t="shared" si="183"/>
        <v>-14.98488577350588</v>
      </c>
      <c r="AN263" s="31">
        <f t="shared" si="184"/>
        <v>15.944410133491743</v>
      </c>
      <c r="AO263" s="31">
        <f t="shared" si="185"/>
        <v>-17.900848935430474</v>
      </c>
      <c r="AP263" s="30">
        <f t="shared" si="201"/>
        <v>23.609121289162623</v>
      </c>
      <c r="AQ263" s="30">
        <f t="shared" si="202"/>
        <v>-26.020599913279625</v>
      </c>
      <c r="AR263" s="31">
        <f t="shared" si="186"/>
        <v>-12.348844814951956</v>
      </c>
      <c r="AS263" s="33">
        <f t="shared" si="187"/>
        <v>-169.64166871898806</v>
      </c>
      <c r="AT263" s="31">
        <f t="shared" si="188"/>
        <v>6.5799823895127058E-9</v>
      </c>
      <c r="AU263" s="31">
        <f t="shared" si="189"/>
        <v>2.2301950975670616E-3</v>
      </c>
      <c r="AV263" s="32">
        <f t="shared" si="190"/>
        <v>-1.6449497924481547E-11</v>
      </c>
      <c r="AW263" s="31">
        <f t="shared" si="191"/>
        <v>-1.1150975493452829E-4</v>
      </c>
      <c r="AX263" s="34">
        <f t="shared" si="192"/>
        <v>6.5635328915882242E-9</v>
      </c>
      <c r="AY263" s="35">
        <f t="shared" si="193"/>
        <v>2.1186853426325334E-3</v>
      </c>
      <c r="AZ263" s="10">
        <f t="shared" si="194"/>
        <v>-12.348844808388423</v>
      </c>
      <c r="BA263" s="10">
        <f t="shared" si="195"/>
        <v>-169.63955003364543</v>
      </c>
      <c r="BB263" s="10">
        <f t="shared" si="196"/>
        <v>10.360449966354565</v>
      </c>
      <c r="BC263" s="37"/>
      <c r="BD263" s="46">
        <f t="shared" si="197"/>
        <v>-12</v>
      </c>
      <c r="BE263" s="46">
        <f t="shared" si="198"/>
        <v>-170</v>
      </c>
      <c r="BF263" s="46">
        <f t="shared" si="199"/>
        <v>10</v>
      </c>
    </row>
    <row r="264" spans="22:58" x14ac:dyDescent="0.3">
      <c r="V264" s="29">
        <v>3.6000000000000099</v>
      </c>
      <c r="W264" s="36">
        <f t="shared" si="169"/>
        <v>39810.717055350688</v>
      </c>
      <c r="X264" s="30">
        <f t="shared" si="203"/>
        <v>-6.4246676350453633</v>
      </c>
      <c r="Y264" s="31">
        <f t="shared" si="170"/>
        <v>-27.144134212456233</v>
      </c>
      <c r="Z264" s="31">
        <f t="shared" si="171"/>
        <v>-87.48199998569892</v>
      </c>
      <c r="AA264" s="31">
        <f t="shared" si="172"/>
        <v>7.6517660225092481</v>
      </c>
      <c r="AB264" s="31">
        <f t="shared" si="173"/>
        <v>-65.518946135520181</v>
      </c>
      <c r="AC264" s="31">
        <f t="shared" si="174"/>
        <v>6.7928197745494121E-4</v>
      </c>
      <c r="AD264" s="31">
        <f t="shared" si="175"/>
        <v>0.71655554670634403</v>
      </c>
      <c r="AE264" s="31">
        <f t="shared" si="176"/>
        <v>-25.916356543014892</v>
      </c>
      <c r="AF264" s="31">
        <f t="shared" si="177"/>
        <v>-152.28439057451277</v>
      </c>
      <c r="AG264" s="31">
        <f t="shared" si="200"/>
        <v>92.110410468749379</v>
      </c>
      <c r="AH264" s="31">
        <f t="shared" si="178"/>
        <v>-101.93465499508716</v>
      </c>
      <c r="AI264" s="31">
        <f t="shared" si="179"/>
        <v>-89.999541446637238</v>
      </c>
      <c r="AJ264" s="31">
        <f t="shared" si="180"/>
        <v>26.068659444851392</v>
      </c>
      <c r="AK264" s="31">
        <f t="shared" si="181"/>
        <v>87.149842976477785</v>
      </c>
      <c r="AL264" s="32">
        <f t="shared" si="182"/>
        <v>-0.31417305800944628</v>
      </c>
      <c r="AM264" s="31">
        <f t="shared" si="183"/>
        <v>-15.317706336844056</v>
      </c>
      <c r="AN264" s="31">
        <f t="shared" si="184"/>
        <v>15.930241860504166</v>
      </c>
      <c r="AO264" s="31">
        <f t="shared" si="185"/>
        <v>-18.167404807003507</v>
      </c>
      <c r="AP264" s="30">
        <f t="shared" si="201"/>
        <v>23.609121289162623</v>
      </c>
      <c r="AQ264" s="30">
        <f t="shared" si="202"/>
        <v>-26.020599913279625</v>
      </c>
      <c r="AR264" s="31">
        <f t="shared" si="186"/>
        <v>-12.397593306627728</v>
      </c>
      <c r="AS264" s="33">
        <f t="shared" si="187"/>
        <v>-170.45179538151626</v>
      </c>
      <c r="AT264" s="31">
        <f t="shared" si="188"/>
        <v>6.8900869586565903E-9</v>
      </c>
      <c r="AU264" s="31">
        <f t="shared" si="189"/>
        <v>2.2821430147049481E-3</v>
      </c>
      <c r="AV264" s="32">
        <f t="shared" si="190"/>
        <v>-1.7224817207591894E-11</v>
      </c>
      <c r="AW264" s="31">
        <f t="shared" si="191"/>
        <v>-1.1410715079544025E-4</v>
      </c>
      <c r="AX264" s="34">
        <f t="shared" si="192"/>
        <v>6.8728621414489985E-9</v>
      </c>
      <c r="AY264" s="35">
        <f t="shared" si="193"/>
        <v>2.1680358639095077E-3</v>
      </c>
      <c r="AZ264" s="10">
        <f t="shared" si="194"/>
        <v>-12.397593299754867</v>
      </c>
      <c r="BA264" s="10">
        <f t="shared" si="195"/>
        <v>-170.44962734565235</v>
      </c>
      <c r="BB264" s="10">
        <f t="shared" si="196"/>
        <v>9.5503726543476546</v>
      </c>
      <c r="BC264" s="48"/>
      <c r="BD264" s="46">
        <f t="shared" si="197"/>
        <v>-12</v>
      </c>
      <c r="BE264" s="46">
        <f t="shared" si="198"/>
        <v>-170</v>
      </c>
      <c r="BF264" s="46">
        <f t="shared" si="199"/>
        <v>10</v>
      </c>
    </row>
    <row r="265" spans="22:58" x14ac:dyDescent="0.3">
      <c r="V265" s="29">
        <v>3.6100000000000101</v>
      </c>
      <c r="W265" s="38">
        <f t="shared" si="169"/>
        <v>40738.02778041226</v>
      </c>
      <c r="X265" s="30">
        <f t="shared" si="203"/>
        <v>-6.4246676350453633</v>
      </c>
      <c r="Y265" s="31">
        <f t="shared" si="170"/>
        <v>-27.343756923741971</v>
      </c>
      <c r="Z265" s="31">
        <f t="shared" si="171"/>
        <v>-87.539245388267034</v>
      </c>
      <c r="AA265" s="31">
        <f t="shared" si="172"/>
        <v>7.8180702460274309</v>
      </c>
      <c r="AB265" s="31">
        <f t="shared" si="173"/>
        <v>-66.01273137697838</v>
      </c>
      <c r="AC265" s="31">
        <f t="shared" si="174"/>
        <v>7.1129292929741851E-4</v>
      </c>
      <c r="AD265" s="31">
        <f t="shared" si="175"/>
        <v>0.73324446795251652</v>
      </c>
      <c r="AE265" s="31">
        <f t="shared" si="176"/>
        <v>-25.949643019830603</v>
      </c>
      <c r="AF265" s="31">
        <f t="shared" si="177"/>
        <v>-152.81873229729288</v>
      </c>
      <c r="AG265" s="31">
        <f t="shared" si="200"/>
        <v>92.110410468749379</v>
      </c>
      <c r="AH265" s="31">
        <f t="shared" si="178"/>
        <v>-102.13465499507464</v>
      </c>
      <c r="AI265" s="31">
        <f t="shared" si="179"/>
        <v>-89.999551884586111</v>
      </c>
      <c r="AJ265" s="31">
        <f t="shared" si="180"/>
        <v>26.268176133948668</v>
      </c>
      <c r="AK265" s="31">
        <f t="shared" si="181"/>
        <v>87.214617114504236</v>
      </c>
      <c r="AL265" s="32">
        <f t="shared" si="182"/>
        <v>-0.32843326518900046</v>
      </c>
      <c r="AM265" s="31">
        <f t="shared" si="183"/>
        <v>-15.657186285339154</v>
      </c>
      <c r="AN265" s="31">
        <f t="shared" si="184"/>
        <v>15.915498342434406</v>
      </c>
      <c r="AO265" s="31">
        <f t="shared" si="185"/>
        <v>-18.44212105542103</v>
      </c>
      <c r="AP265" s="30">
        <f t="shared" si="201"/>
        <v>23.609121289162623</v>
      </c>
      <c r="AQ265" s="30">
        <f t="shared" si="202"/>
        <v>-26.020599913279625</v>
      </c>
      <c r="AR265" s="31">
        <f t="shared" si="186"/>
        <v>-12.4456233015132</v>
      </c>
      <c r="AS265" s="33">
        <f t="shared" si="187"/>
        <v>-171.26085335271392</v>
      </c>
      <c r="AT265" s="31">
        <f t="shared" si="188"/>
        <v>7.2148068748603583E-9</v>
      </c>
      <c r="AU265" s="31">
        <f t="shared" si="189"/>
        <v>2.3353009542718449E-3</v>
      </c>
      <c r="AV265" s="32">
        <f t="shared" si="190"/>
        <v>-1.8036780934431409E-11</v>
      </c>
      <c r="AW265" s="31">
        <f t="shared" si="191"/>
        <v>-1.1676504777809001E-4</v>
      </c>
      <c r="AX265" s="34">
        <f t="shared" si="192"/>
        <v>7.1967700939259269E-9</v>
      </c>
      <c r="AY265" s="35">
        <f t="shared" si="193"/>
        <v>2.2185359064937548E-3</v>
      </c>
      <c r="AZ265" s="10">
        <f t="shared" si="194"/>
        <v>-12.44562329431643</v>
      </c>
      <c r="BA265" s="10">
        <f t="shared" si="195"/>
        <v>-171.25863481680742</v>
      </c>
      <c r="BB265" s="10">
        <f t="shared" si="196"/>
        <v>8.7413651831925847</v>
      </c>
      <c r="BC265" s="37"/>
      <c r="BD265" s="46">
        <f t="shared" si="197"/>
        <v>-12</v>
      </c>
      <c r="BE265" s="46">
        <f t="shared" si="198"/>
        <v>-171</v>
      </c>
      <c r="BF265" s="46">
        <f t="shared" si="199"/>
        <v>9</v>
      </c>
    </row>
    <row r="266" spans="22:58" x14ac:dyDescent="0.3">
      <c r="V266" s="29">
        <v>3.6200000000000099</v>
      </c>
      <c r="W266" s="38">
        <f t="shared" si="169"/>
        <v>41686.938347034535</v>
      </c>
      <c r="X266" s="30">
        <f t="shared" si="203"/>
        <v>-6.4246676350453633</v>
      </c>
      <c r="Y266" s="31">
        <f t="shared" si="170"/>
        <v>-27.543396585217511</v>
      </c>
      <c r="Z266" s="31">
        <f t="shared" si="171"/>
        <v>-87.595192476931274</v>
      </c>
      <c r="AA266" s="31">
        <f t="shared" si="172"/>
        <v>7.9856451258717289</v>
      </c>
      <c r="AB266" s="31">
        <f t="shared" si="173"/>
        <v>-66.498963880398293</v>
      </c>
      <c r="AC266" s="31">
        <f t="shared" si="174"/>
        <v>7.4481225793668489E-4</v>
      </c>
      <c r="AD266" s="31">
        <f t="shared" si="175"/>
        <v>0.75032199528274968</v>
      </c>
      <c r="AE266" s="31">
        <f t="shared" si="176"/>
        <v>-25.981674282133209</v>
      </c>
      <c r="AF266" s="31">
        <f t="shared" si="177"/>
        <v>-153.34383436204681</v>
      </c>
      <c r="AG266" s="31">
        <f t="shared" si="200"/>
        <v>92.110410468749379</v>
      </c>
      <c r="AH266" s="31">
        <f t="shared" si="178"/>
        <v>-102.33465499506268</v>
      </c>
      <c r="AI266" s="31">
        <f t="shared" si="179"/>
        <v>-89.999562084938262</v>
      </c>
      <c r="AJ266" s="31">
        <f t="shared" si="180"/>
        <v>26.467714525405121</v>
      </c>
      <c r="AK266" s="31">
        <f t="shared" si="181"/>
        <v>87.277923699148971</v>
      </c>
      <c r="AL266" s="32">
        <f t="shared" si="182"/>
        <v>-0.34331551858212794</v>
      </c>
      <c r="AM266" s="31">
        <f t="shared" si="183"/>
        <v>-16.003410235101807</v>
      </c>
      <c r="AN266" s="31">
        <f t="shared" si="184"/>
        <v>15.900154480509695</v>
      </c>
      <c r="AO266" s="31">
        <f t="shared" si="185"/>
        <v>-18.725048620891098</v>
      </c>
      <c r="AP266" s="30">
        <f t="shared" si="201"/>
        <v>23.609121289162623</v>
      </c>
      <c r="AQ266" s="30">
        <f t="shared" si="202"/>
        <v>-26.020599913279625</v>
      </c>
      <c r="AR266" s="31">
        <f t="shared" si="186"/>
        <v>-12.492998425740517</v>
      </c>
      <c r="AS266" s="33">
        <f t="shared" si="187"/>
        <v>-172.06888298293791</v>
      </c>
      <c r="AT266" s="31">
        <f t="shared" si="188"/>
        <v>7.5548306679328888E-9</v>
      </c>
      <c r="AU266" s="31">
        <f t="shared" si="189"/>
        <v>2.3896971013105698E-3</v>
      </c>
      <c r="AV266" s="32">
        <f t="shared" si="190"/>
        <v>-1.8887317759933214E-11</v>
      </c>
      <c r="AW266" s="31">
        <f t="shared" si="191"/>
        <v>-1.1948485513463911E-4</v>
      </c>
      <c r="AX266" s="34">
        <f t="shared" si="192"/>
        <v>7.535943350172955E-9</v>
      </c>
      <c r="AY266" s="35">
        <f t="shared" si="193"/>
        <v>2.2702122461759305E-3</v>
      </c>
      <c r="AZ266" s="10">
        <f t="shared" si="194"/>
        <v>-12.492998418204573</v>
      </c>
      <c r="BA266" s="10">
        <f t="shared" si="195"/>
        <v>-172.06661277069173</v>
      </c>
      <c r="BB266" s="10">
        <f t="shared" si="196"/>
        <v>7.9333872293082663</v>
      </c>
      <c r="BC266" s="37"/>
      <c r="BD266" s="46">
        <f t="shared" si="197"/>
        <v>-12</v>
      </c>
      <c r="BE266" s="46">
        <f t="shared" si="198"/>
        <v>-172</v>
      </c>
      <c r="BF266" s="46">
        <f t="shared" si="199"/>
        <v>8</v>
      </c>
    </row>
    <row r="267" spans="22:58" x14ac:dyDescent="0.3">
      <c r="V267" s="29">
        <v>3.6300000000000101</v>
      </c>
      <c r="W267" s="36">
        <f t="shared" si="169"/>
        <v>42657.95188016029</v>
      </c>
      <c r="X267" s="30">
        <f t="shared" si="203"/>
        <v>-6.4246676350453633</v>
      </c>
      <c r="Y267" s="31">
        <f t="shared" si="170"/>
        <v>-27.743052436686444</v>
      </c>
      <c r="Z267" s="31">
        <f t="shared" si="171"/>
        <v>-87.649870488581854</v>
      </c>
      <c r="AA267" s="31">
        <f t="shared" si="172"/>
        <v>8.1544517344518681</v>
      </c>
      <c r="AB267" s="31">
        <f t="shared" si="173"/>
        <v>-66.977621251671522</v>
      </c>
      <c r="AC267" s="31">
        <f t="shared" si="174"/>
        <v>7.7991102658701329E-4</v>
      </c>
      <c r="AD267" s="31">
        <f t="shared" si="175"/>
        <v>0.76779717128388214</v>
      </c>
      <c r="AE267" s="31">
        <f t="shared" si="176"/>
        <v>-26.012488426253352</v>
      </c>
      <c r="AF267" s="31">
        <f t="shared" si="177"/>
        <v>-153.8596945689695</v>
      </c>
      <c r="AG267" s="31">
        <f t="shared" si="200"/>
        <v>92.110410468749379</v>
      </c>
      <c r="AH267" s="31">
        <f t="shared" si="178"/>
        <v>-102.53465499505126</v>
      </c>
      <c r="AI267" s="31">
        <f t="shared" si="179"/>
        <v>-89.999572053102057</v>
      </c>
      <c r="AJ267" s="31">
        <f t="shared" si="180"/>
        <v>26.667273646862299</v>
      </c>
      <c r="AK267" s="31">
        <f t="shared" si="181"/>
        <v>87.339795677760861</v>
      </c>
      <c r="AL267" s="32">
        <f t="shared" si="182"/>
        <v>-0.35884468360233612</v>
      </c>
      <c r="AM267" s="31">
        <f t="shared" si="183"/>
        <v>-16.356460580636195</v>
      </c>
      <c r="AN267" s="31">
        <f t="shared" si="184"/>
        <v>15.884184436958085</v>
      </c>
      <c r="AO267" s="31">
        <f t="shared" si="185"/>
        <v>-19.016236955977391</v>
      </c>
      <c r="AP267" s="30">
        <f t="shared" si="201"/>
        <v>23.609121289162623</v>
      </c>
      <c r="AQ267" s="30">
        <f t="shared" si="202"/>
        <v>-26.020599913279625</v>
      </c>
      <c r="AR267" s="31">
        <f t="shared" si="186"/>
        <v>-12.539782613412269</v>
      </c>
      <c r="AS267" s="33">
        <f t="shared" si="187"/>
        <v>-172.87593152494691</v>
      </c>
      <c r="AT267" s="31">
        <f t="shared" si="188"/>
        <v>7.9108796548167118E-9</v>
      </c>
      <c r="AU267" s="31">
        <f t="shared" si="189"/>
        <v>2.4453602973779115E-3</v>
      </c>
      <c r="AV267" s="32">
        <f t="shared" si="190"/>
        <v>-1.9776427684097325E-11</v>
      </c>
      <c r="AW267" s="31">
        <f t="shared" si="191"/>
        <v>-1.2226801494294895E-4</v>
      </c>
      <c r="AX267" s="34">
        <f t="shared" si="192"/>
        <v>7.8911032271326151E-9</v>
      </c>
      <c r="AY267" s="35">
        <f t="shared" si="193"/>
        <v>2.3230922824349627E-3</v>
      </c>
      <c r="AZ267" s="10">
        <f t="shared" si="194"/>
        <v>-12.539782605521166</v>
      </c>
      <c r="BA267" s="10">
        <f t="shared" si="195"/>
        <v>-172.87360843266447</v>
      </c>
      <c r="BB267" s="10">
        <f t="shared" si="196"/>
        <v>7.1263915673355314</v>
      </c>
      <c r="BC267" s="48"/>
      <c r="BD267" s="46">
        <f t="shared" si="197"/>
        <v>-13</v>
      </c>
      <c r="BE267" s="46">
        <f t="shared" si="198"/>
        <v>-173</v>
      </c>
      <c r="BF267" s="46">
        <f t="shared" si="199"/>
        <v>7</v>
      </c>
    </row>
    <row r="268" spans="22:58" x14ac:dyDescent="0.3">
      <c r="V268" s="29">
        <v>3.6400000000000099</v>
      </c>
      <c r="W268" s="38">
        <f t="shared" si="169"/>
        <v>43651.583224017639</v>
      </c>
      <c r="X268" s="30">
        <f t="shared" si="203"/>
        <v>-6.4246676350453633</v>
      </c>
      <c r="Y268" s="31">
        <f t="shared" si="170"/>
        <v>-27.942723751930917</v>
      </c>
      <c r="Z268" s="31">
        <f t="shared" si="171"/>
        <v>-87.703308015630682</v>
      </c>
      <c r="AA268" s="31">
        <f t="shared" si="172"/>
        <v>8.3244516596056872</v>
      </c>
      <c r="AB268" s="31">
        <f t="shared" si="173"/>
        <v>-67.448689970268788</v>
      </c>
      <c r="AC268" s="31">
        <f t="shared" si="174"/>
        <v>8.1666364521411979E-4</v>
      </c>
      <c r="AD268" s="31">
        <f t="shared" si="175"/>
        <v>0.78567924851310356</v>
      </c>
      <c r="AE268" s="31">
        <f t="shared" si="176"/>
        <v>-26.042123063725381</v>
      </c>
      <c r="AF268" s="31">
        <f t="shared" si="177"/>
        <v>-154.36631873738637</v>
      </c>
      <c r="AG268" s="31">
        <f t="shared" si="200"/>
        <v>92.110410468749379</v>
      </c>
      <c r="AH268" s="31">
        <f t="shared" si="178"/>
        <v>-102.73465499504036</v>
      </c>
      <c r="AI268" s="31">
        <f t="shared" si="179"/>
        <v>-89.99958179436274</v>
      </c>
      <c r="AJ268" s="31">
        <f t="shared" si="180"/>
        <v>26.866852569338423</v>
      </c>
      <c r="AK268" s="31">
        <f t="shared" si="181"/>
        <v>87.400265278153185</v>
      </c>
      <c r="AL268" s="32">
        <f t="shared" si="182"/>
        <v>-0.37504641916332931</v>
      </c>
      <c r="AM268" s="31">
        <f t="shared" si="183"/>
        <v>-16.716417233206464</v>
      </c>
      <c r="AN268" s="31">
        <f t="shared" si="184"/>
        <v>15.867561623884114</v>
      </c>
      <c r="AO268" s="31">
        <f t="shared" si="185"/>
        <v>-19.315733749416019</v>
      </c>
      <c r="AP268" s="30">
        <f t="shared" si="201"/>
        <v>23.609121289162623</v>
      </c>
      <c r="AQ268" s="30">
        <f t="shared" si="202"/>
        <v>-26.020599913279625</v>
      </c>
      <c r="AR268" s="31">
        <f t="shared" si="186"/>
        <v>-12.586040063958269</v>
      </c>
      <c r="AS268" s="33">
        <f t="shared" si="187"/>
        <v>-173.68205248680238</v>
      </c>
      <c r="AT268" s="31">
        <f t="shared" si="188"/>
        <v>8.2837079395879785E-9</v>
      </c>
      <c r="AU268" s="31">
        <f t="shared" si="189"/>
        <v>2.5023200558367919E-3</v>
      </c>
      <c r="AV268" s="32">
        <f t="shared" si="190"/>
        <v>-2.0709896671723083E-11</v>
      </c>
      <c r="AW268" s="31">
        <f t="shared" si="191"/>
        <v>-1.2511600287118922E-4</v>
      </c>
      <c r="AX268" s="34">
        <f t="shared" si="192"/>
        <v>8.2629980429162547E-9</v>
      </c>
      <c r="AY268" s="35">
        <f t="shared" si="193"/>
        <v>2.3772040529656028E-3</v>
      </c>
      <c r="AZ268" s="10">
        <f t="shared" si="194"/>
        <v>-12.586040055695271</v>
      </c>
      <c r="BA268" s="10">
        <f t="shared" si="195"/>
        <v>-173.6796752827494</v>
      </c>
      <c r="BB268" s="10">
        <f t="shared" si="196"/>
        <v>6.3203247172505996</v>
      </c>
      <c r="BC268" s="37"/>
      <c r="BD268" s="46">
        <f t="shared" si="197"/>
        <v>-13</v>
      </c>
      <c r="BE268" s="46">
        <f t="shared" si="198"/>
        <v>-174</v>
      </c>
      <c r="BF268" s="46">
        <f t="shared" si="199"/>
        <v>6</v>
      </c>
    </row>
    <row r="269" spans="22:58" x14ac:dyDescent="0.3">
      <c r="V269" s="29">
        <v>3.6500000000000101</v>
      </c>
      <c r="W269" s="38">
        <f t="shared" si="169"/>
        <v>44668.359215097371</v>
      </c>
      <c r="X269" s="30">
        <f t="shared" si="203"/>
        <v>-6.4246676350453633</v>
      </c>
      <c r="Y269" s="31">
        <f t="shared" si="170"/>
        <v>-28.142409837203065</v>
      </c>
      <c r="Z269" s="31">
        <f t="shared" si="171"/>
        <v>-87.755533019286261</v>
      </c>
      <c r="AA269" s="31">
        <f t="shared" si="172"/>
        <v>8.495607051848399</v>
      </c>
      <c r="AB269" s="31">
        <f t="shared" si="173"/>
        <v>-67.912165002636257</v>
      </c>
      <c r="AC269" s="31">
        <f t="shared" si="174"/>
        <v>8.5514802804453687E-4</v>
      </c>
      <c r="AD269" s="31">
        <f t="shared" si="175"/>
        <v>0.80397769434172772</v>
      </c>
      <c r="AE269" s="31">
        <f t="shared" si="176"/>
        <v>-26.070615272371985</v>
      </c>
      <c r="AF269" s="31">
        <f t="shared" si="177"/>
        <v>-154.86372032758078</v>
      </c>
      <c r="AG269" s="31">
        <f t="shared" si="200"/>
        <v>92.110410468749379</v>
      </c>
      <c r="AH269" s="31">
        <f t="shared" si="178"/>
        <v>-102.93465499502994</v>
      </c>
      <c r="AI269" s="31">
        <f t="shared" si="179"/>
        <v>-89.999591313885247</v>
      </c>
      <c r="AJ269" s="31">
        <f t="shared" si="180"/>
        <v>27.066450405309993</v>
      </c>
      <c r="AK269" s="31">
        <f t="shared" si="181"/>
        <v>87.459364022966639</v>
      </c>
      <c r="AL269" s="32">
        <f t="shared" si="182"/>
        <v>-0.39194718529757727</v>
      </c>
      <c r="AM269" s="31">
        <f t="shared" si="183"/>
        <v>-17.08335734696723</v>
      </c>
      <c r="AN269" s="31">
        <f t="shared" si="184"/>
        <v>15.850258693731851</v>
      </c>
      <c r="AO269" s="31">
        <f t="shared" si="185"/>
        <v>-19.623584637885838</v>
      </c>
      <c r="AP269" s="30">
        <f t="shared" si="201"/>
        <v>23.609121289162623</v>
      </c>
      <c r="AQ269" s="30">
        <f t="shared" si="202"/>
        <v>-26.020599913279625</v>
      </c>
      <c r="AR269" s="31">
        <f t="shared" si="186"/>
        <v>-12.631835202757136</v>
      </c>
      <c r="AS269" s="33">
        <f t="shared" si="187"/>
        <v>-174.48730496546662</v>
      </c>
      <c r="AT269" s="31">
        <f t="shared" si="188"/>
        <v>8.6741062707663167E-9</v>
      </c>
      <c r="AU269" s="31">
        <f t="shared" si="189"/>
        <v>2.5606065775046478E-3</v>
      </c>
      <c r="AV269" s="32">
        <f t="shared" si="190"/>
        <v>-2.1685796067877392E-11</v>
      </c>
      <c r="AW269" s="31">
        <f t="shared" si="191"/>
        <v>-1.2803032896025704E-4</v>
      </c>
      <c r="AX269" s="34">
        <f t="shared" si="192"/>
        <v>8.6524204746984397E-9</v>
      </c>
      <c r="AY269" s="35">
        <f t="shared" si="193"/>
        <v>2.4325762485443909E-3</v>
      </c>
      <c r="AZ269" s="10">
        <f t="shared" si="194"/>
        <v>-12.631835194104715</v>
      </c>
      <c r="BA269" s="10">
        <f t="shared" si="195"/>
        <v>-174.48487238921808</v>
      </c>
      <c r="BB269" s="10">
        <f t="shared" si="196"/>
        <v>5.5151276107819172</v>
      </c>
      <c r="BC269" s="37"/>
      <c r="BD269" s="46">
        <f t="shared" si="197"/>
        <v>-13</v>
      </c>
      <c r="BE269" s="46">
        <f t="shared" si="198"/>
        <v>-174</v>
      </c>
      <c r="BF269" s="46">
        <f t="shared" si="199"/>
        <v>6</v>
      </c>
    </row>
    <row r="270" spans="22:58" x14ac:dyDescent="0.3">
      <c r="V270" s="29">
        <v>3.6600000000000099</v>
      </c>
      <c r="W270" s="36">
        <f t="shared" si="169"/>
        <v>45708.818961488585</v>
      </c>
      <c r="X270" s="30">
        <f t="shared" si="203"/>
        <v>-6.4246676350453633</v>
      </c>
      <c r="Y270" s="31">
        <f t="shared" si="170"/>
        <v>-28.342110029782461</v>
      </c>
      <c r="Z270" s="31">
        <f t="shared" si="171"/>
        <v>-87.806572842618365</v>
      </c>
      <c r="AA270" s="31">
        <f t="shared" si="172"/>
        <v>8.6678806669446384</v>
      </c>
      <c r="AB270" s="31">
        <f t="shared" si="173"/>
        <v>-68.368049410998921</v>
      </c>
      <c r="AC270" s="31">
        <f t="shared" si="174"/>
        <v>8.9544575845192055E-4</v>
      </c>
      <c r="AD270" s="31">
        <f t="shared" si="175"/>
        <v>0.82270219590842497</v>
      </c>
      <c r="AE270" s="31">
        <f t="shared" si="176"/>
        <v>-26.098001552124735</v>
      </c>
      <c r="AF270" s="31">
        <f t="shared" si="177"/>
        <v>-155.35192005770887</v>
      </c>
      <c r="AG270" s="31">
        <f t="shared" si="200"/>
        <v>92.110410468749379</v>
      </c>
      <c r="AH270" s="31">
        <f t="shared" si="178"/>
        <v>-103.13465499502</v>
      </c>
      <c r="AI270" s="31">
        <f t="shared" si="179"/>
        <v>-89.999600616716975</v>
      </c>
      <c r="AJ270" s="31">
        <f t="shared" si="180"/>
        <v>27.266066306876759</v>
      </c>
      <c r="AK270" s="31">
        <f t="shared" si="181"/>
        <v>87.517122743838371</v>
      </c>
      <c r="AL270" s="32">
        <f t="shared" si="182"/>
        <v>-0.40957424910718043</v>
      </c>
      <c r="AM270" s="31">
        <f t="shared" si="183"/>
        <v>-17.457355032906026</v>
      </c>
      <c r="AN270" s="31">
        <f t="shared" si="184"/>
        <v>15.832247531498957</v>
      </c>
      <c r="AO270" s="31">
        <f t="shared" si="185"/>
        <v>-19.93983290578463</v>
      </c>
      <c r="AP270" s="30">
        <f t="shared" si="201"/>
        <v>23.609121289162623</v>
      </c>
      <c r="AQ270" s="30">
        <f t="shared" si="202"/>
        <v>-26.020599913279625</v>
      </c>
      <c r="AR270" s="31">
        <f t="shared" si="186"/>
        <v>-12.67723264474278</v>
      </c>
      <c r="AS270" s="33">
        <f t="shared" si="187"/>
        <v>-175.29175296349351</v>
      </c>
      <c r="AT270" s="31">
        <f t="shared" si="188"/>
        <v>9.0829039699697242E-9</v>
      </c>
      <c r="AU270" s="31">
        <f t="shared" si="189"/>
        <v>2.6202507666662979E-3</v>
      </c>
      <c r="AV270" s="32">
        <f t="shared" si="190"/>
        <v>-2.2707983182426487E-11</v>
      </c>
      <c r="AW270" s="31">
        <f t="shared" si="191"/>
        <v>-1.3101253842442043E-4</v>
      </c>
      <c r="AX270" s="34">
        <f t="shared" si="192"/>
        <v>9.0601959867872978E-9</v>
      </c>
      <c r="AY270" s="35">
        <f t="shared" si="193"/>
        <v>2.4892382282418776E-3</v>
      </c>
      <c r="AZ270" s="10">
        <f t="shared" si="194"/>
        <v>-12.677232635682584</v>
      </c>
      <c r="BA270" s="10">
        <f t="shared" si="195"/>
        <v>-175.28926372526527</v>
      </c>
      <c r="BB270" s="10">
        <f t="shared" si="196"/>
        <v>4.7107362747347281</v>
      </c>
      <c r="BC270" s="48"/>
      <c r="BD270" s="46">
        <f t="shared" si="197"/>
        <v>-13</v>
      </c>
      <c r="BE270" s="46">
        <f t="shared" si="198"/>
        <v>-175</v>
      </c>
      <c r="BF270" s="46">
        <f t="shared" si="199"/>
        <v>5</v>
      </c>
    </row>
    <row r="271" spans="22:58" x14ac:dyDescent="0.3">
      <c r="V271" s="29">
        <v>3.6700000000000101</v>
      </c>
      <c r="W271" s="38">
        <f t="shared" si="169"/>
        <v>46773.514128720919</v>
      </c>
      <c r="X271" s="30">
        <f t="shared" si="203"/>
        <v>-6.4246676350453633</v>
      </c>
      <c r="Y271" s="31">
        <f t="shared" si="170"/>
        <v>-28.541823696596879</v>
      </c>
      <c r="Z271" s="31">
        <f t="shared" si="171"/>
        <v>-87.856454223411802</v>
      </c>
      <c r="AA271" s="31">
        <f t="shared" si="172"/>
        <v>8.8412359039382551</v>
      </c>
      <c r="AB271" s="31">
        <f t="shared" si="173"/>
        <v>-68.816353959757336</v>
      </c>
      <c r="AC271" s="31">
        <f t="shared" si="174"/>
        <v>9.3764226161938819E-4</v>
      </c>
      <c r="AD271" s="31">
        <f t="shared" si="175"/>
        <v>0.84186266518422914</v>
      </c>
      <c r="AE271" s="31">
        <f t="shared" si="176"/>
        <v>-26.124317785442372</v>
      </c>
      <c r="AF271" s="31">
        <f t="shared" si="177"/>
        <v>-155.8309455179849</v>
      </c>
      <c r="AG271" s="31">
        <f t="shared" si="200"/>
        <v>92.110410468749379</v>
      </c>
      <c r="AH271" s="31">
        <f t="shared" si="178"/>
        <v>-103.33465499501048</v>
      </c>
      <c r="AI271" s="31">
        <f t="shared" si="179"/>
        <v>-89.999609707790398</v>
      </c>
      <c r="AJ271" s="31">
        <f t="shared" si="180"/>
        <v>27.465699464006555</v>
      </c>
      <c r="AK271" s="31">
        <f t="shared" si="181"/>
        <v>87.573571595372471</v>
      </c>
      <c r="AL271" s="32">
        <f t="shared" si="182"/>
        <v>-0.42795568887208757</v>
      </c>
      <c r="AM271" s="31">
        <f t="shared" si="183"/>
        <v>-17.838481060722309</v>
      </c>
      <c r="AN271" s="31">
        <f t="shared" si="184"/>
        <v>15.813499248873365</v>
      </c>
      <c r="AO271" s="31">
        <f t="shared" si="185"/>
        <v>-20.264519173140236</v>
      </c>
      <c r="AP271" s="30">
        <f t="shared" si="201"/>
        <v>23.609121289162623</v>
      </c>
      <c r="AQ271" s="30">
        <f t="shared" si="202"/>
        <v>-26.020599913279625</v>
      </c>
      <c r="AR271" s="31">
        <f t="shared" si="186"/>
        <v>-12.72229716068601</v>
      </c>
      <c r="AS271" s="33">
        <f t="shared" si="187"/>
        <v>-176.09546469112513</v>
      </c>
      <c r="AT271" s="31">
        <f t="shared" si="188"/>
        <v>9.5109689319145487E-9</v>
      </c>
      <c r="AU271" s="31">
        <f t="shared" si="189"/>
        <v>2.6812842474598017E-3</v>
      </c>
      <c r="AV271" s="32">
        <f t="shared" si="190"/>
        <v>-2.3776458015370391E-11</v>
      </c>
      <c r="AW271" s="31">
        <f t="shared" si="191"/>
        <v>-1.3406421247061145E-4</v>
      </c>
      <c r="AX271" s="34">
        <f t="shared" si="192"/>
        <v>9.4871924738991787E-9</v>
      </c>
      <c r="AY271" s="35">
        <f t="shared" si="193"/>
        <v>2.5472200349891901E-3</v>
      </c>
      <c r="AZ271" s="10">
        <f t="shared" si="194"/>
        <v>-12.722297151198816</v>
      </c>
      <c r="BA271" s="10">
        <f t="shared" si="195"/>
        <v>-176.09291747109015</v>
      </c>
      <c r="BB271" s="10">
        <f t="shared" si="196"/>
        <v>3.9070825289098536</v>
      </c>
      <c r="BC271" s="37"/>
      <c r="BD271" s="46">
        <f t="shared" si="197"/>
        <v>-13</v>
      </c>
      <c r="BE271" s="46">
        <f t="shared" si="198"/>
        <v>-176</v>
      </c>
      <c r="BF271" s="46">
        <f t="shared" si="199"/>
        <v>4</v>
      </c>
    </row>
    <row r="272" spans="22:58" x14ac:dyDescent="0.3">
      <c r="V272" s="29">
        <v>3.6800000000000099</v>
      </c>
      <c r="W272" s="38">
        <f t="shared" si="169"/>
        <v>47863.009232264958</v>
      </c>
      <c r="X272" s="30">
        <f t="shared" si="203"/>
        <v>-6.4246676350453633</v>
      </c>
      <c r="Y272" s="31">
        <f t="shared" si="170"/>
        <v>-28.741550232903627</v>
      </c>
      <c r="Z272" s="31">
        <f t="shared" si="171"/>
        <v>-87.905203306807721</v>
      </c>
      <c r="AA272" s="31">
        <f t="shared" si="172"/>
        <v>9.0156368387932826</v>
      </c>
      <c r="AB272" s="31">
        <f t="shared" si="173"/>
        <v>-69.257096721497078</v>
      </c>
      <c r="AC272" s="31">
        <f t="shared" si="174"/>
        <v>9.8182698529578581E-4</v>
      </c>
      <c r="AD272" s="31">
        <f t="shared" si="175"/>
        <v>0.86146924415166548</v>
      </c>
      <c r="AE272" s="31">
        <f t="shared" si="176"/>
        <v>-26.149599202170407</v>
      </c>
      <c r="AF272" s="31">
        <f t="shared" si="177"/>
        <v>-156.30083078415313</v>
      </c>
      <c r="AG272" s="31">
        <f t="shared" si="200"/>
        <v>92.110410468749379</v>
      </c>
      <c r="AH272" s="31">
        <f t="shared" si="178"/>
        <v>-103.53465499500143</v>
      </c>
      <c r="AI272" s="31">
        <f t="shared" si="179"/>
        <v>-89.999618591925739</v>
      </c>
      <c r="AJ272" s="31">
        <f t="shared" si="180"/>
        <v>27.665349102856741</v>
      </c>
      <c r="AK272" s="31">
        <f t="shared" si="181"/>
        <v>87.62874006890857</v>
      </c>
      <c r="AL272" s="32">
        <f t="shared" si="182"/>
        <v>-0.44712039613345211</v>
      </c>
      <c r="AM272" s="31">
        <f t="shared" si="183"/>
        <v>-18.226802548852106</v>
      </c>
      <c r="AN272" s="31">
        <f t="shared" si="184"/>
        <v>15.793984180471236</v>
      </c>
      <c r="AO272" s="31">
        <f t="shared" si="185"/>
        <v>-20.597681071869275</v>
      </c>
      <c r="AP272" s="30">
        <f t="shared" si="201"/>
        <v>23.609121289162623</v>
      </c>
      <c r="AQ272" s="30">
        <f t="shared" si="202"/>
        <v>-26.020599913279625</v>
      </c>
      <c r="AR272" s="31">
        <f t="shared" si="186"/>
        <v>-12.767093645816173</v>
      </c>
      <c r="AS272" s="33">
        <f t="shared" si="187"/>
        <v>-176.89851185602242</v>
      </c>
      <c r="AT272" s="31">
        <f t="shared" si="188"/>
        <v>9.959205695760535E-9</v>
      </c>
      <c r="AU272" s="31">
        <f t="shared" si="189"/>
        <v>2.7437393806439957E-3</v>
      </c>
      <c r="AV272" s="32">
        <f t="shared" si="190"/>
        <v>-2.4898935186441562E-11</v>
      </c>
      <c r="AW272" s="31">
        <f t="shared" si="191"/>
        <v>-1.3718696913680295E-4</v>
      </c>
      <c r="AX272" s="34">
        <f t="shared" si="192"/>
        <v>9.9343067605740938E-9</v>
      </c>
      <c r="AY272" s="35">
        <f t="shared" si="193"/>
        <v>2.6065524115071927E-3</v>
      </c>
      <c r="AZ272" s="10">
        <f t="shared" si="194"/>
        <v>-12.767093635881865</v>
      </c>
      <c r="BA272" s="10">
        <f t="shared" si="195"/>
        <v>-176.8959053036109</v>
      </c>
      <c r="BB272" s="10">
        <f t="shared" si="196"/>
        <v>3.1040946963890974</v>
      </c>
      <c r="BC272" s="37"/>
      <c r="BD272" s="46">
        <f t="shared" si="197"/>
        <v>-13</v>
      </c>
      <c r="BE272" s="46">
        <f t="shared" si="198"/>
        <v>-177</v>
      </c>
      <c r="BF272" s="46">
        <f t="shared" si="199"/>
        <v>3</v>
      </c>
    </row>
    <row r="273" spans="22:58" x14ac:dyDescent="0.3">
      <c r="V273" s="29">
        <v>3.6900000000000102</v>
      </c>
      <c r="W273" s="36">
        <f t="shared" si="169"/>
        <v>48977.881936845763</v>
      </c>
      <c r="X273" s="30">
        <f t="shared" si="203"/>
        <v>-6.4246676350453633</v>
      </c>
      <c r="Y273" s="31">
        <f t="shared" si="170"/>
        <v>-28.941289061028801</v>
      </c>
      <c r="Z273" s="31">
        <f t="shared" si="171"/>
        <v>-87.952845657732681</v>
      </c>
      <c r="AA273" s="31">
        <f t="shared" si="172"/>
        <v>9.1910482538150973</v>
      </c>
      <c r="AB273" s="31">
        <f t="shared" si="173"/>
        <v>-69.690302684462523</v>
      </c>
      <c r="AC273" s="31">
        <f t="shared" si="174"/>
        <v>1.0280935890387799E-3</v>
      </c>
      <c r="AD273" s="31">
        <f t="shared" si="175"/>
        <v>0.88153231010037858</v>
      </c>
      <c r="AE273" s="31">
        <f t="shared" si="176"/>
        <v>-26.173880348670028</v>
      </c>
      <c r="AF273" s="31">
        <f t="shared" si="177"/>
        <v>-156.76161603209485</v>
      </c>
      <c r="AG273" s="31">
        <f t="shared" si="200"/>
        <v>92.110410468749379</v>
      </c>
      <c r="AH273" s="31">
        <f t="shared" si="178"/>
        <v>-103.73465499499277</v>
      </c>
      <c r="AI273" s="31">
        <f t="shared" si="179"/>
        <v>-89.999627273833454</v>
      </c>
      <c r="AJ273" s="31">
        <f t="shared" si="180"/>
        <v>27.865014484168825</v>
      </c>
      <c r="AK273" s="31">
        <f t="shared" si="181"/>
        <v>87.682657006085392</v>
      </c>
      <c r="AL273" s="32">
        <f t="shared" si="182"/>
        <v>-0.46709807556333549</v>
      </c>
      <c r="AM273" s="31">
        <f t="shared" si="183"/>
        <v>-18.622382642940639</v>
      </c>
      <c r="AN273" s="31">
        <f t="shared" si="184"/>
        <v>15.773671882362102</v>
      </c>
      <c r="AO273" s="31">
        <f t="shared" si="185"/>
        <v>-20.939352910688701</v>
      </c>
      <c r="AP273" s="30">
        <f t="shared" si="201"/>
        <v>23.609121289162623</v>
      </c>
      <c r="AQ273" s="30">
        <f t="shared" si="202"/>
        <v>-26.020599913279625</v>
      </c>
      <c r="AR273" s="31">
        <f t="shared" si="186"/>
        <v>-12.811687090424929</v>
      </c>
      <c r="AS273" s="33">
        <f t="shared" si="187"/>
        <v>-177.70096894278356</v>
      </c>
      <c r="AT273" s="31">
        <f t="shared" si="188"/>
        <v>1.0428568945695299E-8</v>
      </c>
      <c r="AU273" s="31">
        <f t="shared" si="189"/>
        <v>2.8076492807565918E-3</v>
      </c>
      <c r="AV273" s="32">
        <f t="shared" si="190"/>
        <v>-2.6071557385773797E-11</v>
      </c>
      <c r="AW273" s="31">
        <f t="shared" si="191"/>
        <v>-1.4038246414991388E-4</v>
      </c>
      <c r="AX273" s="34">
        <f t="shared" si="192"/>
        <v>1.0402497388309525E-8</v>
      </c>
      <c r="AY273" s="35">
        <f t="shared" si="193"/>
        <v>2.6672668166066778E-3</v>
      </c>
      <c r="AZ273" s="10">
        <f t="shared" si="194"/>
        <v>-12.811687080022432</v>
      </c>
      <c r="BA273" s="10">
        <f t="shared" si="195"/>
        <v>-177.69830167596695</v>
      </c>
      <c r="BB273" s="10">
        <f t="shared" si="196"/>
        <v>2.3016983240330546</v>
      </c>
      <c r="BC273" s="48"/>
      <c r="BD273" s="46">
        <f t="shared" si="197"/>
        <v>-13</v>
      </c>
      <c r="BE273" s="46">
        <f t="shared" si="198"/>
        <v>-178</v>
      </c>
      <c r="BF273" s="46">
        <f t="shared" si="199"/>
        <v>2</v>
      </c>
    </row>
    <row r="274" spans="22:58" x14ac:dyDescent="0.3">
      <c r="V274" s="29">
        <v>3.7000000000000099</v>
      </c>
      <c r="W274" s="38">
        <f t="shared" si="169"/>
        <v>50118.7233627284</v>
      </c>
      <c r="X274" s="30">
        <f t="shared" si="203"/>
        <v>-6.4246676350453633</v>
      </c>
      <c r="Y274" s="31">
        <f t="shared" si="170"/>
        <v>-29.141039629162144</v>
      </c>
      <c r="Z274" s="31">
        <f t="shared" si="171"/>
        <v>-87.999406273114786</v>
      </c>
      <c r="AA274" s="31">
        <f t="shared" si="172"/>
        <v>9.3674356630332341</v>
      </c>
      <c r="AB274" s="31">
        <f t="shared" si="173"/>
        <v>-70.116003363178876</v>
      </c>
      <c r="AC274" s="31">
        <f t="shared" si="174"/>
        <v>1.0765401423663591E-3</v>
      </c>
      <c r="AD274" s="31">
        <f t="shared" si="175"/>
        <v>0.90206248104168385</v>
      </c>
      <c r="AE274" s="31">
        <f t="shared" si="176"/>
        <v>-26.197195061031902</v>
      </c>
      <c r="AF274" s="31">
        <f t="shared" si="177"/>
        <v>-157.21334715525197</v>
      </c>
      <c r="AG274" s="31">
        <f t="shared" si="200"/>
        <v>92.110410468749379</v>
      </c>
      <c r="AH274" s="31">
        <f t="shared" si="178"/>
        <v>-103.93465499498448</v>
      </c>
      <c r="AI274" s="31">
        <f t="shared" si="179"/>
        <v>-89.999635758116824</v>
      </c>
      <c r="AJ274" s="31">
        <f t="shared" si="180"/>
        <v>28.064694901733418</v>
      </c>
      <c r="AK274" s="31">
        <f t="shared" si="181"/>
        <v>87.73535061219674</v>
      </c>
      <c r="AL274" s="32">
        <f t="shared" si="182"/>
        <v>-0.48791924242607648</v>
      </c>
      <c r="AM274" s="31">
        <f t="shared" si="183"/>
        <v>-19.025280183166888</v>
      </c>
      <c r="AN274" s="31">
        <f t="shared" si="184"/>
        <v>15.752531133072235</v>
      </c>
      <c r="AO274" s="31">
        <f t="shared" si="185"/>
        <v>-21.289565329086972</v>
      </c>
      <c r="AP274" s="30">
        <f t="shared" si="201"/>
        <v>23.609121289162623</v>
      </c>
      <c r="AQ274" s="30">
        <f t="shared" si="202"/>
        <v>-26.020599913279625</v>
      </c>
      <c r="AR274" s="31">
        <f t="shared" si="186"/>
        <v>-12.856142552076669</v>
      </c>
      <c r="AS274" s="33">
        <f t="shared" si="187"/>
        <v>-178.50291248433894</v>
      </c>
      <c r="AT274" s="31">
        <f t="shared" si="188"/>
        <v>1.0920051939004717E-8</v>
      </c>
      <c r="AU274" s="31">
        <f t="shared" si="189"/>
        <v>2.8730478336719406E-3</v>
      </c>
      <c r="AV274" s="32">
        <f t="shared" si="190"/>
        <v>-2.7300110578166462E-11</v>
      </c>
      <c r="AW274" s="31">
        <f t="shared" si="191"/>
        <v>-1.4365239180369756E-4</v>
      </c>
      <c r="AX274" s="34">
        <f t="shared" si="192"/>
        <v>1.089275182842655E-8</v>
      </c>
      <c r="AY274" s="35">
        <f t="shared" si="193"/>
        <v>2.7293954418682429E-3</v>
      </c>
      <c r="AZ274" s="10">
        <f t="shared" si="194"/>
        <v>-12.856142541183917</v>
      </c>
      <c r="BA274" s="10">
        <f t="shared" si="195"/>
        <v>-178.50018308889707</v>
      </c>
      <c r="BB274" s="10">
        <f t="shared" si="196"/>
        <v>1.4998169111029256</v>
      </c>
      <c r="BC274" s="37"/>
      <c r="BD274" s="46">
        <f t="shared" si="197"/>
        <v>-13</v>
      </c>
      <c r="BE274" s="46">
        <f t="shared" si="198"/>
        <v>-179</v>
      </c>
      <c r="BF274" s="46">
        <f t="shared" si="199"/>
        <v>1</v>
      </c>
    </row>
    <row r="275" spans="22:58" x14ac:dyDescent="0.3">
      <c r="V275" s="29">
        <v>3.7100000000000102</v>
      </c>
      <c r="W275" s="38">
        <f t="shared" si="169"/>
        <v>51286.138399137766</v>
      </c>
      <c r="X275" s="30">
        <f t="shared" si="203"/>
        <v>-6.4246676350453633</v>
      </c>
      <c r="Y275" s="31">
        <f t="shared" si="170"/>
        <v>-29.340801410204854</v>
      </c>
      <c r="Z275" s="31">
        <f t="shared" si="171"/>
        <v>-88.04490959388751</v>
      </c>
      <c r="AA275" s="31">
        <f t="shared" si="172"/>
        <v>9.5447653337371712</v>
      </c>
      <c r="AB275" s="31">
        <f t="shared" si="173"/>
        <v>-70.534236413740715</v>
      </c>
      <c r="AC275" s="31">
        <f t="shared" si="174"/>
        <v>1.1272693321763621E-3</v>
      </c>
      <c r="AD275" s="31">
        <f t="shared" si="175"/>
        <v>0.92307062124449335</v>
      </c>
      <c r="AE275" s="31">
        <f t="shared" si="176"/>
        <v>-26.219576442180866</v>
      </c>
      <c r="AF275" s="31">
        <f t="shared" si="177"/>
        <v>-157.65607538638372</v>
      </c>
      <c r="AG275" s="31">
        <f t="shared" si="200"/>
        <v>92.110410468749379</v>
      </c>
      <c r="AH275" s="31">
        <f t="shared" si="178"/>
        <v>-104.1346549949766</v>
      </c>
      <c r="AI275" s="31">
        <f t="shared" si="179"/>
        <v>-89.999644049274323</v>
      </c>
      <c r="AJ275" s="31">
        <f t="shared" si="180"/>
        <v>28.264389680922285</v>
      </c>
      <c r="AK275" s="31">
        <f t="shared" si="181"/>
        <v>87.786848469338366</v>
      </c>
      <c r="AL275" s="32">
        <f t="shared" si="182"/>
        <v>-0.50961521743184013</v>
      </c>
      <c r="AM275" s="31">
        <f t="shared" si="183"/>
        <v>-19.43554936093437</v>
      </c>
      <c r="AN275" s="31">
        <f t="shared" si="184"/>
        <v>15.730529937263224</v>
      </c>
      <c r="AO275" s="31">
        <f t="shared" si="185"/>
        <v>-21.648344940870327</v>
      </c>
      <c r="AP275" s="30">
        <f t="shared" si="201"/>
        <v>23.609121289162623</v>
      </c>
      <c r="AQ275" s="30">
        <f t="shared" si="202"/>
        <v>-26.020599913279625</v>
      </c>
      <c r="AR275" s="31">
        <f t="shared" si="186"/>
        <v>-12.900525129034644</v>
      </c>
      <c r="AS275" s="33">
        <f t="shared" si="187"/>
        <v>-179.30442032725404</v>
      </c>
      <c r="AT275" s="31">
        <f t="shared" si="188"/>
        <v>1.1434700006657401E-8</v>
      </c>
      <c r="AU275" s="31">
        <f t="shared" si="189"/>
        <v>2.9399697145677732E-3</v>
      </c>
      <c r="AV275" s="32">
        <f t="shared" si="190"/>
        <v>-2.8586523418552687E-11</v>
      </c>
      <c r="AW275" s="31">
        <f t="shared" si="191"/>
        <v>-1.4699848585707868E-4</v>
      </c>
      <c r="AX275" s="34">
        <f t="shared" si="192"/>
        <v>1.1406113483238849E-8</v>
      </c>
      <c r="AY275" s="35">
        <f t="shared" si="193"/>
        <v>2.7929712287106945E-3</v>
      </c>
      <c r="AZ275" s="10">
        <f t="shared" si="194"/>
        <v>-12.900525117628531</v>
      </c>
      <c r="BA275" s="10">
        <f t="shared" si="195"/>
        <v>-179.30162735602534</v>
      </c>
      <c r="BB275" s="10">
        <f t="shared" si="196"/>
        <v>0.6983726439746647</v>
      </c>
      <c r="BC275" s="37"/>
      <c r="BD275" s="46">
        <f t="shared" si="197"/>
        <v>-13</v>
      </c>
      <c r="BE275" s="46">
        <f t="shared" si="198"/>
        <v>-179</v>
      </c>
      <c r="BF275" s="46">
        <f t="shared" si="199"/>
        <v>1</v>
      </c>
    </row>
    <row r="276" spans="22:58" x14ac:dyDescent="0.3">
      <c r="V276" s="29">
        <v>3.72000000000001</v>
      </c>
      <c r="W276" s="36">
        <f t="shared" si="169"/>
        <v>52480.746024978471</v>
      </c>
      <c r="X276" s="30">
        <f t="shared" si="203"/>
        <v>-6.4246676350453633</v>
      </c>
      <c r="Y276" s="31">
        <f t="shared" si="170"/>
        <v>-29.54057390066826</v>
      </c>
      <c r="Z276" s="31">
        <f t="shared" si="171"/>
        <v>-88.089379516781534</v>
      </c>
      <c r="AA276" s="31">
        <f t="shared" si="172"/>
        <v>9.723004304363478</v>
      </c>
      <c r="AB276" s="31">
        <f t="shared" si="173"/>
        <v>-70.945045255124114</v>
      </c>
      <c r="AC276" s="31">
        <f t="shared" si="174"/>
        <v>1.180388679947635E-3</v>
      </c>
      <c r="AD276" s="31">
        <f t="shared" si="175"/>
        <v>0.9445678468950981</v>
      </c>
      <c r="AE276" s="31">
        <f t="shared" si="176"/>
        <v>-26.241056842670197</v>
      </c>
      <c r="AF276" s="31">
        <f t="shared" si="177"/>
        <v>-158.08985692501057</v>
      </c>
      <c r="AG276" s="31">
        <f t="shared" si="200"/>
        <v>92.110410468749379</v>
      </c>
      <c r="AH276" s="31">
        <f t="shared" si="178"/>
        <v>-104.33465499496904</v>
      </c>
      <c r="AI276" s="31">
        <f t="shared" si="179"/>
        <v>-89.999652151702051</v>
      </c>
      <c r="AJ276" s="31">
        <f t="shared" si="180"/>
        <v>28.464098177284786</v>
      </c>
      <c r="AK276" s="31">
        <f t="shared" si="181"/>
        <v>87.83717754934375</v>
      </c>
      <c r="AL276" s="32">
        <f t="shared" si="182"/>
        <v>-0.53221811877889824</v>
      </c>
      <c r="AM276" s="31">
        <f t="shared" si="183"/>
        <v>-19.853239365561098</v>
      </c>
      <c r="AN276" s="31">
        <f t="shared" si="184"/>
        <v>15.707635532286224</v>
      </c>
      <c r="AO276" s="31">
        <f t="shared" si="185"/>
        <v>-22.0157139679194</v>
      </c>
      <c r="AP276" s="30">
        <f t="shared" si="201"/>
        <v>23.609121289162623</v>
      </c>
      <c r="AQ276" s="30">
        <f t="shared" si="202"/>
        <v>-26.020599913279625</v>
      </c>
      <c r="AR276" s="31">
        <f t="shared" si="186"/>
        <v>-12.944899934500976</v>
      </c>
      <c r="AS276" s="33">
        <f t="shared" si="187"/>
        <v>-180.10557089292996</v>
      </c>
      <c r="AT276" s="31">
        <f t="shared" si="188"/>
        <v>1.197359898137508E-8</v>
      </c>
      <c r="AU276" s="31">
        <f t="shared" si="189"/>
        <v>3.0084504063104091E-3</v>
      </c>
      <c r="AV276" s="32">
        <f t="shared" si="190"/>
        <v>-2.9932724561865613E-11</v>
      </c>
      <c r="AW276" s="31">
        <f t="shared" si="191"/>
        <v>-1.5042252045341432E-4</v>
      </c>
      <c r="AX276" s="34">
        <f t="shared" si="192"/>
        <v>1.1943666256813215E-8</v>
      </c>
      <c r="AY276" s="35">
        <f t="shared" si="193"/>
        <v>2.8580278858569949E-3</v>
      </c>
      <c r="AZ276" s="10">
        <f t="shared" si="194"/>
        <v>-12.94489992255731</v>
      </c>
      <c r="BA276" s="10">
        <f t="shared" si="195"/>
        <v>-180.10271286504411</v>
      </c>
      <c r="BB276" s="10">
        <f t="shared" si="196"/>
        <v>-0.10271286504411137</v>
      </c>
      <c r="BC276" s="48"/>
      <c r="BD276" s="46">
        <f t="shared" si="197"/>
        <v>-13</v>
      </c>
      <c r="BE276" s="46">
        <f t="shared" si="198"/>
        <v>-180</v>
      </c>
      <c r="BF276" s="46">
        <f t="shared" si="199"/>
        <v>0</v>
      </c>
    </row>
    <row r="277" spans="22:58" x14ac:dyDescent="0.3">
      <c r="V277" s="29">
        <v>3.7300000000000102</v>
      </c>
      <c r="W277" s="38">
        <f t="shared" si="169"/>
        <v>53703.179637026609</v>
      </c>
      <c r="X277" s="30">
        <f t="shared" si="203"/>
        <v>-6.4246676350453633</v>
      </c>
      <c r="Y277" s="31">
        <f t="shared" si="170"/>
        <v>-29.740356619621263</v>
      </c>
      <c r="Z277" s="31">
        <f t="shared" si="171"/>
        <v>-88.132839405905429</v>
      </c>
      <c r="AA277" s="31">
        <f t="shared" si="172"/>
        <v>9.9021203989380115</v>
      </c>
      <c r="AB277" s="31">
        <f t="shared" si="173"/>
        <v>-71.348478697722868</v>
      </c>
      <c r="AC277" s="31">
        <f t="shared" si="174"/>
        <v>1.2360107690991932E-3</v>
      </c>
      <c r="AD277" s="31">
        <f t="shared" si="175"/>
        <v>0.96656553188335936</v>
      </c>
      <c r="AE277" s="31">
        <f t="shared" si="176"/>
        <v>-26.261667844959518</v>
      </c>
      <c r="AF277" s="31">
        <f t="shared" si="177"/>
        <v>-158.51475257174494</v>
      </c>
      <c r="AG277" s="31">
        <f t="shared" si="200"/>
        <v>92.110410468749379</v>
      </c>
      <c r="AH277" s="31">
        <f t="shared" si="178"/>
        <v>-104.53465499496187</v>
      </c>
      <c r="AI277" s="31">
        <f t="shared" si="179"/>
        <v>-89.999660069695992</v>
      </c>
      <c r="AJ277" s="31">
        <f t="shared" si="180"/>
        <v>28.663819775206051</v>
      </c>
      <c r="AK277" s="31">
        <f t="shared" si="181"/>
        <v>87.886364226508348</v>
      </c>
      <c r="AL277" s="32">
        <f t="shared" si="182"/>
        <v>-0.55576085117885787</v>
      </c>
      <c r="AM277" s="31">
        <f t="shared" si="183"/>
        <v>-20.278394021729884</v>
      </c>
      <c r="AN277" s="31">
        <f t="shared" si="184"/>
        <v>15.683814397814702</v>
      </c>
      <c r="AO277" s="31">
        <f t="shared" si="185"/>
        <v>-22.391689864917527</v>
      </c>
      <c r="AP277" s="30">
        <f t="shared" si="201"/>
        <v>23.609121289162623</v>
      </c>
      <c r="AQ277" s="30">
        <f t="shared" si="202"/>
        <v>-26.020599913279625</v>
      </c>
      <c r="AR277" s="31">
        <f t="shared" si="186"/>
        <v>-12.989332071261819</v>
      </c>
      <c r="AS277" s="33">
        <f t="shared" si="187"/>
        <v>-180.90644243666247</v>
      </c>
      <c r="AT277" s="31">
        <f t="shared" si="188"/>
        <v>1.2537898341491709E-8</v>
      </c>
      <c r="AU277" s="31">
        <f t="shared" si="189"/>
        <v>3.0785262182682991E-3</v>
      </c>
      <c r="AV277" s="32">
        <f t="shared" si="190"/>
        <v>-3.1344499972904599E-11</v>
      </c>
      <c r="AW277" s="31">
        <f t="shared" si="191"/>
        <v>-1.5392631106117086E-4</v>
      </c>
      <c r="AX277" s="34">
        <f t="shared" si="192"/>
        <v>1.2506553841518805E-8</v>
      </c>
      <c r="AY277" s="35">
        <f t="shared" si="193"/>
        <v>2.9245999072071284E-3</v>
      </c>
      <c r="AZ277" s="10">
        <f t="shared" si="194"/>
        <v>-12.989332058755265</v>
      </c>
      <c r="BA277" s="10">
        <f t="shared" si="195"/>
        <v>-180.90351783675527</v>
      </c>
      <c r="BB277" s="10">
        <f t="shared" si="196"/>
        <v>-0.90351783675527031</v>
      </c>
      <c r="BC277" s="37"/>
      <c r="BD277" s="46">
        <f t="shared" si="197"/>
        <v>-13</v>
      </c>
      <c r="BE277" s="46">
        <f t="shared" si="198"/>
        <v>-181</v>
      </c>
      <c r="BF277" s="46">
        <f t="shared" si="199"/>
        <v>-1</v>
      </c>
    </row>
    <row r="278" spans="22:58" x14ac:dyDescent="0.3">
      <c r="V278" s="29">
        <v>3.74000000000001</v>
      </c>
      <c r="W278" s="38">
        <f t="shared" si="169"/>
        <v>54954.087385763814</v>
      </c>
      <c r="X278" s="30">
        <f t="shared" si="203"/>
        <v>-6.4246676350453633</v>
      </c>
      <c r="Y278" s="31">
        <f t="shared" si="170"/>
        <v>-29.940149107683926</v>
      </c>
      <c r="Z278" s="31">
        <f t="shared" si="171"/>
        <v>-88.175312104116188</v>
      </c>
      <c r="AA278" s="31">
        <f t="shared" si="172"/>
        <v>10.082082238278661</v>
      </c>
      <c r="AB278" s="31">
        <f t="shared" si="173"/>
        <v>-71.74459058015745</v>
      </c>
      <c r="AC278" s="31">
        <f t="shared" si="174"/>
        <v>1.2942534830319137E-3</v>
      </c>
      <c r="AD278" s="31">
        <f t="shared" si="175"/>
        <v>0.98907531371780322</v>
      </c>
      <c r="AE278" s="31">
        <f t="shared" si="176"/>
        <v>-26.281440250967599</v>
      </c>
      <c r="AF278" s="31">
        <f t="shared" si="177"/>
        <v>-158.93082737055585</v>
      </c>
      <c r="AG278" s="31">
        <f t="shared" si="200"/>
        <v>92.110410468749379</v>
      </c>
      <c r="AH278" s="31">
        <f t="shared" si="178"/>
        <v>-104.73465499495497</v>
      </c>
      <c r="AI278" s="31">
        <f t="shared" si="179"/>
        <v>-89.999667807454401</v>
      </c>
      <c r="AJ278" s="31">
        <f t="shared" si="180"/>
        <v>28.863553886623844</v>
      </c>
      <c r="AK278" s="31">
        <f t="shared" si="181"/>
        <v>87.934434290101123</v>
      </c>
      <c r="AL278" s="32">
        <f t="shared" si="182"/>
        <v>-0.58027709165783958</v>
      </c>
      <c r="AM278" s="31">
        <f t="shared" si="183"/>
        <v>-20.711051418593517</v>
      </c>
      <c r="AN278" s="31">
        <f t="shared" si="184"/>
        <v>15.659032268760418</v>
      </c>
      <c r="AO278" s="31">
        <f t="shared" si="185"/>
        <v>-22.776284935946794</v>
      </c>
      <c r="AP278" s="30">
        <f t="shared" si="201"/>
        <v>23.609121289162623</v>
      </c>
      <c r="AQ278" s="30">
        <f t="shared" si="202"/>
        <v>-26.020599913279625</v>
      </c>
      <c r="AR278" s="31">
        <f t="shared" si="186"/>
        <v>-13.033886606324183</v>
      </c>
      <c r="AS278" s="33">
        <f t="shared" si="187"/>
        <v>-181.70711230650264</v>
      </c>
      <c r="AT278" s="31">
        <f t="shared" si="188"/>
        <v>1.3128791924404127E-8</v>
      </c>
      <c r="AU278" s="31">
        <f t="shared" si="189"/>
        <v>3.1502343055636495E-3</v>
      </c>
      <c r="AV278" s="32">
        <f t="shared" si="190"/>
        <v>-3.2821849651669692E-11</v>
      </c>
      <c r="AW278" s="31">
        <f t="shared" si="191"/>
        <v>-1.5751171543650582E-4</v>
      </c>
      <c r="AX278" s="34">
        <f t="shared" si="192"/>
        <v>1.3095970074752458E-8</v>
      </c>
      <c r="AY278" s="35">
        <f t="shared" si="193"/>
        <v>2.9927225901271435E-3</v>
      </c>
      <c r="AZ278" s="10">
        <f t="shared" si="194"/>
        <v>-13.033886593228212</v>
      </c>
      <c r="BA278" s="10">
        <f t="shared" si="195"/>
        <v>-181.7041195839125</v>
      </c>
      <c r="BB278" s="10">
        <f t="shared" si="196"/>
        <v>-1.704119583912501</v>
      </c>
      <c r="BC278" s="37"/>
      <c r="BD278" s="46">
        <f t="shared" si="197"/>
        <v>-13</v>
      </c>
      <c r="BE278" s="46">
        <f t="shared" si="198"/>
        <v>-182</v>
      </c>
      <c r="BF278" s="46">
        <f t="shared" si="199"/>
        <v>-2</v>
      </c>
    </row>
    <row r="279" spans="22:58" x14ac:dyDescent="0.3">
      <c r="V279" s="29">
        <v>3.7500000000000102</v>
      </c>
      <c r="W279" s="36">
        <f t="shared" si="169"/>
        <v>56234.132519036291</v>
      </c>
      <c r="X279" s="30">
        <f t="shared" si="203"/>
        <v>-6.4246676350453633</v>
      </c>
      <c r="Y279" s="31">
        <f t="shared" si="170"/>
        <v>-30.139950926065964</v>
      </c>
      <c r="Z279" s="31">
        <f t="shared" si="171"/>
        <v>-88.216819944181012</v>
      </c>
      <c r="AA279" s="31">
        <f t="shared" si="172"/>
        <v>10.262859248166292</v>
      </c>
      <c r="AB279" s="31">
        <f t="shared" si="173"/>
        <v>-72.133439415264093</v>
      </c>
      <c r="AC279" s="31">
        <f t="shared" si="174"/>
        <v>1.3552402543479689E-3</v>
      </c>
      <c r="AD279" s="31">
        <f t="shared" si="175"/>
        <v>1.0121090995722848</v>
      </c>
      <c r="AE279" s="31">
        <f t="shared" si="176"/>
        <v>-26.300404072690689</v>
      </c>
      <c r="AF279" s="31">
        <f t="shared" si="177"/>
        <v>-159.3381502598728</v>
      </c>
      <c r="AG279" s="31">
        <f t="shared" si="200"/>
        <v>92.110410468749379</v>
      </c>
      <c r="AH279" s="31">
        <f t="shared" si="178"/>
        <v>-104.9346549949484</v>
      </c>
      <c r="AI279" s="31">
        <f t="shared" si="179"/>
        <v>-89.99967536907991</v>
      </c>
      <c r="AJ279" s="31">
        <f t="shared" si="180"/>
        <v>29.0632999498022</v>
      </c>
      <c r="AK279" s="31">
        <f t="shared" si="181"/>
        <v>87.981412956663675</v>
      </c>
      <c r="AL279" s="32">
        <f t="shared" si="182"/>
        <v>-0.6058012719274829</v>
      </c>
      <c r="AM279" s="31">
        <f t="shared" si="183"/>
        <v>-21.151243531575506</v>
      </c>
      <c r="AN279" s="31">
        <f t="shared" si="184"/>
        <v>15.633254151675693</v>
      </c>
      <c r="AO279" s="31">
        <f t="shared" si="185"/>
        <v>-23.169505943991741</v>
      </c>
      <c r="AP279" s="30">
        <f t="shared" si="201"/>
        <v>23.609121289162623</v>
      </c>
      <c r="AQ279" s="30">
        <f t="shared" si="202"/>
        <v>-26.020599913279625</v>
      </c>
      <c r="AR279" s="31">
        <f t="shared" si="186"/>
        <v>-13.078628545131998</v>
      </c>
      <c r="AS279" s="33">
        <f t="shared" si="187"/>
        <v>-182.50765620386454</v>
      </c>
      <c r="AT279" s="31">
        <f t="shared" si="188"/>
        <v>1.3747531427156513E-8</v>
      </c>
      <c r="AU279" s="31">
        <f t="shared" si="189"/>
        <v>3.2236126887726204E-3</v>
      </c>
      <c r="AV279" s="32">
        <f t="shared" si="190"/>
        <v>-3.4368630908027143E-11</v>
      </c>
      <c r="AW279" s="31">
        <f t="shared" si="191"/>
        <v>-1.6118063460827752E-4</v>
      </c>
      <c r="AX279" s="34">
        <f t="shared" si="192"/>
        <v>1.3713162796248485E-8</v>
      </c>
      <c r="AY279" s="35">
        <f t="shared" si="193"/>
        <v>3.0624320541643426E-3</v>
      </c>
      <c r="AZ279" s="10">
        <f t="shared" si="194"/>
        <v>-13.078628531418836</v>
      </c>
      <c r="BA279" s="10">
        <f t="shared" si="195"/>
        <v>-182.50459377181039</v>
      </c>
      <c r="BB279" s="10">
        <f t="shared" si="196"/>
        <v>-2.5045937718103914</v>
      </c>
      <c r="BC279" s="48"/>
      <c r="BD279" s="46">
        <f t="shared" si="197"/>
        <v>-13</v>
      </c>
      <c r="BE279" s="46">
        <f t="shared" si="198"/>
        <v>-183</v>
      </c>
      <c r="BF279" s="46">
        <f t="shared" si="199"/>
        <v>-3</v>
      </c>
    </row>
    <row r="280" spans="22:58" x14ac:dyDescent="0.3">
      <c r="V280" s="29">
        <v>3.76000000000001</v>
      </c>
      <c r="W280" s="38">
        <f t="shared" si="169"/>
        <v>57543.9937337171</v>
      </c>
      <c r="X280" s="30">
        <f t="shared" si="203"/>
        <v>-6.4246676350453633</v>
      </c>
      <c r="Y280" s="31">
        <f t="shared" si="170"/>
        <v>-30.339761655647518</v>
      </c>
      <c r="Z280" s="31">
        <f t="shared" si="171"/>
        <v>-88.257384759731437</v>
      </c>
      <c r="AA280" s="31">
        <f t="shared" si="172"/>
        <v>10.444421664689283</v>
      </c>
      <c r="AB280" s="31">
        <f t="shared" si="173"/>
        <v>-72.515088046033128</v>
      </c>
      <c r="AC280" s="31">
        <f t="shared" si="174"/>
        <v>1.4191003257447478E-3</v>
      </c>
      <c r="AD280" s="31">
        <f t="shared" si="175"/>
        <v>1.0356790724667686</v>
      </c>
      <c r="AE280" s="31">
        <f t="shared" si="176"/>
        <v>-26.318588525677853</v>
      </c>
      <c r="AF280" s="31">
        <f t="shared" si="177"/>
        <v>-159.73679373329779</v>
      </c>
      <c r="AG280" s="31">
        <f t="shared" si="200"/>
        <v>92.110410468749379</v>
      </c>
      <c r="AH280" s="31">
        <f t="shared" si="178"/>
        <v>-105.13465499494214</v>
      </c>
      <c r="AI280" s="31">
        <f t="shared" si="179"/>
        <v>-89.999682758581827</v>
      </c>
      <c r="AJ280" s="31">
        <f t="shared" si="180"/>
        <v>29.263057428158813</v>
      </c>
      <c r="AK280" s="31">
        <f t="shared" si="181"/>
        <v>88.027324882096508</v>
      </c>
      <c r="AL280" s="32">
        <f t="shared" si="182"/>
        <v>-0.63236855712207607</v>
      </c>
      <c r="AM280" s="31">
        <f t="shared" si="183"/>
        <v>-21.598995838053938</v>
      </c>
      <c r="AN280" s="31">
        <f t="shared" si="184"/>
        <v>15.606444344843977</v>
      </c>
      <c r="AO280" s="31">
        <f t="shared" si="185"/>
        <v>-23.571353714539256</v>
      </c>
      <c r="AP280" s="30">
        <f t="shared" si="201"/>
        <v>23.609121289162623</v>
      </c>
      <c r="AQ280" s="30">
        <f t="shared" si="202"/>
        <v>-26.020599913279625</v>
      </c>
      <c r="AR280" s="31">
        <f t="shared" si="186"/>
        <v>-13.123622804950879</v>
      </c>
      <c r="AS280" s="33">
        <f t="shared" si="187"/>
        <v>-183.30814744783703</v>
      </c>
      <c r="AT280" s="31">
        <f t="shared" si="188"/>
        <v>1.4395434121060042E-8</v>
      </c>
      <c r="AU280" s="31">
        <f t="shared" si="189"/>
        <v>3.2987002740843033E-3</v>
      </c>
      <c r="AV280" s="32">
        <f t="shared" si="190"/>
        <v>-3.5988701051843231E-11</v>
      </c>
      <c r="AW280" s="31">
        <f t="shared" si="191"/>
        <v>-1.6493501388599465E-4</v>
      </c>
      <c r="AX280" s="34">
        <f t="shared" si="192"/>
        <v>1.4359445420008198E-8</v>
      </c>
      <c r="AY280" s="35">
        <f t="shared" si="193"/>
        <v>3.1337652601983088E-3</v>
      </c>
      <c r="AZ280" s="10">
        <f t="shared" si="194"/>
        <v>-13.123622790591433</v>
      </c>
      <c r="BA280" s="10">
        <f t="shared" si="195"/>
        <v>-183.30501368257683</v>
      </c>
      <c r="BB280" s="10">
        <f t="shared" si="196"/>
        <v>-3.3050136825768277</v>
      </c>
      <c r="BC280" s="37"/>
      <c r="BD280" s="46">
        <f t="shared" si="197"/>
        <v>-13</v>
      </c>
      <c r="BE280" s="46">
        <f t="shared" si="198"/>
        <v>-183</v>
      </c>
      <c r="BF280" s="46">
        <f t="shared" si="199"/>
        <v>-3</v>
      </c>
    </row>
    <row r="281" spans="22:58" x14ac:dyDescent="0.3">
      <c r="V281" s="29">
        <v>3.7700000000000098</v>
      </c>
      <c r="W281" s="38">
        <f t="shared" si="169"/>
        <v>58884.365535560224</v>
      </c>
      <c r="X281" s="30">
        <f t="shared" si="203"/>
        <v>-6.4246676350453633</v>
      </c>
      <c r="Y281" s="31">
        <f t="shared" si="170"/>
        <v>-30.539580896100706</v>
      </c>
      <c r="Z281" s="31">
        <f t="shared" si="171"/>
        <v>-88.297027896011855</v>
      </c>
      <c r="AA281" s="31">
        <f t="shared" si="172"/>
        <v>10.626740536965539</v>
      </c>
      <c r="AB281" s="31">
        <f t="shared" si="173"/>
        <v>-72.889603312139215</v>
      </c>
      <c r="AC281" s="31">
        <f t="shared" si="174"/>
        <v>1.4859690231586119E-3</v>
      </c>
      <c r="AD281" s="31">
        <f t="shared" si="175"/>
        <v>1.0597976975849177</v>
      </c>
      <c r="AE281" s="31">
        <f t="shared" si="176"/>
        <v>-26.336022025157373</v>
      </c>
      <c r="AF281" s="31">
        <f t="shared" si="177"/>
        <v>-160.12683351056617</v>
      </c>
      <c r="AG281" s="31">
        <f t="shared" si="200"/>
        <v>92.110410468749379</v>
      </c>
      <c r="AH281" s="31">
        <f t="shared" si="178"/>
        <v>-105.33465499493613</v>
      </c>
      <c r="AI281" s="31">
        <f t="shared" si="179"/>
        <v>-89.999689979878127</v>
      </c>
      <c r="AJ281" s="31">
        <f t="shared" si="180"/>
        <v>29.46282580914427</v>
      </c>
      <c r="AK281" s="31">
        <f t="shared" si="181"/>
        <v>88.072194173533433</v>
      </c>
      <c r="AL281" s="32">
        <f t="shared" si="182"/>
        <v>-0.66001482070290229</v>
      </c>
      <c r="AM281" s="31">
        <f t="shared" si="183"/>
        <v>-22.054326928274438</v>
      </c>
      <c r="AN281" s="31">
        <f t="shared" si="184"/>
        <v>15.578566462254617</v>
      </c>
      <c r="AO281" s="31">
        <f t="shared" si="185"/>
        <v>-23.981822734619133</v>
      </c>
      <c r="AP281" s="30">
        <f t="shared" si="201"/>
        <v>23.609121289162623</v>
      </c>
      <c r="AQ281" s="30">
        <f t="shared" si="202"/>
        <v>-26.020599913279625</v>
      </c>
      <c r="AR281" s="31">
        <f t="shared" si="186"/>
        <v>-13.168934187019758</v>
      </c>
      <c r="AS281" s="33">
        <f t="shared" si="187"/>
        <v>-184.1086562451853</v>
      </c>
      <c r="AT281" s="31">
        <f t="shared" si="188"/>
        <v>1.507386935110832E-8</v>
      </c>
      <c r="AU281" s="31">
        <f t="shared" si="189"/>
        <v>3.3755368739292932E-3</v>
      </c>
      <c r="AV281" s="32">
        <f t="shared" si="190"/>
        <v>-3.7685917392984219E-11</v>
      </c>
      <c r="AW281" s="31">
        <f t="shared" si="191"/>
        <v>-1.687768438912449E-4</v>
      </c>
      <c r="AX281" s="34">
        <f t="shared" si="192"/>
        <v>1.5036183433715335E-8</v>
      </c>
      <c r="AY281" s="35">
        <f t="shared" si="193"/>
        <v>3.2067600300380483E-3</v>
      </c>
      <c r="AZ281" s="10">
        <f t="shared" si="194"/>
        <v>-13.168934171983574</v>
      </c>
      <c r="BA281" s="10">
        <f t="shared" si="195"/>
        <v>-184.10544948515528</v>
      </c>
      <c r="BB281" s="10">
        <f t="shared" si="196"/>
        <v>-4.1054494851552761</v>
      </c>
      <c r="BC281" s="37"/>
      <c r="BD281" s="46">
        <f t="shared" si="197"/>
        <v>-13</v>
      </c>
      <c r="BE281" s="46">
        <f t="shared" si="198"/>
        <v>-184</v>
      </c>
      <c r="BF281" s="46">
        <f t="shared" si="199"/>
        <v>-4</v>
      </c>
    </row>
    <row r="282" spans="22:58" x14ac:dyDescent="0.3">
      <c r="V282" s="29">
        <v>3.78000000000001</v>
      </c>
      <c r="W282" s="36">
        <f t="shared" si="169"/>
        <v>60255.958607437242</v>
      </c>
      <c r="X282" s="30">
        <f t="shared" si="203"/>
        <v>-6.4246676350453633</v>
      </c>
      <c r="Y282" s="31">
        <f t="shared" si="170"/>
        <v>-30.739408265050226</v>
      </c>
      <c r="Z282" s="31">
        <f t="shared" si="171"/>
        <v>-88.335770220424138</v>
      </c>
      <c r="AA282" s="31">
        <f t="shared" si="172"/>
        <v>10.809787727441893</v>
      </c>
      <c r="AB282" s="31">
        <f t="shared" si="173"/>
        <v>-73.25705572758595</v>
      </c>
      <c r="AC282" s="31">
        <f t="shared" si="174"/>
        <v>1.5559880416966998E-3</v>
      </c>
      <c r="AD282" s="31">
        <f t="shared" si="175"/>
        <v>1.0844777287311538</v>
      </c>
      <c r="AE282" s="31">
        <f t="shared" si="176"/>
        <v>-26.352732184611998</v>
      </c>
      <c r="AF282" s="31">
        <f t="shared" si="177"/>
        <v>-160.50834821927896</v>
      </c>
      <c r="AG282" s="31">
        <f t="shared" si="200"/>
        <v>92.110410468749379</v>
      </c>
      <c r="AH282" s="31">
        <f t="shared" si="178"/>
        <v>-105.53465499493042</v>
      </c>
      <c r="AI282" s="31">
        <f t="shared" si="179"/>
        <v>-89.999697036797656</v>
      </c>
      <c r="AJ282" s="31">
        <f t="shared" si="180"/>
        <v>29.662604603170703</v>
      </c>
      <c r="AK282" s="31">
        <f t="shared" si="181"/>
        <v>88.116044401004274</v>
      </c>
      <c r="AL282" s="32">
        <f t="shared" si="182"/>
        <v>-0.68877661533791279</v>
      </c>
      <c r="AM282" s="31">
        <f t="shared" si="183"/>
        <v>-22.517248112998875</v>
      </c>
      <c r="AN282" s="31">
        <f t="shared" si="184"/>
        <v>15.549583461651748</v>
      </c>
      <c r="AO282" s="31">
        <f t="shared" si="185"/>
        <v>-24.400900748792257</v>
      </c>
      <c r="AP282" s="30">
        <f t="shared" si="201"/>
        <v>23.609121289162623</v>
      </c>
      <c r="AQ282" s="30">
        <f t="shared" si="202"/>
        <v>-26.020599913279625</v>
      </c>
      <c r="AR282" s="31">
        <f t="shared" si="186"/>
        <v>-13.214627347077252</v>
      </c>
      <c r="AS282" s="33">
        <f t="shared" si="187"/>
        <v>-184.90924896807121</v>
      </c>
      <c r="AT282" s="31">
        <f t="shared" si="188"/>
        <v>1.5784279751181531E-8</v>
      </c>
      <c r="AU282" s="31">
        <f t="shared" si="189"/>
        <v>3.4541632280887936E-3</v>
      </c>
      <c r="AV282" s="32">
        <f t="shared" si="190"/>
        <v>-3.9460279931450139E-11</v>
      </c>
      <c r="AW282" s="31">
        <f t="shared" si="191"/>
        <v>-1.7270816161315048E-4</v>
      </c>
      <c r="AX282" s="34">
        <f t="shared" si="192"/>
        <v>1.5744819471250081E-8</v>
      </c>
      <c r="AY282" s="35">
        <f t="shared" si="193"/>
        <v>3.2814550664756431E-3</v>
      </c>
      <c r="AZ282" s="10">
        <f t="shared" si="194"/>
        <v>-13.214627331332434</v>
      </c>
      <c r="BA282" s="10">
        <f t="shared" si="195"/>
        <v>-184.90596751300473</v>
      </c>
      <c r="BB282" s="10">
        <f t="shared" si="196"/>
        <v>-4.9059675130047253</v>
      </c>
      <c r="BC282" s="48"/>
      <c r="BD282" s="46">
        <f t="shared" si="197"/>
        <v>-13</v>
      </c>
      <c r="BE282" s="46">
        <f t="shared" si="198"/>
        <v>-185</v>
      </c>
      <c r="BF282" s="46">
        <f t="shared" si="199"/>
        <v>-5</v>
      </c>
    </row>
    <row r="283" spans="22:58" x14ac:dyDescent="0.3">
      <c r="V283" s="29">
        <v>3.7900000000000098</v>
      </c>
      <c r="W283" s="38">
        <f t="shared" si="169"/>
        <v>61659.500186149708</v>
      </c>
      <c r="X283" s="30">
        <f t="shared" si="203"/>
        <v>-6.4246676350453633</v>
      </c>
      <c r="Y283" s="31">
        <f t="shared" si="170"/>
        <v>-30.939243397270907</v>
      </c>
      <c r="Z283" s="31">
        <f t="shared" si="171"/>
        <v>-88.373632132869986</v>
      </c>
      <c r="AA283" s="31">
        <f t="shared" si="172"/>
        <v>10.993535909965594</v>
      </c>
      <c r="AB283" s="31">
        <f t="shared" si="173"/>
        <v>-73.61751916987626</v>
      </c>
      <c r="AC283" s="31">
        <f t="shared" si="174"/>
        <v>1.6293057449966676E-3</v>
      </c>
      <c r="AD283" s="31">
        <f t="shared" si="175"/>
        <v>1.1097322149298632</v>
      </c>
      <c r="AE283" s="31">
        <f t="shared" si="176"/>
        <v>-26.368745816605678</v>
      </c>
      <c r="AF283" s="31">
        <f t="shared" si="177"/>
        <v>-160.88141908781637</v>
      </c>
      <c r="AG283" s="31">
        <f t="shared" si="200"/>
        <v>92.110410468749379</v>
      </c>
      <c r="AH283" s="31">
        <f t="shared" si="178"/>
        <v>-105.73465499492494</v>
      </c>
      <c r="AI283" s="31">
        <f t="shared" si="179"/>
        <v>-89.999703933082102</v>
      </c>
      <c r="AJ283" s="31">
        <f t="shared" si="180"/>
        <v>29.862393342587641</v>
      </c>
      <c r="AK283" s="31">
        <f t="shared" si="181"/>
        <v>88.158898608886972</v>
      </c>
      <c r="AL283" s="32">
        <f t="shared" si="182"/>
        <v>-0.71869113957440289</v>
      </c>
      <c r="AM283" s="31">
        <f t="shared" si="183"/>
        <v>-22.987763029560679</v>
      </c>
      <c r="AN283" s="31">
        <f t="shared" si="184"/>
        <v>15.519457676837678</v>
      </c>
      <c r="AO283" s="31">
        <f t="shared" si="185"/>
        <v>-24.828568353755809</v>
      </c>
      <c r="AP283" s="30">
        <f t="shared" si="201"/>
        <v>23.609121289162623</v>
      </c>
      <c r="AQ283" s="30">
        <f t="shared" si="202"/>
        <v>-26.020599913279625</v>
      </c>
      <c r="AR283" s="31">
        <f t="shared" si="186"/>
        <v>-13.260766763885002</v>
      </c>
      <c r="AS283" s="33">
        <f t="shared" si="187"/>
        <v>-185.70998744157217</v>
      </c>
      <c r="AT283" s="31">
        <f t="shared" si="188"/>
        <v>1.6528169672116794E-8</v>
      </c>
      <c r="AU283" s="31">
        <f t="shared" si="189"/>
        <v>3.5346210252953192E-3</v>
      </c>
      <c r="AV283" s="32">
        <f t="shared" si="190"/>
        <v>-4.1319503286973527E-11</v>
      </c>
      <c r="AW283" s="31">
        <f t="shared" si="191"/>
        <v>-1.7673105148840361E-4</v>
      </c>
      <c r="AX283" s="34">
        <f t="shared" si="192"/>
        <v>1.6486850168829822E-8</v>
      </c>
      <c r="AY283" s="35">
        <f t="shared" si="193"/>
        <v>3.3578899738069155E-3</v>
      </c>
      <c r="AZ283" s="10">
        <f t="shared" si="194"/>
        <v>-13.260766747398151</v>
      </c>
      <c r="BA283" s="10">
        <f t="shared" si="195"/>
        <v>-185.70662955159835</v>
      </c>
      <c r="BB283" s="10">
        <f t="shared" si="196"/>
        <v>-5.7066295515983541</v>
      </c>
      <c r="BC283" s="37"/>
      <c r="BD283" s="46">
        <f t="shared" si="197"/>
        <v>-13</v>
      </c>
      <c r="BE283" s="46">
        <f t="shared" si="198"/>
        <v>-186</v>
      </c>
      <c r="BF283" s="46">
        <f t="shared" si="199"/>
        <v>-6</v>
      </c>
    </row>
    <row r="284" spans="22:58" x14ac:dyDescent="0.3">
      <c r="V284" s="29">
        <v>3.80000000000001</v>
      </c>
      <c r="W284" s="38">
        <f t="shared" si="169"/>
        <v>63095.734448020849</v>
      </c>
      <c r="X284" s="30">
        <f t="shared" si="203"/>
        <v>-6.4246676350453633</v>
      </c>
      <c r="Y284" s="31">
        <f t="shared" si="170"/>
        <v>-31.13908594392122</v>
      </c>
      <c r="Z284" s="31">
        <f t="shared" si="171"/>
        <v>-88.41063357589357</v>
      </c>
      <c r="AA284" s="31">
        <f t="shared" si="172"/>
        <v>11.177958565817704</v>
      </c>
      <c r="AB284" s="31">
        <f t="shared" si="173"/>
        <v>-73.971070581018964</v>
      </c>
      <c r="AC284" s="31">
        <f t="shared" si="174"/>
        <v>1.7060774785977197E-3</v>
      </c>
      <c r="AD284" s="31">
        <f t="shared" si="175"/>
        <v>1.1355745071695325</v>
      </c>
      <c r="AE284" s="31">
        <f t="shared" si="176"/>
        <v>-26.384088935670281</v>
      </c>
      <c r="AF284" s="31">
        <f t="shared" si="177"/>
        <v>-161.24612964974298</v>
      </c>
      <c r="AG284" s="31">
        <f t="shared" si="200"/>
        <v>92.110410468749379</v>
      </c>
      <c r="AH284" s="31">
        <f t="shared" si="178"/>
        <v>-105.93465499491973</v>
      </c>
      <c r="AI284" s="31">
        <f t="shared" si="179"/>
        <v>-89.99971067238792</v>
      </c>
      <c r="AJ284" s="31">
        <f t="shared" si="180"/>
        <v>30.062191580703352</v>
      </c>
      <c r="AK284" s="31">
        <f t="shared" si="181"/>
        <v>88.200779327150528</v>
      </c>
      <c r="AL284" s="32">
        <f t="shared" si="182"/>
        <v>-0.74979620013475068</v>
      </c>
      <c r="AM284" s="31">
        <f t="shared" si="183"/>
        <v>-23.465867248167445</v>
      </c>
      <c r="AN284" s="31">
        <f t="shared" si="184"/>
        <v>15.488150854398254</v>
      </c>
      <c r="AO284" s="31">
        <f t="shared" si="185"/>
        <v>-25.264798593404837</v>
      </c>
      <c r="AP284" s="30">
        <f t="shared" si="201"/>
        <v>23.609121289162623</v>
      </c>
      <c r="AQ284" s="30">
        <f t="shared" si="202"/>
        <v>-26.020599913279625</v>
      </c>
      <c r="AR284" s="31">
        <f t="shared" si="186"/>
        <v>-13.307416705389029</v>
      </c>
      <c r="AS284" s="33">
        <f t="shared" si="187"/>
        <v>-186.51092824314782</v>
      </c>
      <c r="AT284" s="31">
        <f t="shared" si="188"/>
        <v>1.7307118682292572E-8</v>
      </c>
      <c r="AU284" s="31">
        <f t="shared" si="189"/>
        <v>3.6169529253366685E-3</v>
      </c>
      <c r="AV284" s="32">
        <f t="shared" si="190"/>
        <v>-4.3267444769420653E-11</v>
      </c>
      <c r="AW284" s="31">
        <f t="shared" si="191"/>
        <v>-1.8084764650646551E-4</v>
      </c>
      <c r="AX284" s="34">
        <f t="shared" si="192"/>
        <v>1.726385123752315E-8</v>
      </c>
      <c r="AY284" s="35">
        <f t="shared" si="193"/>
        <v>3.4361052788302029E-3</v>
      </c>
      <c r="AZ284" s="10">
        <f t="shared" si="194"/>
        <v>-13.307416688125178</v>
      </c>
      <c r="BA284" s="10">
        <f t="shared" si="195"/>
        <v>-186.50749213786898</v>
      </c>
      <c r="BB284" s="10">
        <f t="shared" si="196"/>
        <v>-6.5074921378689794</v>
      </c>
      <c r="BC284" s="37"/>
      <c r="BD284" s="46">
        <f t="shared" si="197"/>
        <v>-13</v>
      </c>
      <c r="BE284" s="46">
        <f t="shared" si="198"/>
        <v>-187</v>
      </c>
      <c r="BF284" s="46">
        <f t="shared" si="199"/>
        <v>-7</v>
      </c>
    </row>
    <row r="285" spans="22:58" x14ac:dyDescent="0.3">
      <c r="V285" s="29">
        <v>3.8100000000000098</v>
      </c>
      <c r="W285" s="36">
        <f t="shared" si="169"/>
        <v>64565.422903467101</v>
      </c>
      <c r="X285" s="30">
        <f t="shared" si="203"/>
        <v>-6.4246676350453633</v>
      </c>
      <c r="Y285" s="31">
        <f t="shared" si="170"/>
        <v>-31.33893557181057</v>
      </c>
      <c r="Z285" s="31">
        <f t="shared" si="171"/>
        <v>-88.446794044626387</v>
      </c>
      <c r="AA285" s="31">
        <f t="shared" si="172"/>
        <v>11.363029977890527</v>
      </c>
      <c r="AB285" s="31">
        <f t="shared" si="173"/>
        <v>-74.317789680585904</v>
      </c>
      <c r="AC285" s="31">
        <f t="shared" si="174"/>
        <v>1.7864658979962805E-3</v>
      </c>
      <c r="AD285" s="31">
        <f t="shared" si="175"/>
        <v>1.1620182652944964</v>
      </c>
      <c r="AE285" s="31">
        <f t="shared" si="176"/>
        <v>-26.39878676306741</v>
      </c>
      <c r="AF285" s="31">
        <f t="shared" si="177"/>
        <v>-161.60256545991777</v>
      </c>
      <c r="AG285" s="31">
        <f t="shared" si="200"/>
        <v>92.110410468749379</v>
      </c>
      <c r="AH285" s="31">
        <f t="shared" si="178"/>
        <v>-106.13465499491474</v>
      </c>
      <c r="AI285" s="31">
        <f t="shared" si="179"/>
        <v>-89.999717258288428</v>
      </c>
      <c r="AJ285" s="31">
        <f t="shared" si="180"/>
        <v>30.261998890849291</v>
      </c>
      <c r="AK285" s="31">
        <f t="shared" si="181"/>
        <v>88.241708582389705</v>
      </c>
      <c r="AL285" s="32">
        <f t="shared" si="182"/>
        <v>-0.78213016968046667</v>
      </c>
      <c r="AM285" s="31">
        <f t="shared" si="183"/>
        <v>-23.951547880456726</v>
      </c>
      <c r="AN285" s="31">
        <f t="shared" si="184"/>
        <v>15.455624195003463</v>
      </c>
      <c r="AO285" s="31">
        <f t="shared" si="185"/>
        <v>-25.709556556355448</v>
      </c>
      <c r="AP285" s="30">
        <f t="shared" si="201"/>
        <v>23.609121289162623</v>
      </c>
      <c r="AQ285" s="30">
        <f t="shared" si="202"/>
        <v>-26.020599913279625</v>
      </c>
      <c r="AR285" s="31">
        <f t="shared" si="186"/>
        <v>-13.354641192180949</v>
      </c>
      <c r="AS285" s="33">
        <f t="shared" si="187"/>
        <v>-187.31212201627321</v>
      </c>
      <c r="AT285" s="31">
        <f t="shared" si="188"/>
        <v>1.8122777710318731E-8</v>
      </c>
      <c r="AU285" s="31">
        <f t="shared" si="189"/>
        <v>3.7012025816746752E-3</v>
      </c>
      <c r="AV285" s="32">
        <f t="shared" si="190"/>
        <v>-4.5307961688657809E-11</v>
      </c>
      <c r="AW285" s="31">
        <f t="shared" si="191"/>
        <v>-1.8506012934050417E-4</v>
      </c>
      <c r="AX285" s="34">
        <f t="shared" si="192"/>
        <v>1.8077469748630073E-8</v>
      </c>
      <c r="AY285" s="35">
        <f t="shared" si="193"/>
        <v>3.5161424523341709E-3</v>
      </c>
      <c r="AZ285" s="10">
        <f t="shared" si="194"/>
        <v>-13.354641174103479</v>
      </c>
      <c r="BA285" s="10">
        <f t="shared" si="195"/>
        <v>-187.30860587382088</v>
      </c>
      <c r="BB285" s="10">
        <f t="shared" si="196"/>
        <v>-7.3086058738208806</v>
      </c>
      <c r="BC285" s="48"/>
      <c r="BD285" s="46">
        <f t="shared" si="197"/>
        <v>-13</v>
      </c>
      <c r="BE285" s="46">
        <f t="shared" si="198"/>
        <v>-187</v>
      </c>
      <c r="BF285" s="46">
        <f t="shared" si="199"/>
        <v>-7</v>
      </c>
    </row>
    <row r="286" spans="22:58" x14ac:dyDescent="0.3">
      <c r="V286" s="29">
        <v>3.8200000000000101</v>
      </c>
      <c r="W286" s="38">
        <f t="shared" si="169"/>
        <v>66069.344800761188</v>
      </c>
      <c r="X286" s="30">
        <f t="shared" si="203"/>
        <v>-6.4246676350453633</v>
      </c>
      <c r="Y286" s="31">
        <f t="shared" si="170"/>
        <v>-31.538791962699268</v>
      </c>
      <c r="Z286" s="31">
        <f t="shared" si="171"/>
        <v>-88.482132596536573</v>
      </c>
      <c r="AA286" s="31">
        <f t="shared" si="172"/>
        <v>11.548725223184951</v>
      </c>
      <c r="AB286" s="31">
        <f t="shared" si="173"/>
        <v>-74.657758690951098</v>
      </c>
      <c r="AC286" s="31">
        <f t="shared" si="174"/>
        <v>1.8706413120666515E-3</v>
      </c>
      <c r="AD286" s="31">
        <f t="shared" si="175"/>
        <v>1.1890774650471045</v>
      </c>
      <c r="AE286" s="31">
        <f t="shared" si="176"/>
        <v>-26.412863733247612</v>
      </c>
      <c r="AF286" s="31">
        <f t="shared" si="177"/>
        <v>-161.95081382244058</v>
      </c>
      <c r="AG286" s="31">
        <f t="shared" si="200"/>
        <v>92.110410468749379</v>
      </c>
      <c r="AH286" s="31">
        <f t="shared" si="178"/>
        <v>-106.33465499490997</v>
      </c>
      <c r="AI286" s="31">
        <f t="shared" si="179"/>
        <v>-89.999723694275531</v>
      </c>
      <c r="AJ286" s="31">
        <f t="shared" si="180"/>
        <v>30.46181486548609</v>
      </c>
      <c r="AK286" s="31">
        <f t="shared" si="181"/>
        <v>88.281707908653459</v>
      </c>
      <c r="AL286" s="32">
        <f t="shared" si="182"/>
        <v>-0.81573193990819359</v>
      </c>
      <c r="AM286" s="31">
        <f t="shared" si="183"/>
        <v>-24.444783192479878</v>
      </c>
      <c r="AN286" s="31">
        <f t="shared" si="184"/>
        <v>15.421838399417307</v>
      </c>
      <c r="AO286" s="31">
        <f t="shared" si="185"/>
        <v>-26.16279897810195</v>
      </c>
      <c r="AP286" s="30">
        <f t="shared" si="201"/>
        <v>23.609121289162623</v>
      </c>
      <c r="AQ286" s="30">
        <f t="shared" si="202"/>
        <v>-26.020599913279625</v>
      </c>
      <c r="AR286" s="31">
        <f t="shared" si="186"/>
        <v>-13.402503957947307</v>
      </c>
      <c r="AS286" s="33">
        <f t="shared" si="187"/>
        <v>-188.11361280054254</v>
      </c>
      <c r="AT286" s="31">
        <f t="shared" si="188"/>
        <v>1.8976876759656137E-8</v>
      </c>
      <c r="AU286" s="31">
        <f t="shared" si="189"/>
        <v>3.7874146645908487E-3</v>
      </c>
      <c r="AV286" s="32">
        <f t="shared" si="190"/>
        <v>-4.7441054044685073E-11</v>
      </c>
      <c r="AW286" s="31">
        <f t="shared" si="191"/>
        <v>-1.8937073350467685E-4</v>
      </c>
      <c r="AX286" s="34">
        <f t="shared" si="192"/>
        <v>1.8929435705611453E-8</v>
      </c>
      <c r="AY286" s="35">
        <f t="shared" si="193"/>
        <v>3.5980439310861717E-3</v>
      </c>
      <c r="AZ286" s="10">
        <f t="shared" si="194"/>
        <v>-13.402503939017871</v>
      </c>
      <c r="BA286" s="10">
        <f t="shared" si="195"/>
        <v>-188.11001475661146</v>
      </c>
      <c r="BB286" s="10">
        <f t="shared" si="196"/>
        <v>-8.1100147566114629</v>
      </c>
      <c r="BC286" s="37"/>
      <c r="BD286" s="46">
        <f t="shared" si="197"/>
        <v>-13</v>
      </c>
      <c r="BE286" s="46">
        <f t="shared" si="198"/>
        <v>-188</v>
      </c>
      <c r="BF286" s="46">
        <f t="shared" si="199"/>
        <v>-8</v>
      </c>
    </row>
    <row r="287" spans="22:58" x14ac:dyDescent="0.3">
      <c r="V287" s="29">
        <v>3.8300000000000098</v>
      </c>
      <c r="W287" s="38">
        <f t="shared" si="169"/>
        <v>67608.29753919979</v>
      </c>
      <c r="X287" s="30">
        <f t="shared" si="203"/>
        <v>-6.4246676350453633</v>
      </c>
      <c r="Y287" s="31">
        <f t="shared" si="170"/>
        <v>-31.738654812629576</v>
      </c>
      <c r="Z287" s="31">
        <f t="shared" si="171"/>
        <v>-88.516667860985322</v>
      </c>
      <c r="AA287" s="31">
        <f t="shared" si="172"/>
        <v>11.735020163795477</v>
      </c>
      <c r="AB287" s="31">
        <f t="shared" si="173"/>
        <v>-74.991062074764585</v>
      </c>
      <c r="AC287" s="31">
        <f t="shared" si="174"/>
        <v>1.9587820425763483E-3</v>
      </c>
      <c r="AD287" s="31">
        <f t="shared" si="175"/>
        <v>1.2167664052630713</v>
      </c>
      <c r="AE287" s="31">
        <f t="shared" si="176"/>
        <v>-26.426343501836893</v>
      </c>
      <c r="AF287" s="31">
        <f t="shared" si="177"/>
        <v>-162.29096353048686</v>
      </c>
      <c r="AG287" s="31">
        <f t="shared" si="200"/>
        <v>92.110410468749379</v>
      </c>
      <c r="AH287" s="31">
        <f t="shared" si="178"/>
        <v>-106.53465499490544</v>
      </c>
      <c r="AI287" s="31">
        <f t="shared" si="179"/>
        <v>-89.999729983761696</v>
      </c>
      <c r="AJ287" s="31">
        <f t="shared" si="180"/>
        <v>30.661639115349054</v>
      </c>
      <c r="AK287" s="31">
        <f t="shared" si="181"/>
        <v>88.320798358068572</v>
      </c>
      <c r="AL287" s="32">
        <f t="shared" si="182"/>
        <v>-0.85064086986289145</v>
      </c>
      <c r="AM287" s="31">
        <f t="shared" si="183"/>
        <v>-24.945542224450694</v>
      </c>
      <c r="AN287" s="31">
        <f t="shared" si="184"/>
        <v>15.386753719330104</v>
      </c>
      <c r="AO287" s="31">
        <f t="shared" si="185"/>
        <v>-26.624473850143819</v>
      </c>
      <c r="AP287" s="30">
        <f t="shared" si="201"/>
        <v>23.609121289162623</v>
      </c>
      <c r="AQ287" s="30">
        <f t="shared" si="202"/>
        <v>-26.020599913279625</v>
      </c>
      <c r="AR287" s="31">
        <f t="shared" si="186"/>
        <v>-13.451068406623792</v>
      </c>
      <c r="AS287" s="33">
        <f t="shared" si="187"/>
        <v>-188.91543738063069</v>
      </c>
      <c r="AT287" s="31">
        <f t="shared" si="188"/>
        <v>1.9871230694581364E-8</v>
      </c>
      <c r="AU287" s="31">
        <f t="shared" si="189"/>
        <v>3.8756348848711384E-3</v>
      </c>
      <c r="AV287" s="32">
        <f t="shared" si="190"/>
        <v>-4.9678293767101205E-11</v>
      </c>
      <c r="AW287" s="31">
        <f t="shared" si="191"/>
        <v>-1.9378174453836878E-4</v>
      </c>
      <c r="AX287" s="34">
        <f t="shared" si="192"/>
        <v>1.9821552400814263E-8</v>
      </c>
      <c r="AY287" s="35">
        <f t="shared" si="193"/>
        <v>3.6818531403327694E-3</v>
      </c>
      <c r="AZ287" s="10">
        <f t="shared" si="194"/>
        <v>-13.451068386802239</v>
      </c>
      <c r="BA287" s="10">
        <f t="shared" si="195"/>
        <v>-188.91175552749036</v>
      </c>
      <c r="BB287" s="10">
        <f t="shared" si="196"/>
        <v>-8.9117555274903566</v>
      </c>
      <c r="BC287" s="37"/>
      <c r="BD287" s="46">
        <f t="shared" si="197"/>
        <v>-13</v>
      </c>
      <c r="BE287" s="46">
        <f t="shared" si="198"/>
        <v>-189</v>
      </c>
      <c r="BF287" s="46">
        <f t="shared" si="199"/>
        <v>-9</v>
      </c>
    </row>
    <row r="288" spans="22:58" x14ac:dyDescent="0.3">
      <c r="V288" s="29">
        <v>3.8400000000000101</v>
      </c>
      <c r="W288" s="36">
        <f t="shared" si="169"/>
        <v>69183.097091895295</v>
      </c>
      <c r="X288" s="30">
        <f t="shared" si="203"/>
        <v>-6.4246676350453633</v>
      </c>
      <c r="Y288" s="31">
        <f t="shared" si="170"/>
        <v>-31.938523831286545</v>
      </c>
      <c r="Z288" s="31">
        <f t="shared" si="171"/>
        <v>-88.550418048592775</v>
      </c>
      <c r="AA288" s="31">
        <f t="shared" si="172"/>
        <v>11.921891436542765</v>
      </c>
      <c r="AB288" s="31">
        <f t="shared" si="173"/>
        <v>-75.317786284645265</v>
      </c>
      <c r="AC288" s="31">
        <f t="shared" si="174"/>
        <v>2.0510748005056834E-3</v>
      </c>
      <c r="AD288" s="31">
        <f t="shared" si="175"/>
        <v>1.2450997152228158</v>
      </c>
      <c r="AE288" s="31">
        <f t="shared" si="176"/>
        <v>-26.439248954988642</v>
      </c>
      <c r="AF288" s="31">
        <f t="shared" si="177"/>
        <v>-162.62310461801525</v>
      </c>
      <c r="AG288" s="31">
        <f t="shared" si="200"/>
        <v>92.110410468749379</v>
      </c>
      <c r="AH288" s="31">
        <f t="shared" si="178"/>
        <v>-106.73465499490108</v>
      </c>
      <c r="AI288" s="31">
        <f t="shared" si="179"/>
        <v>-89.999736130081658</v>
      </c>
      <c r="AJ288" s="31">
        <f t="shared" si="180"/>
        <v>30.861471268631622</v>
      </c>
      <c r="AK288" s="31">
        <f t="shared" si="181"/>
        <v>88.359000511260518</v>
      </c>
      <c r="AL288" s="32">
        <f t="shared" si="182"/>
        <v>-0.88689672937835207</v>
      </c>
      <c r="AM288" s="31">
        <f t="shared" si="183"/>
        <v>-25.453784419752836</v>
      </c>
      <c r="AN288" s="31">
        <f t="shared" si="184"/>
        <v>15.350330013101571</v>
      </c>
      <c r="AO288" s="31">
        <f t="shared" si="185"/>
        <v>-27.094520038573975</v>
      </c>
      <c r="AP288" s="30">
        <f t="shared" si="201"/>
        <v>23.609121289162623</v>
      </c>
      <c r="AQ288" s="30">
        <f t="shared" si="202"/>
        <v>-26.020599913279625</v>
      </c>
      <c r="AR288" s="31">
        <f t="shared" si="186"/>
        <v>-13.500397566004073</v>
      </c>
      <c r="AS288" s="33">
        <f t="shared" si="187"/>
        <v>-189.71762465658924</v>
      </c>
      <c r="AT288" s="31">
        <f t="shared" si="188"/>
        <v>2.0807731525566812E-8</v>
      </c>
      <c r="AU288" s="31">
        <f t="shared" si="189"/>
        <v>3.9659100180423961E-3</v>
      </c>
      <c r="AV288" s="32">
        <f t="shared" si="190"/>
        <v>-5.2019680855906296E-11</v>
      </c>
      <c r="AW288" s="31">
        <f t="shared" si="191"/>
        <v>-1.9829550121801642E-4</v>
      </c>
      <c r="AX288" s="34">
        <f t="shared" si="192"/>
        <v>2.0755711844710907E-8</v>
      </c>
      <c r="AY288" s="35">
        <f t="shared" si="193"/>
        <v>3.7676145168243796E-3</v>
      </c>
      <c r="AZ288" s="10">
        <f t="shared" si="194"/>
        <v>-13.500397545248362</v>
      </c>
      <c r="BA288" s="10">
        <f t="shared" si="195"/>
        <v>-189.71385704207242</v>
      </c>
      <c r="BB288" s="10">
        <f t="shared" si="196"/>
        <v>-9.7138570420724193</v>
      </c>
      <c r="BC288" s="48"/>
      <c r="BD288" s="46">
        <f t="shared" si="197"/>
        <v>-14</v>
      </c>
      <c r="BE288" s="46">
        <f t="shared" si="198"/>
        <v>-190</v>
      </c>
      <c r="BF288" s="46">
        <f t="shared" si="199"/>
        <v>-10</v>
      </c>
    </row>
    <row r="289" spans="22:58" x14ac:dyDescent="0.3">
      <c r="V289" s="29">
        <v>3.8500000000000099</v>
      </c>
      <c r="W289" s="38">
        <f t="shared" si="169"/>
        <v>70794.578438415469</v>
      </c>
      <c r="X289" s="30">
        <f t="shared" si="203"/>
        <v>-6.4246676350453633</v>
      </c>
      <c r="Y289" s="31">
        <f t="shared" si="170"/>
        <v>-32.138398741387292</v>
      </c>
      <c r="Z289" s="31">
        <f t="shared" si="171"/>
        <v>-88.583400960415801</v>
      </c>
      <c r="AA289" s="31">
        <f t="shared" si="172"/>
        <v>12.109316441405277</v>
      </c>
      <c r="AB289" s="31">
        <f t="shared" si="173"/>
        <v>-75.638019525015224</v>
      </c>
      <c r="AC289" s="31">
        <f t="shared" si="174"/>
        <v>2.1477150799959037E-3</v>
      </c>
      <c r="AD289" s="31">
        <f t="shared" si="175"/>
        <v>1.2740923621615863</v>
      </c>
      <c r="AE289" s="31">
        <f t="shared" si="176"/>
        <v>-26.451602219947386</v>
      </c>
      <c r="AF289" s="31">
        <f t="shared" si="177"/>
        <v>-162.94732812326944</v>
      </c>
      <c r="AG289" s="31">
        <f t="shared" si="200"/>
        <v>92.110410468749379</v>
      </c>
      <c r="AH289" s="31">
        <f t="shared" si="178"/>
        <v>-106.93465499489693</v>
      </c>
      <c r="AI289" s="31">
        <f t="shared" si="179"/>
        <v>-89.999742136494319</v>
      </c>
      <c r="AJ289" s="31">
        <f t="shared" si="180"/>
        <v>31.061310970205078</v>
      </c>
      <c r="AK289" s="31">
        <f t="shared" si="181"/>
        <v>88.396334487573654</v>
      </c>
      <c r="AL289" s="32">
        <f t="shared" si="182"/>
        <v>-0.92453963758350932</v>
      </c>
      <c r="AM289" s="31">
        <f t="shared" si="183"/>
        <v>-25.969459265848094</v>
      </c>
      <c r="AN289" s="31">
        <f t="shared" si="184"/>
        <v>15.312526806474017</v>
      </c>
      <c r="AO289" s="31">
        <f t="shared" si="185"/>
        <v>-27.57286691476876</v>
      </c>
      <c r="AP289" s="30">
        <f t="shared" si="201"/>
        <v>23.609121289162623</v>
      </c>
      <c r="AQ289" s="30">
        <f t="shared" si="202"/>
        <v>-26.020599913279625</v>
      </c>
      <c r="AR289" s="31">
        <f t="shared" si="186"/>
        <v>-13.550554037590372</v>
      </c>
      <c r="AS289" s="33">
        <f t="shared" si="187"/>
        <v>-190.5201950380382</v>
      </c>
      <c r="AT289" s="31">
        <f t="shared" si="188"/>
        <v>2.1788369624484826E-8</v>
      </c>
      <c r="AU289" s="31">
        <f t="shared" si="189"/>
        <v>4.0582879291733692E-3</v>
      </c>
      <c r="AV289" s="32">
        <f t="shared" si="190"/>
        <v>-5.4471001275899776E-11</v>
      </c>
      <c r="AW289" s="31">
        <f t="shared" si="191"/>
        <v>-2.0291439679715771E-4</v>
      </c>
      <c r="AX289" s="34">
        <f t="shared" si="192"/>
        <v>2.1733898623208926E-8</v>
      </c>
      <c r="AY289" s="35">
        <f t="shared" si="193"/>
        <v>3.8553735323762113E-3</v>
      </c>
      <c r="AZ289" s="10">
        <f t="shared" si="194"/>
        <v>-13.550554015856473</v>
      </c>
      <c r="BA289" s="10">
        <f t="shared" si="195"/>
        <v>-190.51633966450581</v>
      </c>
      <c r="BB289" s="10">
        <f t="shared" si="196"/>
        <v>-10.516339664505807</v>
      </c>
      <c r="BC289" s="37"/>
      <c r="BD289" s="46">
        <f t="shared" si="197"/>
        <v>-14</v>
      </c>
      <c r="BE289" s="46">
        <f t="shared" si="198"/>
        <v>-191</v>
      </c>
      <c r="BF289" s="46">
        <f t="shared" si="199"/>
        <v>-11</v>
      </c>
    </row>
    <row r="290" spans="22:58" x14ac:dyDescent="0.3">
      <c r="V290" s="29">
        <v>3.8600000000000101</v>
      </c>
      <c r="W290" s="38">
        <f t="shared" si="169"/>
        <v>72443.596007500717</v>
      </c>
      <c r="X290" s="30">
        <f t="shared" si="203"/>
        <v>-6.4246676350453633</v>
      </c>
      <c r="Y290" s="31">
        <f t="shared" si="170"/>
        <v>-32.338279278097446</v>
      </c>
      <c r="Z290" s="31">
        <f t="shared" si="171"/>
        <v>-88.615633996940389</v>
      </c>
      <c r="AA290" s="31">
        <f t="shared" si="172"/>
        <v>12.297273328893297</v>
      </c>
      <c r="AB290" s="31">
        <f t="shared" si="173"/>
        <v>-75.951851525943766</v>
      </c>
      <c r="AC290" s="31">
        <f t="shared" si="174"/>
        <v>2.2489075707202559E-3</v>
      </c>
      <c r="AD290" s="31">
        <f t="shared" si="175"/>
        <v>1.3037596589411944</v>
      </c>
      <c r="AE290" s="31">
        <f t="shared" si="176"/>
        <v>-26.463424676678795</v>
      </c>
      <c r="AF290" s="31">
        <f t="shared" si="177"/>
        <v>-163.26372586394297</v>
      </c>
      <c r="AG290" s="31">
        <f t="shared" si="200"/>
        <v>92.110410468749379</v>
      </c>
      <c r="AH290" s="31">
        <f t="shared" si="178"/>
        <v>-107.134654994893</v>
      </c>
      <c r="AI290" s="31">
        <f t="shared" si="179"/>
        <v>-89.999748006184319</v>
      </c>
      <c r="AJ290" s="31">
        <f t="shared" si="180"/>
        <v>31.261157880872794</v>
      </c>
      <c r="AK290" s="31">
        <f t="shared" si="181"/>
        <v>88.432819955092654</v>
      </c>
      <c r="AL290" s="32">
        <f t="shared" si="182"/>
        <v>-0.96360999644483525</v>
      </c>
      <c r="AM290" s="31">
        <f t="shared" si="183"/>
        <v>-26.492505949863855</v>
      </c>
      <c r="AN290" s="31">
        <f t="shared" si="184"/>
        <v>15.273303358284339</v>
      </c>
      <c r="AO290" s="31">
        <f t="shared" si="185"/>
        <v>-28.05943400095552</v>
      </c>
      <c r="AP290" s="30">
        <f t="shared" si="201"/>
        <v>23.609121289162623</v>
      </c>
      <c r="AQ290" s="30">
        <f t="shared" si="202"/>
        <v>-26.020599913279625</v>
      </c>
      <c r="AR290" s="31">
        <f t="shared" si="186"/>
        <v>-13.601599942511458</v>
      </c>
      <c r="AS290" s="33">
        <f t="shared" si="187"/>
        <v>-191.32315986489849</v>
      </c>
      <c r="AT290" s="31">
        <f t="shared" si="188"/>
        <v>2.2815224081332892E-8</v>
      </c>
      <c r="AU290" s="31">
        <f t="shared" si="189"/>
        <v>4.1528175982533813E-3</v>
      </c>
      <c r="AV290" s="32">
        <f t="shared" si="190"/>
        <v>-5.7038040991881097E-11</v>
      </c>
      <c r="AW290" s="31">
        <f t="shared" si="191"/>
        <v>-2.0764088027536688E-4</v>
      </c>
      <c r="AX290" s="34">
        <f t="shared" si="192"/>
        <v>2.275818604034101E-8</v>
      </c>
      <c r="AY290" s="35">
        <f t="shared" si="193"/>
        <v>3.9451767179780146E-3</v>
      </c>
      <c r="AZ290" s="10">
        <f t="shared" si="194"/>
        <v>-13.601599919753271</v>
      </c>
      <c r="BA290" s="10">
        <f t="shared" si="195"/>
        <v>-191.31921468818049</v>
      </c>
      <c r="BB290" s="10">
        <f t="shared" si="196"/>
        <v>-11.319214688180494</v>
      </c>
      <c r="BC290" s="37"/>
      <c r="BD290" s="46">
        <f t="shared" si="197"/>
        <v>-14</v>
      </c>
      <c r="BE290" s="46">
        <f t="shared" si="198"/>
        <v>-191</v>
      </c>
      <c r="BF290" s="46">
        <f t="shared" si="199"/>
        <v>-11</v>
      </c>
    </row>
    <row r="291" spans="22:58" x14ac:dyDescent="0.3">
      <c r="V291" s="29">
        <v>3.8700000000000099</v>
      </c>
      <c r="W291" s="36">
        <f t="shared" si="169"/>
        <v>74131.024130093487</v>
      </c>
      <c r="X291" s="30">
        <f t="shared" si="203"/>
        <v>-6.4246676350453633</v>
      </c>
      <c r="Y291" s="31">
        <f t="shared" si="170"/>
        <v>-32.538165188473648</v>
      </c>
      <c r="Z291" s="31">
        <f t="shared" si="171"/>
        <v>-88.647134166891476</v>
      </c>
      <c r="AA291" s="31">
        <f t="shared" si="172"/>
        <v>12.485740986499991</v>
      </c>
      <c r="AB291" s="31">
        <f t="shared" si="173"/>
        <v>-76.259373328821198</v>
      </c>
      <c r="AC291" s="31">
        <f t="shared" si="174"/>
        <v>2.3548665895406196E-3</v>
      </c>
      <c r="AD291" s="31">
        <f t="shared" si="175"/>
        <v>1.3341172718861625</v>
      </c>
      <c r="AE291" s="31">
        <f t="shared" si="176"/>
        <v>-26.474736970429475</v>
      </c>
      <c r="AF291" s="31">
        <f t="shared" si="177"/>
        <v>-163.57239022382652</v>
      </c>
      <c r="AG291" s="31">
        <f t="shared" si="200"/>
        <v>92.110410468749379</v>
      </c>
      <c r="AH291" s="31">
        <f t="shared" si="178"/>
        <v>-107.33465499488921</v>
      </c>
      <c r="AI291" s="31">
        <f t="shared" si="179"/>
        <v>-89.999753742263863</v>
      </c>
      <c r="AJ291" s="31">
        <f t="shared" si="180"/>
        <v>31.461011676657726</v>
      </c>
      <c r="AK291" s="31">
        <f t="shared" si="181"/>
        <v>88.468476140467715</v>
      </c>
      <c r="AL291" s="32">
        <f t="shared" si="182"/>
        <v>-1.0041484193502057</v>
      </c>
      <c r="AM291" s="31">
        <f t="shared" si="183"/>
        <v>-27.022853031759883</v>
      </c>
      <c r="AN291" s="31">
        <f t="shared" si="184"/>
        <v>15.232618731167694</v>
      </c>
      <c r="AO291" s="31">
        <f t="shared" si="185"/>
        <v>-28.554130633556031</v>
      </c>
      <c r="AP291" s="30">
        <f t="shared" si="201"/>
        <v>23.609121289162623</v>
      </c>
      <c r="AQ291" s="30">
        <f t="shared" si="202"/>
        <v>-26.020599913279625</v>
      </c>
      <c r="AR291" s="31">
        <f t="shared" si="186"/>
        <v>-13.653596863378784</v>
      </c>
      <c r="AS291" s="33">
        <f t="shared" si="187"/>
        <v>-192.12652085738256</v>
      </c>
      <c r="AT291" s="31">
        <f t="shared" si="188"/>
        <v>2.3890472347508097E-8</v>
      </c>
      <c r="AU291" s="31">
        <f t="shared" si="189"/>
        <v>4.2495491461621675E-3</v>
      </c>
      <c r="AV291" s="32">
        <f t="shared" si="190"/>
        <v>-5.9726585968649742E-11</v>
      </c>
      <c r="AW291" s="31">
        <f t="shared" si="191"/>
        <v>-2.124774576967461E-4</v>
      </c>
      <c r="AX291" s="34">
        <f t="shared" si="192"/>
        <v>2.3830745761539448E-8</v>
      </c>
      <c r="AY291" s="35">
        <f t="shared" si="193"/>
        <v>4.0370716884654215E-3</v>
      </c>
      <c r="AZ291" s="10">
        <f t="shared" si="194"/>
        <v>-13.653596839548038</v>
      </c>
      <c r="BA291" s="10">
        <f t="shared" si="195"/>
        <v>-192.1224837856941</v>
      </c>
      <c r="BB291" s="10">
        <f t="shared" si="196"/>
        <v>-12.122483785694101</v>
      </c>
      <c r="BC291" s="48"/>
      <c r="BD291" s="46">
        <f t="shared" si="197"/>
        <v>-14</v>
      </c>
      <c r="BE291" s="46">
        <f t="shared" si="198"/>
        <v>-192</v>
      </c>
      <c r="BF291" s="46">
        <f t="shared" si="199"/>
        <v>-12</v>
      </c>
    </row>
    <row r="292" spans="22:58" x14ac:dyDescent="0.3">
      <c r="V292" s="29">
        <v>3.8800000000000101</v>
      </c>
      <c r="W292" s="38">
        <f t="shared" si="169"/>
        <v>75857.757502920154</v>
      </c>
      <c r="X292" s="30">
        <f t="shared" si="203"/>
        <v>-6.4246676350453633</v>
      </c>
      <c r="Y292" s="31">
        <f t="shared" si="170"/>
        <v>-32.738056230930866</v>
      </c>
      <c r="Z292" s="31">
        <f t="shared" si="171"/>
        <v>-88.67791809586258</v>
      </c>
      <c r="AA292" s="31">
        <f t="shared" si="172"/>
        <v>12.674699024355904</v>
      </c>
      <c r="AB292" s="31">
        <f t="shared" si="173"/>
        <v>-76.560677083642133</v>
      </c>
      <c r="AC292" s="31">
        <f t="shared" si="174"/>
        <v>2.4658165323284899E-3</v>
      </c>
      <c r="AD292" s="31">
        <f t="shared" si="175"/>
        <v>1.3651812287871106</v>
      </c>
      <c r="AE292" s="31">
        <f t="shared" si="176"/>
        <v>-26.485559025088001</v>
      </c>
      <c r="AF292" s="31">
        <f t="shared" si="177"/>
        <v>-163.87341395071761</v>
      </c>
      <c r="AG292" s="31">
        <f t="shared" si="200"/>
        <v>92.110410468749379</v>
      </c>
      <c r="AH292" s="31">
        <f t="shared" si="178"/>
        <v>-107.53465499488559</v>
      </c>
      <c r="AI292" s="31">
        <f t="shared" si="179"/>
        <v>-89.999759347774287</v>
      </c>
      <c r="AJ292" s="31">
        <f t="shared" si="180"/>
        <v>31.660872048121512</v>
      </c>
      <c r="AK292" s="31">
        <f t="shared" si="181"/>
        <v>88.503321838545759</v>
      </c>
      <c r="AL292" s="32">
        <f t="shared" si="182"/>
        <v>-1.0461956547781786</v>
      </c>
      <c r="AM292" s="31">
        <f t="shared" si="183"/>
        <v>-27.560418138077772</v>
      </c>
      <c r="AN292" s="31">
        <f t="shared" si="184"/>
        <v>15.190431867207126</v>
      </c>
      <c r="AO292" s="31">
        <f t="shared" si="185"/>
        <v>-29.0568556473063</v>
      </c>
      <c r="AP292" s="30">
        <f t="shared" si="201"/>
        <v>23.609121289162623</v>
      </c>
      <c r="AQ292" s="30">
        <f t="shared" si="202"/>
        <v>-26.020599913279625</v>
      </c>
      <c r="AR292" s="31">
        <f t="shared" si="186"/>
        <v>-13.706605781997878</v>
      </c>
      <c r="AS292" s="33">
        <f t="shared" si="187"/>
        <v>-192.9302695980239</v>
      </c>
      <c r="AT292" s="31">
        <f t="shared" si="188"/>
        <v>2.5016396021771765E-8</v>
      </c>
      <c r="AU292" s="31">
        <f t="shared" si="189"/>
        <v>4.3485338612446172E-3</v>
      </c>
      <c r="AV292" s="32">
        <f t="shared" si="190"/>
        <v>-6.2542422171005155E-11</v>
      </c>
      <c r="AW292" s="31">
        <f t="shared" si="191"/>
        <v>-2.1742669347866368E-4</v>
      </c>
      <c r="AX292" s="34">
        <f t="shared" si="192"/>
        <v>2.4953853599600759E-8</v>
      </c>
      <c r="AY292" s="35">
        <f t="shared" si="193"/>
        <v>4.1311071677659532E-3</v>
      </c>
      <c r="AZ292" s="10">
        <f t="shared" si="194"/>
        <v>-13.706605757044024</v>
      </c>
      <c r="BA292" s="10">
        <f t="shared" si="195"/>
        <v>-192.92613849085612</v>
      </c>
      <c r="BB292" s="10">
        <f t="shared" si="196"/>
        <v>-12.926138490856118</v>
      </c>
      <c r="BC292" s="37"/>
      <c r="BD292" s="46">
        <f t="shared" si="197"/>
        <v>-14</v>
      </c>
      <c r="BE292" s="46">
        <f t="shared" si="198"/>
        <v>-193</v>
      </c>
      <c r="BF292" s="46">
        <f t="shared" si="199"/>
        <v>-13</v>
      </c>
    </row>
    <row r="293" spans="22:58" x14ac:dyDescent="0.3">
      <c r="V293" s="29">
        <v>3.8900000000000099</v>
      </c>
      <c r="W293" s="38">
        <f t="shared" si="169"/>
        <v>77624.711662870977</v>
      </c>
      <c r="X293" s="30">
        <f t="shared" si="203"/>
        <v>-6.4246676350453633</v>
      </c>
      <c r="Y293" s="31">
        <f t="shared" si="170"/>
        <v>-32.937952174733468</v>
      </c>
      <c r="Z293" s="31">
        <f t="shared" si="171"/>
        <v>-88.708002034768214</v>
      </c>
      <c r="AA293" s="31">
        <f t="shared" si="172"/>
        <v>12.86412776020487</v>
      </c>
      <c r="AB293" s="31">
        <f t="shared" si="173"/>
        <v>-76.855855857641828</v>
      </c>
      <c r="AC293" s="31">
        <f t="shared" si="174"/>
        <v>2.5819923469260538E-3</v>
      </c>
      <c r="AD293" s="31">
        <f t="shared" si="175"/>
        <v>1.3969679270741775</v>
      </c>
      <c r="AE293" s="31">
        <f t="shared" si="176"/>
        <v>-26.495910057227039</v>
      </c>
      <c r="AF293" s="31">
        <f t="shared" si="177"/>
        <v>-164.16688996533588</v>
      </c>
      <c r="AG293" s="31">
        <f t="shared" si="200"/>
        <v>92.110410468749379</v>
      </c>
      <c r="AH293" s="31">
        <f t="shared" si="178"/>
        <v>-107.73465499488213</v>
      </c>
      <c r="AI293" s="31">
        <f t="shared" si="179"/>
        <v>-89.999764825687734</v>
      </c>
      <c r="AJ293" s="31">
        <f t="shared" si="180"/>
        <v>31.860738699713874</v>
      </c>
      <c r="AK293" s="31">
        <f t="shared" si="181"/>
        <v>88.537375421810111</v>
      </c>
      <c r="AL293" s="32">
        <f t="shared" si="182"/>
        <v>-1.0897925051381576</v>
      </c>
      <c r="AM293" s="31">
        <f t="shared" si="183"/>
        <v>-28.10510767935904</v>
      </c>
      <c r="AN293" s="31">
        <f t="shared" si="184"/>
        <v>15.14670166844296</v>
      </c>
      <c r="AO293" s="31">
        <f t="shared" si="185"/>
        <v>-29.567497083236663</v>
      </c>
      <c r="AP293" s="30">
        <f t="shared" si="201"/>
        <v>23.609121289162623</v>
      </c>
      <c r="AQ293" s="30">
        <f t="shared" si="202"/>
        <v>-26.020599913279625</v>
      </c>
      <c r="AR293" s="31">
        <f t="shared" si="186"/>
        <v>-13.760687012901082</v>
      </c>
      <c r="AS293" s="33">
        <f t="shared" si="187"/>
        <v>-193.73438704857256</v>
      </c>
      <c r="AT293" s="31">
        <f t="shared" si="188"/>
        <v>2.6195382778904175E-8</v>
      </c>
      <c r="AU293" s="31">
        <f t="shared" si="189"/>
        <v>4.4498242265045189E-3</v>
      </c>
      <c r="AV293" s="32">
        <f t="shared" si="190"/>
        <v>-6.5489406908813714E-11</v>
      </c>
      <c r="AW293" s="31">
        <f t="shared" si="191"/>
        <v>-2.224912117714417E-4</v>
      </c>
      <c r="AX293" s="34">
        <f t="shared" si="192"/>
        <v>2.6129893371995362E-8</v>
      </c>
      <c r="AY293" s="35">
        <f t="shared" si="193"/>
        <v>4.2273330147330774E-3</v>
      </c>
      <c r="AZ293" s="10">
        <f t="shared" si="194"/>
        <v>-13.760686986771189</v>
      </c>
      <c r="BA293" s="10">
        <f t="shared" si="195"/>
        <v>-193.73015971555782</v>
      </c>
      <c r="BB293" s="10">
        <f t="shared" si="196"/>
        <v>-13.730159715557818</v>
      </c>
      <c r="BC293" s="37"/>
      <c r="BD293" s="46">
        <f t="shared" si="197"/>
        <v>-14</v>
      </c>
      <c r="BE293" s="46">
        <f t="shared" si="198"/>
        <v>-194</v>
      </c>
      <c r="BF293" s="46">
        <f t="shared" si="199"/>
        <v>-14</v>
      </c>
    </row>
    <row r="294" spans="22:58" x14ac:dyDescent="0.3">
      <c r="V294" s="29">
        <v>3.9000000000000101</v>
      </c>
      <c r="W294" s="36">
        <f t="shared" si="169"/>
        <v>79432.823472430129</v>
      </c>
      <c r="X294" s="30">
        <f t="shared" si="203"/>
        <v>-6.4246676350453633</v>
      </c>
      <c r="Y294" s="31">
        <f t="shared" si="170"/>
        <v>-33.137852799509005</v>
      </c>
      <c r="Z294" s="31">
        <f t="shared" si="171"/>
        <v>-88.737401868121736</v>
      </c>
      <c r="AA294" s="31">
        <f t="shared" si="172"/>
        <v>13.054008203811204</v>
      </c>
      <c r="AB294" s="31">
        <f t="shared" si="173"/>
        <v>-77.145003454999824</v>
      </c>
      <c r="AC294" s="31">
        <f t="shared" si="174"/>
        <v>2.7036400281714966E-3</v>
      </c>
      <c r="AD294" s="31">
        <f t="shared" si="175"/>
        <v>1.4294941421632872</v>
      </c>
      <c r="AE294" s="31">
        <f t="shared" si="176"/>
        <v>-26.505808590714995</v>
      </c>
      <c r="AF294" s="31">
        <f t="shared" si="177"/>
        <v>-164.45291118095827</v>
      </c>
      <c r="AG294" s="31">
        <f t="shared" si="200"/>
        <v>92.110410468749379</v>
      </c>
      <c r="AH294" s="31">
        <f t="shared" si="178"/>
        <v>-107.93465499487887</v>
      </c>
      <c r="AI294" s="31">
        <f t="shared" si="179"/>
        <v>-89.999770178908648</v>
      </c>
      <c r="AJ294" s="31">
        <f t="shared" si="180"/>
        <v>32.060611349150975</v>
      </c>
      <c r="AK294" s="31">
        <f t="shared" si="181"/>
        <v>88.570654849631254</v>
      </c>
      <c r="AL294" s="32">
        <f t="shared" si="182"/>
        <v>-1.1349797409115963</v>
      </c>
      <c r="AM294" s="31">
        <f t="shared" si="183"/>
        <v>-28.656816594375258</v>
      </c>
      <c r="AN294" s="31">
        <f t="shared" si="184"/>
        <v>15.101387082109888</v>
      </c>
      <c r="AO294" s="31">
        <f t="shared" si="185"/>
        <v>-30.085931923652652</v>
      </c>
      <c r="AP294" s="30">
        <f t="shared" si="201"/>
        <v>23.609121289162623</v>
      </c>
      <c r="AQ294" s="30">
        <f t="shared" si="202"/>
        <v>-26.020599913279625</v>
      </c>
      <c r="AR294" s="31">
        <f t="shared" si="186"/>
        <v>-13.81590013272211</v>
      </c>
      <c r="AS294" s="33">
        <f t="shared" si="187"/>
        <v>-194.53884310461092</v>
      </c>
      <c r="AT294" s="31">
        <f t="shared" si="188"/>
        <v>2.7429934084324062E-8</v>
      </c>
      <c r="AU294" s="31">
        <f t="shared" si="189"/>
        <v>4.553473947431743E-3</v>
      </c>
      <c r="AV294" s="32">
        <f t="shared" si="190"/>
        <v>-6.857525480180806E-11</v>
      </c>
      <c r="AW294" s="31">
        <f t="shared" si="191"/>
        <v>-2.2767369784971599E-4</v>
      </c>
      <c r="AX294" s="34">
        <f t="shared" si="192"/>
        <v>2.7361358829522256E-8</v>
      </c>
      <c r="AY294" s="35">
        <f t="shared" si="193"/>
        <v>4.3258002495820272E-3</v>
      </c>
      <c r="AZ294" s="10">
        <f t="shared" si="194"/>
        <v>-13.81590010536075</v>
      </c>
      <c r="BA294" s="10">
        <f t="shared" si="195"/>
        <v>-194.53451730436134</v>
      </c>
      <c r="BB294" s="10">
        <f t="shared" si="196"/>
        <v>-14.534517304361344</v>
      </c>
      <c r="BC294" s="48"/>
      <c r="BD294" s="46">
        <f t="shared" si="197"/>
        <v>-14</v>
      </c>
      <c r="BE294" s="46">
        <f t="shared" si="198"/>
        <v>-195</v>
      </c>
      <c r="BF294" s="46">
        <f t="shared" si="199"/>
        <v>-15</v>
      </c>
    </row>
    <row r="295" spans="22:58" x14ac:dyDescent="0.3">
      <c r="V295" s="29">
        <v>3.9100000000000099</v>
      </c>
      <c r="W295" s="38">
        <f t="shared" si="169"/>
        <v>81283.051616411802</v>
      </c>
      <c r="X295" s="30">
        <f t="shared" si="203"/>
        <v>-6.4246676350453633</v>
      </c>
      <c r="Y295" s="31">
        <f t="shared" si="170"/>
        <v>-33.337757894783643</v>
      </c>
      <c r="Z295" s="31">
        <f t="shared" si="171"/>
        <v>-88.766133122141554</v>
      </c>
      <c r="AA295" s="31">
        <f t="shared" si="172"/>
        <v>13.244322040899972</v>
      </c>
      <c r="AB295" s="31">
        <f t="shared" si="173"/>
        <v>-77.42821424730036</v>
      </c>
      <c r="AC295" s="31">
        <f t="shared" si="174"/>
        <v>2.8310171360498757E-3</v>
      </c>
      <c r="AD295" s="31">
        <f t="shared" si="175"/>
        <v>1.4627770359780095</v>
      </c>
      <c r="AE295" s="31">
        <f t="shared" si="176"/>
        <v>-26.515272471792979</v>
      </c>
      <c r="AF295" s="31">
        <f t="shared" si="177"/>
        <v>-164.73157033346391</v>
      </c>
      <c r="AG295" s="31">
        <f t="shared" si="200"/>
        <v>92.110410468749379</v>
      </c>
      <c r="AH295" s="31">
        <f t="shared" si="178"/>
        <v>-108.1346549948757</v>
      </c>
      <c r="AI295" s="31">
        <f t="shared" si="179"/>
        <v>-89.999775410275376</v>
      </c>
      <c r="AJ295" s="31">
        <f t="shared" si="180"/>
        <v>32.260489726821419</v>
      </c>
      <c r="AK295" s="31">
        <f t="shared" si="181"/>
        <v>88.603177677331018</v>
      </c>
      <c r="AL295" s="32">
        <f t="shared" si="182"/>
        <v>-1.1817980102714132</v>
      </c>
      <c r="AM295" s="31">
        <f t="shared" si="183"/>
        <v>-29.215428124342885</v>
      </c>
      <c r="AN295" s="31">
        <f t="shared" si="184"/>
        <v>15.054447190423682</v>
      </c>
      <c r="AO295" s="31">
        <f t="shared" si="185"/>
        <v>-30.612025857287243</v>
      </c>
      <c r="AP295" s="30">
        <f t="shared" si="201"/>
        <v>23.609121289162623</v>
      </c>
      <c r="AQ295" s="30">
        <f t="shared" si="202"/>
        <v>-26.020599913279625</v>
      </c>
      <c r="AR295" s="31">
        <f t="shared" si="186"/>
        <v>-13.8723039054863</v>
      </c>
      <c r="AS295" s="33">
        <f t="shared" si="187"/>
        <v>-195.34359619075116</v>
      </c>
      <c r="AT295" s="31">
        <f t="shared" si="188"/>
        <v>2.8722667122743301E-8</v>
      </c>
      <c r="AU295" s="31">
        <f t="shared" si="189"/>
        <v>4.6595379804775542E-3</v>
      </c>
      <c r="AV295" s="32">
        <f t="shared" si="190"/>
        <v>-7.1807680469720793E-11</v>
      </c>
      <c r="AW295" s="31">
        <f t="shared" si="191"/>
        <v>-2.3297689953620198E-4</v>
      </c>
      <c r="AX295" s="34">
        <f t="shared" si="192"/>
        <v>2.8650859442273579E-8</v>
      </c>
      <c r="AY295" s="35">
        <f t="shared" si="193"/>
        <v>4.4265610809413524E-3</v>
      </c>
      <c r="AZ295" s="10">
        <f t="shared" si="194"/>
        <v>-13.87230387683544</v>
      </c>
      <c r="BA295" s="10">
        <f t="shared" si="195"/>
        <v>-195.33916962967021</v>
      </c>
      <c r="BB295" s="10">
        <f t="shared" si="196"/>
        <v>-15.339169629670209</v>
      </c>
      <c r="BC295" s="37"/>
      <c r="BD295" s="46">
        <f t="shared" si="197"/>
        <v>-14</v>
      </c>
      <c r="BE295" s="46">
        <f t="shared" si="198"/>
        <v>-195</v>
      </c>
      <c r="BF295" s="46">
        <f t="shared" si="199"/>
        <v>-15</v>
      </c>
    </row>
    <row r="296" spans="22:58" x14ac:dyDescent="0.3">
      <c r="V296" s="29">
        <v>3.9200000000000199</v>
      </c>
      <c r="W296" s="38">
        <f t="shared" si="169"/>
        <v>83176.377110270929</v>
      </c>
      <c r="X296" s="30">
        <f t="shared" si="203"/>
        <v>-6.4246676350453633</v>
      </c>
      <c r="Y296" s="31">
        <f t="shared" si="170"/>
        <v>-33.537667259538708</v>
      </c>
      <c r="Z296" s="31">
        <f t="shared" si="171"/>
        <v>-88.794210972688361</v>
      </c>
      <c r="AA296" s="31">
        <f t="shared" si="172"/>
        <v>13.43505161672492</v>
      </c>
      <c r="AB296" s="31">
        <f t="shared" si="173"/>
        <v>-77.705583014419389</v>
      </c>
      <c r="AC296" s="31">
        <f t="shared" si="174"/>
        <v>2.9643933380175415E-3</v>
      </c>
      <c r="AD296" s="31">
        <f t="shared" si="175"/>
        <v>1.4968341656498654</v>
      </c>
      <c r="AE296" s="31">
        <f t="shared" si="176"/>
        <v>-26.524318884521136</v>
      </c>
      <c r="AF296" s="31">
        <f t="shared" si="177"/>
        <v>-165.00295982145789</v>
      </c>
      <c r="AG296" s="31">
        <f t="shared" si="200"/>
        <v>92.110410468749379</v>
      </c>
      <c r="AH296" s="31">
        <f t="shared" si="178"/>
        <v>-108.33465499487289</v>
      </c>
      <c r="AI296" s="31">
        <f t="shared" si="179"/>
        <v>-89.999780522561636</v>
      </c>
      <c r="AJ296" s="31">
        <f t="shared" si="180"/>
        <v>32.460373575219037</v>
      </c>
      <c r="AK296" s="31">
        <f t="shared" si="181"/>
        <v>88.634961065063194</v>
      </c>
      <c r="AL296" s="32">
        <f t="shared" si="182"/>
        <v>-1.2302877444064466</v>
      </c>
      <c r="AM296" s="31">
        <f t="shared" si="183"/>
        <v>-29.780813620296076</v>
      </c>
      <c r="AN296" s="31">
        <f t="shared" si="184"/>
        <v>15.005841304689078</v>
      </c>
      <c r="AO296" s="31">
        <f t="shared" si="185"/>
        <v>-31.145633077794518</v>
      </c>
      <c r="AP296" s="30">
        <f t="shared" si="201"/>
        <v>23.609121289162623</v>
      </c>
      <c r="AQ296" s="30">
        <f t="shared" si="202"/>
        <v>-26.020599913279625</v>
      </c>
      <c r="AR296" s="31">
        <f t="shared" si="186"/>
        <v>-13.929956203949061</v>
      </c>
      <c r="AS296" s="33">
        <f t="shared" si="187"/>
        <v>-196.14859289925241</v>
      </c>
      <c r="AT296" s="31">
        <f t="shared" si="188"/>
        <v>3.00763244414413E-8</v>
      </c>
      <c r="AU296" s="31">
        <f t="shared" si="189"/>
        <v>4.7680725621934185E-3</v>
      </c>
      <c r="AV296" s="32">
        <f t="shared" si="190"/>
        <v>-7.5190541222418355E-11</v>
      </c>
      <c r="AW296" s="31">
        <f t="shared" si="191"/>
        <v>-2.3840362865863628E-4</v>
      </c>
      <c r="AX296" s="34">
        <f t="shared" si="192"/>
        <v>3.0001133900218885E-8</v>
      </c>
      <c r="AY296" s="35">
        <f t="shared" si="193"/>
        <v>4.5296689335347822E-3</v>
      </c>
      <c r="AZ296" s="10">
        <f t="shared" si="194"/>
        <v>-13.929956173947927</v>
      </c>
      <c r="BA296" s="10">
        <f t="shared" si="195"/>
        <v>-196.14406323031886</v>
      </c>
      <c r="BB296" s="10">
        <f t="shared" si="196"/>
        <v>-16.144063230318864</v>
      </c>
      <c r="BC296" s="37"/>
      <c r="BD296" s="46">
        <f t="shared" si="197"/>
        <v>-14</v>
      </c>
      <c r="BE296" s="46">
        <f t="shared" si="198"/>
        <v>-196</v>
      </c>
      <c r="BF296" s="46">
        <f t="shared" si="199"/>
        <v>-16</v>
      </c>
    </row>
    <row r="297" spans="22:58" x14ac:dyDescent="0.3">
      <c r="V297" s="29">
        <v>3.9300000000000099</v>
      </c>
      <c r="W297" s="36">
        <f t="shared" ref="W297:W360" si="204">10*10^V297</f>
        <v>85113.803820239584</v>
      </c>
      <c r="X297" s="30">
        <f t="shared" si="203"/>
        <v>-6.4246676350453633</v>
      </c>
      <c r="Y297" s="31">
        <f t="shared" ref="Y297:Y360" si="205">20*LOG(1/SQRT((W297/fp)^2+1))</f>
        <v>-33.73758070178561</v>
      </c>
      <c r="Z297" s="31">
        <f t="shared" ref="Z297:Z360" si="206">-180/PI()*ATAN(W297/fp)</f>
        <v>-88.821650253035969</v>
      </c>
      <c r="AA297" s="31">
        <f t="shared" ref="AA297:AA360" si="207">20*LOG(SQRT((W297/fzRHP)^2+1))</f>
        <v>13.626179919348969</v>
      </c>
      <c r="AB297" s="31">
        <f t="shared" ref="AB297:AB360" si="208">-180/PI()*ATAN(W297/fzRHP)</f>
        <v>-77.977204795489072</v>
      </c>
      <c r="AC297" s="31">
        <f t="shared" ref="AC297:AC360" si="209">20*LOG(SQRT((W297/fzESR)^2+1))</f>
        <v>3.1040509766348257E-3</v>
      </c>
      <c r="AD297" s="31">
        <f t="shared" ref="AD297:AD360" si="210">180/PI()*ATAN(W297/fzESR)</f>
        <v>1.53168349239947</v>
      </c>
      <c r="AE297" s="31">
        <f t="shared" ref="AE297:AE360" si="211">X297+Y297+AA297+AC297</f>
        <v>-26.532964366505364</v>
      </c>
      <c r="AF297" s="31">
        <f t="shared" ref="AF297:AF360" si="212">Z297+AB297+AD297</f>
        <v>-165.26717155612556</v>
      </c>
      <c r="AG297" s="31">
        <f t="shared" si="200"/>
        <v>92.110410468749379</v>
      </c>
      <c r="AH297" s="31">
        <f t="shared" ref="AH297:AH360" si="213">20*LOG(1/SQRT((W297/fp_comp1)^2+1))</f>
        <v>-108.53465499486984</v>
      </c>
      <c r="AI297" s="31">
        <f t="shared" ref="AI297:AI360" si="214">-180/PI()*ATAN(W297/fp_comp1)</f>
        <v>-89.999785518478078</v>
      </c>
      <c r="AJ297" s="31">
        <f t="shared" ref="AJ297:AJ360" si="215">20*LOG(SQRT((W297/fz_comp)^2+1))</f>
        <v>32.660262648399552</v>
      </c>
      <c r="AK297" s="31">
        <f t="shared" ref="AK297:AK360" si="216">180/PI()*ATAN(W297/fz_comp)</f>
        <v>88.666021786512758</v>
      </c>
      <c r="AL297" s="32">
        <f t="shared" ref="AL297:AL360" si="217">20*LOG(1/SQRT((W297/fp_comp2)^2+1))</f>
        <v>-1.2804890588283167</v>
      </c>
      <c r="AM297" s="31">
        <f t="shared" ref="AM297:AM360" si="218">-180/PI()*ATAN(W297/fp_comp2)</f>
        <v>-30.352832386747743</v>
      </c>
      <c r="AN297" s="31">
        <f t="shared" ref="AN297:AN360" si="219">AG297+AH297+AJ297+AL297</f>
        <v>14.955529063450776</v>
      </c>
      <c r="AO297" s="31">
        <f t="shared" ref="AO297:AO360" si="220">AI297+AK297+AM297</f>
        <v>-31.686596118713062</v>
      </c>
      <c r="AP297" s="30">
        <f t="shared" si="201"/>
        <v>23.609121289162623</v>
      </c>
      <c r="AQ297" s="30">
        <f t="shared" si="202"/>
        <v>-26.020599913279625</v>
      </c>
      <c r="AR297" s="31">
        <f t="shared" ref="AR297:AR360" si="221">AE297+AN297+AP297+AQ297</f>
        <v>-13.988913927171591</v>
      </c>
      <c r="AS297" s="33">
        <f t="shared" ref="AS297:AS360" si="222">AF297+AO297</f>
        <v>-196.95376767483862</v>
      </c>
      <c r="AT297" s="31">
        <f t="shared" ref="AT297:AT360" si="223">20*LOG(SQRT((W297/fz_ff)^2+1))</f>
        <v>3.1493777807574555E-8</v>
      </c>
      <c r="AU297" s="31">
        <f t="shared" ref="AU297:AU360" si="224">180/PI()*ATAN(W297/fz_ff)</f>
        <v>4.8791352390477345E-3</v>
      </c>
      <c r="AV297" s="32">
        <f t="shared" ref="AV297:AV360" si="225">20*LOG(1/SQRT((W297/fp_ff)^2+1))</f>
        <v>-7.873540898949965E-11</v>
      </c>
      <c r="AW297" s="31">
        <f t="shared" ref="AW297:AW360" si="226">-180/PI()*ATAN(W297/fp_ff)</f>
        <v>-2.4395676254061367E-4</v>
      </c>
      <c r="AX297" s="34">
        <f t="shared" ref="AX297:AX360" si="227">AT297+AV297</f>
        <v>3.1415042398585059E-8</v>
      </c>
      <c r="AY297" s="35">
        <f t="shared" ref="AY297:AY360" si="228">AU297+AW297</f>
        <v>4.6351784765071204E-3</v>
      </c>
      <c r="AZ297" s="10">
        <f t="shared" ref="AZ297:AZ360" si="229">AR297+AX297</f>
        <v>-13.988913895756548</v>
      </c>
      <c r="BA297" s="10">
        <f t="shared" ref="BA297:BA360" si="230">AS297+AY297</f>
        <v>-196.9491324963621</v>
      </c>
      <c r="BB297" s="10">
        <f t="shared" ref="BB297:BB360" si="231">BA297+180</f>
        <v>-16.949132496362097</v>
      </c>
      <c r="BC297" s="48"/>
      <c r="BD297" s="46">
        <f t="shared" ref="BD297:BD360" si="232">ROUND(AZ297,0)</f>
        <v>-14</v>
      </c>
      <c r="BE297" s="46">
        <f t="shared" ref="BE297:BE360" si="233">ROUND(BA297,0)</f>
        <v>-197</v>
      </c>
      <c r="BF297" s="46">
        <f t="shared" ref="BF297:BF360" si="234">ROUND(BB297,0)</f>
        <v>-17</v>
      </c>
    </row>
    <row r="298" spans="22:58" x14ac:dyDescent="0.3">
      <c r="V298" s="29">
        <v>3.9400000000000199</v>
      </c>
      <c r="W298" s="38">
        <f t="shared" si="204"/>
        <v>87096.358995612216</v>
      </c>
      <c r="X298" s="30">
        <f t="shared" si="203"/>
        <v>-6.4246676350453633</v>
      </c>
      <c r="Y298" s="31">
        <f t="shared" si="205"/>
        <v>-33.937498038163071</v>
      </c>
      <c r="Z298" s="31">
        <f t="shared" si="206"/>
        <v>-88.848465461479535</v>
      </c>
      <c r="AA298" s="31">
        <f t="shared" si="207"/>
        <v>13.817690562721463</v>
      </c>
      <c r="AB298" s="31">
        <f t="shared" si="208"/>
        <v>-78.243174749588349</v>
      </c>
      <c r="AC298" s="31">
        <f t="shared" si="209"/>
        <v>3.2502856636530729E-3</v>
      </c>
      <c r="AD298" s="31">
        <f t="shared" si="210"/>
        <v>1.5673433906020471</v>
      </c>
      <c r="AE298" s="31">
        <f t="shared" si="211"/>
        <v>-26.54122482482332</v>
      </c>
      <c r="AF298" s="31">
        <f t="shared" si="212"/>
        <v>-165.52429682046585</v>
      </c>
      <c r="AG298" s="31">
        <f t="shared" si="200"/>
        <v>92.110410468749379</v>
      </c>
      <c r="AH298" s="31">
        <f t="shared" si="213"/>
        <v>-108.7346549948673</v>
      </c>
      <c r="AI298" s="31">
        <f t="shared" si="214"/>
        <v>-89.999790400673561</v>
      </c>
      <c r="AJ298" s="31">
        <f t="shared" si="215"/>
        <v>32.860156711464825</v>
      </c>
      <c r="AK298" s="31">
        <f t="shared" si="216"/>
        <v>88.696376237417368</v>
      </c>
      <c r="AL298" s="32">
        <f t="shared" si="217"/>
        <v>-1.332441650992179</v>
      </c>
      <c r="AM298" s="31">
        <f t="shared" si="218"/>
        <v>-30.931331564716533</v>
      </c>
      <c r="AN298" s="31">
        <f t="shared" si="219"/>
        <v>14.903470534354726</v>
      </c>
      <c r="AO298" s="31">
        <f t="shared" si="220"/>
        <v>-32.234745727972722</v>
      </c>
      <c r="AP298" s="30">
        <f t="shared" si="201"/>
        <v>23.609121289162623</v>
      </c>
      <c r="AQ298" s="30">
        <f t="shared" si="202"/>
        <v>-26.020599913279625</v>
      </c>
      <c r="AR298" s="31">
        <f t="shared" si="221"/>
        <v>-14.049232914585597</v>
      </c>
      <c r="AS298" s="33">
        <f t="shared" si="222"/>
        <v>-197.75904254843857</v>
      </c>
      <c r="AT298" s="31">
        <f t="shared" si="223"/>
        <v>3.297803399414113E-8</v>
      </c>
      <c r="AU298" s="31">
        <f t="shared" si="224"/>
        <v>4.9927848979389698E-3</v>
      </c>
      <c r="AV298" s="32">
        <f t="shared" si="225"/>
        <v>-8.2446141080831119E-11</v>
      </c>
      <c r="AW298" s="31">
        <f t="shared" si="226"/>
        <v>-2.4963924552724509E-4</v>
      </c>
      <c r="AX298" s="34">
        <f t="shared" si="227"/>
        <v>3.2895587853060298E-8</v>
      </c>
      <c r="AY298" s="35">
        <f t="shared" si="228"/>
        <v>4.7431456524117243E-3</v>
      </c>
      <c r="AZ298" s="10">
        <f t="shared" si="229"/>
        <v>-14.049232881690008</v>
      </c>
      <c r="BA298" s="10">
        <f t="shared" si="230"/>
        <v>-197.75429940278616</v>
      </c>
      <c r="BB298" s="10">
        <f t="shared" si="231"/>
        <v>-17.75429940278616</v>
      </c>
      <c r="BC298" s="37"/>
      <c r="BD298" s="46">
        <f t="shared" si="232"/>
        <v>-14</v>
      </c>
      <c r="BE298" s="46">
        <f t="shared" si="233"/>
        <v>-198</v>
      </c>
      <c r="BF298" s="46">
        <f t="shared" si="234"/>
        <v>-18</v>
      </c>
    </row>
    <row r="299" spans="22:58" x14ac:dyDescent="0.3">
      <c r="V299" s="29">
        <v>3.9500000000000202</v>
      </c>
      <c r="W299" s="38">
        <f t="shared" si="204"/>
        <v>89125.093813378786</v>
      </c>
      <c r="X299" s="30">
        <f t="shared" si="203"/>
        <v>-6.4246676350453633</v>
      </c>
      <c r="Y299" s="31">
        <f t="shared" si="205"/>
        <v>-34.137419093547393</v>
      </c>
      <c r="Z299" s="31">
        <f t="shared" si="206"/>
        <v>-88.874670768782337</v>
      </c>
      <c r="AA299" s="31">
        <f t="shared" si="207"/>
        <v>14.009567769616659</v>
      </c>
      <c r="AB299" s="31">
        <f t="shared" si="208"/>
        <v>-78.503588025780431</v>
      </c>
      <c r="AC299" s="31">
        <f t="shared" si="209"/>
        <v>3.4034069017884329E-3</v>
      </c>
      <c r="AD299" s="31">
        <f t="shared" si="210"/>
        <v>1.6038326570384678</v>
      </c>
      <c r="AE299" s="31">
        <f t="shared" si="211"/>
        <v>-26.549115552074312</v>
      </c>
      <c r="AF299" s="31">
        <f t="shared" si="212"/>
        <v>-165.7744261375243</v>
      </c>
      <c r="AG299" s="31">
        <f t="shared" si="200"/>
        <v>92.110410468749379</v>
      </c>
      <c r="AH299" s="31">
        <f t="shared" si="213"/>
        <v>-108.93465499486469</v>
      </c>
      <c r="AI299" s="31">
        <f t="shared" si="214"/>
        <v>-89.999795171736721</v>
      </c>
      <c r="AJ299" s="31">
        <f t="shared" si="215"/>
        <v>33.060055540065044</v>
      </c>
      <c r="AK299" s="31">
        <f t="shared" si="216"/>
        <v>88.726040443912268</v>
      </c>
      <c r="AL299" s="32">
        <f t="shared" si="217"/>
        <v>-1.386184694612496</v>
      </c>
      <c r="AM299" s="31">
        <f t="shared" si="218"/>
        <v>-31.516146057046711</v>
      </c>
      <c r="AN299" s="31">
        <f t="shared" si="219"/>
        <v>14.84962631933724</v>
      </c>
      <c r="AO299" s="31">
        <f t="shared" si="220"/>
        <v>-32.789900784871165</v>
      </c>
      <c r="AP299" s="30">
        <f t="shared" si="201"/>
        <v>23.609121289162623</v>
      </c>
      <c r="AQ299" s="30">
        <f t="shared" si="202"/>
        <v>-26.020599913279625</v>
      </c>
      <c r="AR299" s="31">
        <f t="shared" si="221"/>
        <v>-14.110967856854074</v>
      </c>
      <c r="AS299" s="33">
        <f t="shared" si="222"/>
        <v>-198.56432692239548</v>
      </c>
      <c r="AT299" s="31">
        <f t="shared" si="223"/>
        <v>3.4532240565945102E-8</v>
      </c>
      <c r="AU299" s="31">
        <f t="shared" si="224"/>
        <v>5.1090817974166662E-3</v>
      </c>
      <c r="AV299" s="32">
        <f t="shared" si="225"/>
        <v>-8.6330452116145493E-11</v>
      </c>
      <c r="AW299" s="31">
        <f t="shared" si="226"/>
        <v>-2.5545409054620824E-4</v>
      </c>
      <c r="AX299" s="34">
        <f t="shared" si="227"/>
        <v>3.4445910113828953E-8</v>
      </c>
      <c r="AY299" s="35">
        <f t="shared" si="228"/>
        <v>4.8536277068704581E-3</v>
      </c>
      <c r="AZ299" s="10">
        <f t="shared" si="229"/>
        <v>-14.110967822408165</v>
      </c>
      <c r="BA299" s="10">
        <f t="shared" si="230"/>
        <v>-198.55947329468862</v>
      </c>
      <c r="BB299" s="10">
        <f t="shared" si="231"/>
        <v>-18.559473294688615</v>
      </c>
      <c r="BC299" s="37"/>
      <c r="BD299" s="46">
        <f t="shared" si="232"/>
        <v>-14</v>
      </c>
      <c r="BE299" s="46">
        <f t="shared" si="233"/>
        <v>-199</v>
      </c>
      <c r="BF299" s="46">
        <f t="shared" si="234"/>
        <v>-19</v>
      </c>
    </row>
    <row r="300" spans="22:58" x14ac:dyDescent="0.3">
      <c r="V300" s="29">
        <v>3.9600000000000199</v>
      </c>
      <c r="W300" s="36">
        <f t="shared" si="204"/>
        <v>91201.083935595307</v>
      </c>
      <c r="X300" s="30">
        <f t="shared" si="203"/>
        <v>-6.4246676350453633</v>
      </c>
      <c r="Y300" s="31">
        <f t="shared" si="205"/>
        <v>-34.337343700685096</v>
      </c>
      <c r="Z300" s="31">
        <f t="shared" si="206"/>
        <v>-88.900280025465733</v>
      </c>
      <c r="AA300" s="31">
        <f t="shared" si="207"/>
        <v>14.201796354509479</v>
      </c>
      <c r="AB300" s="31">
        <f t="shared" si="208"/>
        <v>-78.758539642139297</v>
      </c>
      <c r="AC300" s="31">
        <f t="shared" si="209"/>
        <v>3.5637387354527533E-3</v>
      </c>
      <c r="AD300" s="31">
        <f t="shared" si="210"/>
        <v>1.6411705203362068</v>
      </c>
      <c r="AE300" s="31">
        <f t="shared" si="211"/>
        <v>-26.556651242485533</v>
      </c>
      <c r="AF300" s="31">
        <f t="shared" si="212"/>
        <v>-166.01764914726883</v>
      </c>
      <c r="AG300" s="31">
        <f t="shared" si="200"/>
        <v>92.110410468749379</v>
      </c>
      <c r="AH300" s="31">
        <f t="shared" si="213"/>
        <v>-109.13465499486219</v>
      </c>
      <c r="AI300" s="31">
        <f t="shared" si="214"/>
        <v>-89.999799834197219</v>
      </c>
      <c r="AJ300" s="31">
        <f t="shared" si="215"/>
        <v>33.259958919928167</v>
      </c>
      <c r="AK300" s="31">
        <f t="shared" si="216"/>
        <v>88.755030070703427</v>
      </c>
      <c r="AL300" s="32">
        <f t="shared" si="217"/>
        <v>-1.4417567311126664</v>
      </c>
      <c r="AM300" s="31">
        <f t="shared" si="218"/>
        <v>-32.107098498849247</v>
      </c>
      <c r="AN300" s="31">
        <f t="shared" si="219"/>
        <v>14.79395766270269</v>
      </c>
      <c r="AO300" s="31">
        <f t="shared" si="220"/>
        <v>-33.351868262343039</v>
      </c>
      <c r="AP300" s="30">
        <f t="shared" si="201"/>
        <v>23.609121289162623</v>
      </c>
      <c r="AQ300" s="30">
        <f t="shared" si="202"/>
        <v>-26.020599913279625</v>
      </c>
      <c r="AR300" s="31">
        <f t="shared" si="221"/>
        <v>-14.174172203899845</v>
      </c>
      <c r="AS300" s="33">
        <f t="shared" si="222"/>
        <v>-199.36951740961186</v>
      </c>
      <c r="AT300" s="31">
        <f t="shared" si="223"/>
        <v>3.6159695522870798E-8</v>
      </c>
      <c r="AU300" s="31">
        <f t="shared" si="224"/>
        <v>5.2280875996325842E-3</v>
      </c>
      <c r="AV300" s="32">
        <f t="shared" si="225"/>
        <v>-9.0399914025041776E-11</v>
      </c>
      <c r="AW300" s="31">
        <f t="shared" si="226"/>
        <v>-2.6140438070530649E-4</v>
      </c>
      <c r="AX300" s="34">
        <f t="shared" si="227"/>
        <v>3.6069295608845755E-8</v>
      </c>
      <c r="AY300" s="35">
        <f t="shared" si="228"/>
        <v>4.9666832189272777E-3</v>
      </c>
      <c r="AZ300" s="10">
        <f t="shared" si="229"/>
        <v>-14.17417216783055</v>
      </c>
      <c r="BA300" s="10">
        <f t="shared" si="230"/>
        <v>-199.36455072639293</v>
      </c>
      <c r="BB300" s="10">
        <f t="shared" si="231"/>
        <v>-19.364550726392935</v>
      </c>
      <c r="BC300" s="48"/>
      <c r="BD300" s="46">
        <f t="shared" si="232"/>
        <v>-14</v>
      </c>
      <c r="BE300" s="46">
        <f t="shared" si="233"/>
        <v>-199</v>
      </c>
      <c r="BF300" s="46">
        <f t="shared" si="234"/>
        <v>-19</v>
      </c>
    </row>
    <row r="301" spans="22:58" x14ac:dyDescent="0.3">
      <c r="V301" s="29">
        <v>3.9700000000000202</v>
      </c>
      <c r="W301" s="38">
        <f t="shared" si="204"/>
        <v>93325.430079703525</v>
      </c>
      <c r="X301" s="30">
        <f t="shared" si="203"/>
        <v>-6.4246676350453633</v>
      </c>
      <c r="Y301" s="31">
        <f t="shared" si="205"/>
        <v>-34.537271699838762</v>
      </c>
      <c r="Z301" s="31">
        <f t="shared" si="206"/>
        <v>-88.925306768943685</v>
      </c>
      <c r="AA301" s="31">
        <f t="shared" si="207"/>
        <v>14.394361706440343</v>
      </c>
      <c r="AB301" s="31">
        <f t="shared" si="208"/>
        <v>-79.008124373378095</v>
      </c>
      <c r="AC301" s="31">
        <f t="shared" si="209"/>
        <v>3.7316204317804167E-3</v>
      </c>
      <c r="AD301" s="31">
        <f t="shared" si="210"/>
        <v>1.6793766506012331</v>
      </c>
      <c r="AE301" s="31">
        <f t="shared" si="211"/>
        <v>-26.563846008012</v>
      </c>
      <c r="AF301" s="31">
        <f t="shared" si="212"/>
        <v>-166.25405449172055</v>
      </c>
      <c r="AG301" s="31">
        <f t="shared" si="200"/>
        <v>92.110410468749379</v>
      </c>
      <c r="AH301" s="31">
        <f t="shared" si="213"/>
        <v>-109.33465499485979</v>
      </c>
      <c r="AI301" s="31">
        <f t="shared" si="214"/>
        <v>-89.999804390527174</v>
      </c>
      <c r="AJ301" s="31">
        <f t="shared" si="215"/>
        <v>33.459866646407114</v>
      </c>
      <c r="AK301" s="31">
        <f t="shared" si="216"/>
        <v>88.783360429069887</v>
      </c>
      <c r="AL301" s="32">
        <f t="shared" si="217"/>
        <v>-1.4991955586945858</v>
      </c>
      <c r="AM301" s="31">
        <f t="shared" si="218"/>
        <v>-32.703999275642694</v>
      </c>
      <c r="AN301" s="31">
        <f t="shared" si="219"/>
        <v>14.736426561602118</v>
      </c>
      <c r="AO301" s="31">
        <f t="shared" si="220"/>
        <v>-33.920443237099981</v>
      </c>
      <c r="AP301" s="30">
        <f t="shared" si="201"/>
        <v>23.609121289162623</v>
      </c>
      <c r="AQ301" s="30">
        <f t="shared" si="202"/>
        <v>-26.020599913279625</v>
      </c>
      <c r="AR301" s="31">
        <f t="shared" si="221"/>
        <v>-14.238898070526885</v>
      </c>
      <c r="AS301" s="33">
        <f t="shared" si="222"/>
        <v>-200.17449772882054</v>
      </c>
      <c r="AT301" s="31">
        <f t="shared" si="223"/>
        <v>3.7863849228537333E-8</v>
      </c>
      <c r="AU301" s="31">
        <f t="shared" si="224"/>
        <v>5.3498654030341769E-3</v>
      </c>
      <c r="AV301" s="32">
        <f t="shared" si="225"/>
        <v>-9.4658384117386451E-11</v>
      </c>
      <c r="AW301" s="31">
        <f t="shared" si="226"/>
        <v>-2.6749327092714302E-4</v>
      </c>
      <c r="AX301" s="34">
        <f t="shared" si="227"/>
        <v>3.776919084441995E-8</v>
      </c>
      <c r="AY301" s="35">
        <f t="shared" si="228"/>
        <v>5.0823721321070336E-3</v>
      </c>
      <c r="AZ301" s="10">
        <f t="shared" si="229"/>
        <v>-14.238898032757694</v>
      </c>
      <c r="BA301" s="10">
        <f t="shared" si="230"/>
        <v>-200.16941535668843</v>
      </c>
      <c r="BB301" s="10">
        <f t="shared" si="231"/>
        <v>-20.169415356688432</v>
      </c>
      <c r="BC301" s="37"/>
      <c r="BD301" s="46">
        <f t="shared" si="232"/>
        <v>-14</v>
      </c>
      <c r="BE301" s="46">
        <f t="shared" si="233"/>
        <v>-200</v>
      </c>
      <c r="BF301" s="46">
        <f t="shared" si="234"/>
        <v>-20</v>
      </c>
    </row>
    <row r="302" spans="22:58" x14ac:dyDescent="0.3">
      <c r="V302" s="29">
        <v>3.98000000000002</v>
      </c>
      <c r="W302" s="38">
        <f t="shared" si="204"/>
        <v>95499.258602148111</v>
      </c>
      <c r="X302" s="30">
        <f t="shared" si="203"/>
        <v>-6.4246676350453633</v>
      </c>
      <c r="Y302" s="31">
        <f t="shared" si="205"/>
        <v>-34.737202938449997</v>
      </c>
      <c r="Z302" s="31">
        <f t="shared" si="206"/>
        <v>-88.949764230505451</v>
      </c>
      <c r="AA302" s="31">
        <f t="shared" si="207"/>
        <v>14.587249771927658</v>
      </c>
      <c r="AB302" s="31">
        <f t="shared" si="208"/>
        <v>-79.25243664671072</v>
      </c>
      <c r="AC302" s="31">
        <f t="shared" si="209"/>
        <v>3.9074071933331705E-3</v>
      </c>
      <c r="AD302" s="31">
        <f t="shared" si="210"/>
        <v>1.7184711692441119</v>
      </c>
      <c r="AE302" s="31">
        <f t="shared" si="211"/>
        <v>-26.570713394374369</v>
      </c>
      <c r="AF302" s="31">
        <f t="shared" si="212"/>
        <v>-166.48372970797206</v>
      </c>
      <c r="AG302" s="31">
        <f t="shared" si="200"/>
        <v>92.110410468749379</v>
      </c>
      <c r="AH302" s="31">
        <f t="shared" si="213"/>
        <v>-109.53465499485752</v>
      </c>
      <c r="AI302" s="31">
        <f t="shared" si="214"/>
        <v>-89.999808843142375</v>
      </c>
      <c r="AJ302" s="31">
        <f t="shared" si="215"/>
        <v>33.659778524048455</v>
      </c>
      <c r="AK302" s="31">
        <f t="shared" si="216"/>
        <v>88.811046484699247</v>
      </c>
      <c r="AL302" s="32">
        <f t="shared" si="217"/>
        <v>-1.5585381195680372</v>
      </c>
      <c r="AM302" s="31">
        <f t="shared" si="218"/>
        <v>-33.306646591571514</v>
      </c>
      <c r="AN302" s="31">
        <f t="shared" si="219"/>
        <v>14.676995878372278</v>
      </c>
      <c r="AO302" s="31">
        <f t="shared" si="220"/>
        <v>-34.495408950014642</v>
      </c>
      <c r="AP302" s="30">
        <f t="shared" si="201"/>
        <v>23.609121289162623</v>
      </c>
      <c r="AQ302" s="30">
        <f t="shared" si="202"/>
        <v>-26.020599913279625</v>
      </c>
      <c r="AR302" s="31">
        <f t="shared" si="221"/>
        <v>-14.305196140119094</v>
      </c>
      <c r="AS302" s="33">
        <f t="shared" si="222"/>
        <v>-200.97913865798671</v>
      </c>
      <c r="AT302" s="31">
        <f t="shared" si="223"/>
        <v>3.9648315982227707E-8</v>
      </c>
      <c r="AU302" s="31">
        <f t="shared" si="224"/>
        <v>5.4744797758203238E-3</v>
      </c>
      <c r="AV302" s="32">
        <f t="shared" si="225"/>
        <v>-9.9121291632644849E-11</v>
      </c>
      <c r="AW302" s="31">
        <f t="shared" si="226"/>
        <v>-2.7372398962190891E-4</v>
      </c>
      <c r="AX302" s="34">
        <f t="shared" si="227"/>
        <v>3.9549194690595062E-8</v>
      </c>
      <c r="AY302" s="35">
        <f t="shared" si="228"/>
        <v>5.200755786198415E-3</v>
      </c>
      <c r="AZ302" s="10">
        <f t="shared" si="229"/>
        <v>-14.3051961005699</v>
      </c>
      <c r="BA302" s="10">
        <f t="shared" si="230"/>
        <v>-200.9739379022005</v>
      </c>
      <c r="BB302" s="10">
        <f t="shared" si="231"/>
        <v>-20.973937902200504</v>
      </c>
      <c r="BC302" s="37"/>
      <c r="BD302" s="46">
        <f t="shared" si="232"/>
        <v>-14</v>
      </c>
      <c r="BE302" s="46">
        <f t="shared" si="233"/>
        <v>-201</v>
      </c>
      <c r="BF302" s="46">
        <f t="shared" si="234"/>
        <v>-21</v>
      </c>
    </row>
    <row r="303" spans="22:58" x14ac:dyDescent="0.3">
      <c r="V303" s="29">
        <v>3.9900000000000202</v>
      </c>
      <c r="W303" s="36">
        <f t="shared" si="204"/>
        <v>97723.722095585676</v>
      </c>
      <c r="X303" s="30">
        <f t="shared" si="203"/>
        <v>-6.4246676350453633</v>
      </c>
      <c r="Y303" s="31">
        <f t="shared" si="205"/>
        <v>-34.937137270817203</v>
      </c>
      <c r="Z303" s="31">
        <f t="shared" si="206"/>
        <v>-88.973665342148848</v>
      </c>
      <c r="AA303" s="31">
        <f t="shared" si="207"/>
        <v>14.780447037975147</v>
      </c>
      <c r="AB303" s="31">
        <f t="shared" si="208"/>
        <v>-79.491570445570858</v>
      </c>
      <c r="AC303" s="31">
        <f t="shared" si="209"/>
        <v>4.0914709039290686E-3</v>
      </c>
      <c r="AD303" s="31">
        <f t="shared" si="210"/>
        <v>1.7584746590024114</v>
      </c>
      <c r="AE303" s="31">
        <f t="shared" si="211"/>
        <v>-26.577266396983493</v>
      </c>
      <c r="AF303" s="31">
        <f t="shared" si="212"/>
        <v>-166.70676112871729</v>
      </c>
      <c r="AG303" s="31">
        <f t="shared" si="200"/>
        <v>92.110410468749379</v>
      </c>
      <c r="AH303" s="31">
        <f t="shared" si="213"/>
        <v>-109.73465499485535</v>
      </c>
      <c r="AI303" s="31">
        <f t="shared" si="214"/>
        <v>-89.9998131944037</v>
      </c>
      <c r="AJ303" s="31">
        <f t="shared" si="215"/>
        <v>33.859694366180051</v>
      </c>
      <c r="AK303" s="31">
        <f t="shared" si="216"/>
        <v>88.838102865358664</v>
      </c>
      <c r="AL303" s="32">
        <f t="shared" si="217"/>
        <v>-1.6198203859260647</v>
      </c>
      <c r="AM303" s="31">
        <f t="shared" si="218"/>
        <v>-33.914826589779302</v>
      </c>
      <c r="AN303" s="31">
        <f t="shared" si="219"/>
        <v>14.615629454148017</v>
      </c>
      <c r="AO303" s="31">
        <f t="shared" si="220"/>
        <v>-35.076536918824338</v>
      </c>
      <c r="AP303" s="30">
        <f t="shared" si="201"/>
        <v>23.609121289162623</v>
      </c>
      <c r="AQ303" s="30">
        <f t="shared" si="202"/>
        <v>-26.020599913279625</v>
      </c>
      <c r="AR303" s="31">
        <f t="shared" si="221"/>
        <v>-14.373115566952478</v>
      </c>
      <c r="AS303" s="33">
        <f t="shared" si="222"/>
        <v>-201.78329804754162</v>
      </c>
      <c r="AT303" s="31">
        <f t="shared" si="223"/>
        <v>4.1516883662162937E-8</v>
      </c>
      <c r="AU303" s="31">
        <f t="shared" si="224"/>
        <v>5.6019967901762245E-3</v>
      </c>
      <c r="AV303" s="32">
        <f t="shared" si="225"/>
        <v>-1.0379249388068353E-10</v>
      </c>
      <c r="AW303" s="31">
        <f t="shared" si="226"/>
        <v>-2.8009984039912878E-4</v>
      </c>
      <c r="AX303" s="34">
        <f t="shared" si="227"/>
        <v>4.1413091168282253E-8</v>
      </c>
      <c r="AY303" s="35">
        <f t="shared" si="228"/>
        <v>5.321896949777096E-3</v>
      </c>
      <c r="AZ303" s="10">
        <f t="shared" si="229"/>
        <v>-14.373115525539387</v>
      </c>
      <c r="BA303" s="10">
        <f t="shared" si="230"/>
        <v>-201.77797615059185</v>
      </c>
      <c r="BB303" s="10">
        <f t="shared" si="231"/>
        <v>-21.777976150591854</v>
      </c>
      <c r="BC303" s="48"/>
      <c r="BD303" s="46">
        <f t="shared" si="232"/>
        <v>-14</v>
      </c>
      <c r="BE303" s="46">
        <f t="shared" si="233"/>
        <v>-202</v>
      </c>
      <c r="BF303" s="46">
        <f t="shared" si="234"/>
        <v>-22</v>
      </c>
    </row>
    <row r="304" spans="22:58" x14ac:dyDescent="0.3">
      <c r="V304" s="29">
        <v>4.0000000000000204</v>
      </c>
      <c r="W304" s="50">
        <f t="shared" si="204"/>
        <v>100000.00000000471</v>
      </c>
      <c r="X304" s="30">
        <f t="shared" si="203"/>
        <v>-6.4246676350453633</v>
      </c>
      <c r="Y304" s="31">
        <f t="shared" si="205"/>
        <v>-35.137074557787841</v>
      </c>
      <c r="Z304" s="31">
        <f t="shared" si="206"/>
        <v>-88.997022743266996</v>
      </c>
      <c r="AA304" s="31">
        <f t="shared" si="207"/>
        <v>14.973940515217715</v>
      </c>
      <c r="AB304" s="31">
        <f t="shared" si="208"/>
        <v>-79.725619220819183</v>
      </c>
      <c r="AC304" s="31">
        <f t="shared" si="209"/>
        <v>4.2842009091497782E-3</v>
      </c>
      <c r="AD304" s="31">
        <f t="shared" si="210"/>
        <v>1.7994081741617223</v>
      </c>
      <c r="AE304" s="31">
        <f t="shared" si="211"/>
        <v>-26.583517476706344</v>
      </c>
      <c r="AF304" s="31">
        <f t="shared" si="212"/>
        <v>-166.92323378992444</v>
      </c>
      <c r="AG304" s="31">
        <f t="shared" si="200"/>
        <v>92.110410468749379</v>
      </c>
      <c r="AH304" s="31">
        <f t="shared" si="213"/>
        <v>-109.93465499485326</v>
      </c>
      <c r="AI304" s="31">
        <f t="shared" si="214"/>
        <v>-89.999817446618195</v>
      </c>
      <c r="AJ304" s="31">
        <f t="shared" si="215"/>
        <v>34.059613994517271</v>
      </c>
      <c r="AK304" s="31">
        <f t="shared" si="216"/>
        <v>88.864543868404226</v>
      </c>
      <c r="AL304" s="32">
        <f t="shared" si="217"/>
        <v>-1.6830772452973095</v>
      </c>
      <c r="AM304" s="31">
        <f t="shared" si="218"/>
        <v>-34.528313526695051</v>
      </c>
      <c r="AN304" s="31">
        <f t="shared" si="219"/>
        <v>14.55229222311608</v>
      </c>
      <c r="AO304" s="31">
        <f t="shared" si="220"/>
        <v>-35.66358710490902</v>
      </c>
      <c r="AP304" s="30">
        <f t="shared" si="201"/>
        <v>23.609121289162623</v>
      </c>
      <c r="AQ304" s="30">
        <f t="shared" si="202"/>
        <v>-26.020599913279625</v>
      </c>
      <c r="AR304" s="31">
        <f t="shared" si="221"/>
        <v>-14.442703877707267</v>
      </c>
      <c r="AS304" s="33">
        <f t="shared" si="222"/>
        <v>-202.58682089483347</v>
      </c>
      <c r="AT304" s="31">
        <f t="shared" si="223"/>
        <v>4.3473515654156448E-8</v>
      </c>
      <c r="AU304" s="31">
        <f t="shared" si="224"/>
        <v>5.7324840573057222E-3</v>
      </c>
      <c r="AV304" s="32">
        <f t="shared" si="225"/>
        <v>-1.0868356279110163E-10</v>
      </c>
      <c r="AW304" s="31">
        <f t="shared" si="226"/>
        <v>-2.8662420381927854E-4</v>
      </c>
      <c r="AX304" s="34">
        <f t="shared" si="227"/>
        <v>4.3364832091365345E-8</v>
      </c>
      <c r="AY304" s="35">
        <f t="shared" si="228"/>
        <v>5.4458598534864438E-3</v>
      </c>
      <c r="AZ304" s="10">
        <f t="shared" si="229"/>
        <v>-14.442703834342435</v>
      </c>
      <c r="BA304" s="10">
        <f t="shared" si="230"/>
        <v>-202.58137503497997</v>
      </c>
      <c r="BB304" s="10">
        <f t="shared" si="231"/>
        <v>-22.58137503497997</v>
      </c>
      <c r="BC304" s="37"/>
      <c r="BD304" s="46">
        <f t="shared" si="232"/>
        <v>-14</v>
      </c>
      <c r="BE304" s="46">
        <f t="shared" si="233"/>
        <v>-203</v>
      </c>
      <c r="BF304" s="46">
        <f t="shared" si="234"/>
        <v>-23</v>
      </c>
    </row>
    <row r="305" spans="22:58" x14ac:dyDescent="0.3">
      <c r="V305" s="29">
        <v>4.0100000000000202</v>
      </c>
      <c r="W305" s="38">
        <f t="shared" si="204"/>
        <v>102329.29922808021</v>
      </c>
      <c r="X305" s="30">
        <f t="shared" si="203"/>
        <v>-6.4246676350453633</v>
      </c>
      <c r="Y305" s="31">
        <f t="shared" si="205"/>
        <v>-35.33701466646437</v>
      </c>
      <c r="Z305" s="31">
        <f t="shared" si="206"/>
        <v>-89.019848787191279</v>
      </c>
      <c r="AA305" s="31">
        <f t="shared" si="207"/>
        <v>15.167717721244429</v>
      </c>
      <c r="AB305" s="31">
        <f t="shared" si="208"/>
        <v>-79.954675809074274</v>
      </c>
      <c r="AC305" s="31">
        <f t="shared" si="209"/>
        <v>4.4860048330532956E-3</v>
      </c>
      <c r="AD305" s="31">
        <f t="shared" si="210"/>
        <v>1.841293250977448</v>
      </c>
      <c r="AE305" s="31">
        <f t="shared" si="211"/>
        <v>-26.589478575432253</v>
      </c>
      <c r="AF305" s="31">
        <f t="shared" si="212"/>
        <v>-167.1332313452881</v>
      </c>
      <c r="AG305" s="31">
        <f t="shared" si="200"/>
        <v>92.110410468749379</v>
      </c>
      <c r="AH305" s="31">
        <f t="shared" si="213"/>
        <v>-110.13465499485129</v>
      </c>
      <c r="AI305" s="31">
        <f t="shared" si="214"/>
        <v>-89.999821602040498</v>
      </c>
      <c r="AJ305" s="31">
        <f t="shared" si="215"/>
        <v>34.259537238786699</v>
      </c>
      <c r="AK305" s="31">
        <f t="shared" si="216"/>
        <v>88.890383468131603</v>
      </c>
      <c r="AL305" s="32">
        <f t="shared" si="217"/>
        <v>-1.7483423859464164</v>
      </c>
      <c r="AM305" s="31">
        <f t="shared" si="218"/>
        <v>-35.146870001623562</v>
      </c>
      <c r="AN305" s="31">
        <f t="shared" si="219"/>
        <v>14.486950326738372</v>
      </c>
      <c r="AO305" s="31">
        <f t="shared" si="220"/>
        <v>-36.256308135532457</v>
      </c>
      <c r="AP305" s="30">
        <f t="shared" si="201"/>
        <v>23.609121289162623</v>
      </c>
      <c r="AQ305" s="30">
        <f t="shared" si="202"/>
        <v>-26.020599913279625</v>
      </c>
      <c r="AR305" s="31">
        <f t="shared" si="221"/>
        <v>-14.514006872810883</v>
      </c>
      <c r="AS305" s="33">
        <f t="shared" si="222"/>
        <v>-203.38953948082056</v>
      </c>
      <c r="AT305" s="31">
        <f t="shared" si="223"/>
        <v>4.5522358566233178E-8</v>
      </c>
      <c r="AU305" s="31">
        <f t="shared" si="224"/>
        <v>5.866010763279631E-3</v>
      </c>
      <c r="AV305" s="32">
        <f t="shared" si="225"/>
        <v>-1.138060702934983E-10</v>
      </c>
      <c r="AW305" s="31">
        <f t="shared" si="226"/>
        <v>-2.9330053918620293E-4</v>
      </c>
      <c r="AX305" s="34">
        <f t="shared" si="227"/>
        <v>4.5408552495939679E-8</v>
      </c>
      <c r="AY305" s="35">
        <f t="shared" si="228"/>
        <v>5.5727102240934277E-3</v>
      </c>
      <c r="AZ305" s="10">
        <f t="shared" si="229"/>
        <v>-14.51400682740233</v>
      </c>
      <c r="BA305" s="10">
        <f t="shared" si="230"/>
        <v>-203.38396677059646</v>
      </c>
      <c r="BB305" s="10">
        <f t="shared" si="231"/>
        <v>-23.383966770596459</v>
      </c>
      <c r="BC305" s="37"/>
      <c r="BD305" s="46">
        <f t="shared" si="232"/>
        <v>-15</v>
      </c>
      <c r="BE305" s="46">
        <f t="shared" si="233"/>
        <v>-203</v>
      </c>
      <c r="BF305" s="46">
        <f t="shared" si="234"/>
        <v>-23</v>
      </c>
    </row>
    <row r="306" spans="22:58" x14ac:dyDescent="0.3">
      <c r="V306" s="29">
        <v>4.02000000000002</v>
      </c>
      <c r="W306" s="36">
        <f t="shared" si="204"/>
        <v>104712.85480509486</v>
      </c>
      <c r="X306" s="30">
        <f t="shared" si="203"/>
        <v>-6.4246676350453633</v>
      </c>
      <c r="Y306" s="31">
        <f t="shared" si="205"/>
        <v>-35.536957469923465</v>
      </c>
      <c r="Z306" s="31">
        <f t="shared" si="206"/>
        <v>-89.042155547593154</v>
      </c>
      <c r="AA306" s="31">
        <f t="shared" si="207"/>
        <v>15.361766664132839</v>
      </c>
      <c r="AB306" s="31">
        <f t="shared" si="208"/>
        <v>-80.178832357809611</v>
      </c>
      <c r="AC306" s="31">
        <f t="shared" si="209"/>
        <v>4.6973094328093727E-3</v>
      </c>
      <c r="AD306" s="31">
        <f t="shared" si="210"/>
        <v>1.8841519182994004</v>
      </c>
      <c r="AE306" s="31">
        <f t="shared" si="211"/>
        <v>-26.595161131403184</v>
      </c>
      <c r="AF306" s="31">
        <f t="shared" si="212"/>
        <v>-167.33683598710334</v>
      </c>
      <c r="AG306" s="31">
        <f t="shared" si="200"/>
        <v>92.110410468749379</v>
      </c>
      <c r="AH306" s="31">
        <f t="shared" si="213"/>
        <v>-110.33465499484939</v>
      </c>
      <c r="AI306" s="31">
        <f t="shared" si="214"/>
        <v>-89.999825662873818</v>
      </c>
      <c r="AJ306" s="31">
        <f t="shared" si="215"/>
        <v>34.459463936366696</v>
      </c>
      <c r="AK306" s="31">
        <f t="shared" si="216"/>
        <v>88.915635322970687</v>
      </c>
      <c r="AL306" s="32">
        <f t="shared" si="217"/>
        <v>-1.8156481830283464</v>
      </c>
      <c r="AM306" s="31">
        <f t="shared" si="218"/>
        <v>-35.770247242627356</v>
      </c>
      <c r="AN306" s="31">
        <f t="shared" si="219"/>
        <v>14.419571227238341</v>
      </c>
      <c r="AO306" s="31">
        <f t="shared" si="220"/>
        <v>-36.854437582530487</v>
      </c>
      <c r="AP306" s="30">
        <f t="shared" si="201"/>
        <v>23.609121289162623</v>
      </c>
      <c r="AQ306" s="30">
        <f t="shared" si="202"/>
        <v>-26.020599913279625</v>
      </c>
      <c r="AR306" s="31">
        <f t="shared" si="221"/>
        <v>-14.587068528281845</v>
      </c>
      <c r="AS306" s="33">
        <f t="shared" si="222"/>
        <v>-204.19127356963384</v>
      </c>
      <c r="AT306" s="31">
        <f t="shared" si="223"/>
        <v>4.7667761515178158E-8</v>
      </c>
      <c r="AU306" s="31">
        <f t="shared" si="224"/>
        <v>6.0026477057190933E-3</v>
      </c>
      <c r="AV306" s="32">
        <f t="shared" si="225"/>
        <v>-1.1916965966253962E-10</v>
      </c>
      <c r="AW306" s="31">
        <f t="shared" si="226"/>
        <v>-3.001323863812846E-4</v>
      </c>
      <c r="AX306" s="34">
        <f t="shared" si="227"/>
        <v>4.7548591855515615E-8</v>
      </c>
      <c r="AY306" s="35">
        <f t="shared" si="228"/>
        <v>5.7025153193378088E-3</v>
      </c>
      <c r="AZ306" s="10">
        <f t="shared" si="229"/>
        <v>-14.587068480733253</v>
      </c>
      <c r="BA306" s="10">
        <f t="shared" si="230"/>
        <v>-204.18557105431449</v>
      </c>
      <c r="BB306" s="10">
        <f t="shared" si="231"/>
        <v>-24.185571054314494</v>
      </c>
      <c r="BC306" s="48"/>
      <c r="BD306" s="46">
        <f t="shared" si="232"/>
        <v>-15</v>
      </c>
      <c r="BE306" s="46">
        <f t="shared" si="233"/>
        <v>-204</v>
      </c>
      <c r="BF306" s="46">
        <f t="shared" si="234"/>
        <v>-24</v>
      </c>
    </row>
    <row r="307" spans="22:58" x14ac:dyDescent="0.3">
      <c r="V307" s="29">
        <v>4.0300000000000198</v>
      </c>
      <c r="W307" s="38">
        <f t="shared" si="204"/>
        <v>107151.93052376565</v>
      </c>
      <c r="X307" s="30">
        <f t="shared" si="203"/>
        <v>-6.4246676350453633</v>
      </c>
      <c r="Y307" s="31">
        <f t="shared" si="205"/>
        <v>-35.736902846947764</v>
      </c>
      <c r="Z307" s="31">
        <f t="shared" si="206"/>
        <v>-89.063954824747526</v>
      </c>
      <c r="AA307" s="31">
        <f t="shared" si="207"/>
        <v>15.556075826224445</v>
      </c>
      <c r="AB307" s="31">
        <f t="shared" si="208"/>
        <v>-80.398180256866979</v>
      </c>
      <c r="AC307" s="31">
        <f t="shared" si="209"/>
        <v>4.9185614929354044E-3</v>
      </c>
      <c r="AD307" s="31">
        <f t="shared" si="210"/>
        <v>1.9280067084010981</v>
      </c>
      <c r="AE307" s="31">
        <f t="shared" si="211"/>
        <v>-26.600576094275745</v>
      </c>
      <c r="AF307" s="31">
        <f t="shared" si="212"/>
        <v>-167.53412837321343</v>
      </c>
      <c r="AG307" s="31">
        <f t="shared" si="200"/>
        <v>92.110410468749379</v>
      </c>
      <c r="AH307" s="31">
        <f t="shared" si="213"/>
        <v>-110.53465499484757</v>
      </c>
      <c r="AI307" s="31">
        <f t="shared" si="214"/>
        <v>-89.999829631271311</v>
      </c>
      <c r="AJ307" s="31">
        <f t="shared" si="215"/>
        <v>34.659393931944081</v>
      </c>
      <c r="AK307" s="31">
        <f t="shared" si="216"/>
        <v>88.940312782527016</v>
      </c>
      <c r="AL307" s="32">
        <f t="shared" si="217"/>
        <v>-1.885025586231198</v>
      </c>
      <c r="AM307" s="31">
        <f t="shared" si="218"/>
        <v>-36.398185449247684</v>
      </c>
      <c r="AN307" s="31">
        <f t="shared" si="219"/>
        <v>14.350123819614691</v>
      </c>
      <c r="AO307" s="31">
        <f t="shared" si="220"/>
        <v>-37.457702297991979</v>
      </c>
      <c r="AP307" s="30">
        <f t="shared" si="201"/>
        <v>23.609121289162623</v>
      </c>
      <c r="AQ307" s="30">
        <f t="shared" si="202"/>
        <v>-26.020599913279625</v>
      </c>
      <c r="AR307" s="31">
        <f t="shared" si="221"/>
        <v>-14.661930898778056</v>
      </c>
      <c r="AS307" s="33">
        <f t="shared" si="222"/>
        <v>-204.99183067120541</v>
      </c>
      <c r="AT307" s="31">
        <f t="shared" si="223"/>
        <v>4.991427419788088E-8</v>
      </c>
      <c r="AU307" s="31">
        <f t="shared" si="224"/>
        <v>6.1424673313333717E-3</v>
      </c>
      <c r="AV307" s="32">
        <f t="shared" si="225"/>
        <v>-1.2478590282782485E-10</v>
      </c>
      <c r="AW307" s="31">
        <f t="shared" si="226"/>
        <v>-3.0712336774033576E-4</v>
      </c>
      <c r="AX307" s="34">
        <f t="shared" si="227"/>
        <v>4.9789488295053055E-8</v>
      </c>
      <c r="AY307" s="35">
        <f t="shared" si="228"/>
        <v>5.8353439635930359E-3</v>
      </c>
      <c r="AZ307" s="10">
        <f t="shared" si="229"/>
        <v>-14.661930848988568</v>
      </c>
      <c r="BA307" s="10">
        <f t="shared" si="230"/>
        <v>-204.98599532724182</v>
      </c>
      <c r="BB307" s="10">
        <f t="shared" si="231"/>
        <v>-24.985995327241824</v>
      </c>
      <c r="BC307" s="37"/>
      <c r="BD307" s="46">
        <f t="shared" si="232"/>
        <v>-15</v>
      </c>
      <c r="BE307" s="46">
        <f t="shared" si="233"/>
        <v>-205</v>
      </c>
      <c r="BF307" s="46">
        <f t="shared" si="234"/>
        <v>-25</v>
      </c>
    </row>
    <row r="308" spans="22:58" x14ac:dyDescent="0.3">
      <c r="V308" s="29">
        <v>4.0400000000000196</v>
      </c>
      <c r="W308" s="38">
        <f t="shared" si="204"/>
        <v>109647.81961432361</v>
      </c>
      <c r="X308" s="30">
        <f t="shared" si="203"/>
        <v>-6.4246676350453633</v>
      </c>
      <c r="Y308" s="31">
        <f t="shared" si="205"/>
        <v>-35.936850681769606</v>
      </c>
      <c r="Z308" s="31">
        <f t="shared" si="206"/>
        <v>-89.085258151660469</v>
      </c>
      <c r="AA308" s="31">
        <f t="shared" si="207"/>
        <v>15.750634148167498</v>
      </c>
      <c r="AB308" s="31">
        <f t="shared" si="208"/>
        <v>-80.612810076045037</v>
      </c>
      <c r="AC308" s="31">
        <f t="shared" si="209"/>
        <v>5.1502287609709475E-3</v>
      </c>
      <c r="AD308" s="31">
        <f t="shared" si="210"/>
        <v>1.972880668015504</v>
      </c>
      <c r="AE308" s="31">
        <f t="shared" si="211"/>
        <v>-26.605733939886495</v>
      </c>
      <c r="AF308" s="31">
        <f t="shared" si="212"/>
        <v>-167.72518755969</v>
      </c>
      <c r="AG308" s="31">
        <f t="shared" si="200"/>
        <v>92.110410468749379</v>
      </c>
      <c r="AH308" s="31">
        <f t="shared" si="213"/>
        <v>-110.73465499484584</v>
      </c>
      <c r="AI308" s="31">
        <f t="shared" si="214"/>
        <v>-89.999833509337037</v>
      </c>
      <c r="AJ308" s="31">
        <f t="shared" si="215"/>
        <v>34.859327077186101</v>
      </c>
      <c r="AK308" s="31">
        <f t="shared" si="216"/>
        <v>88.964428894472988</v>
      </c>
      <c r="AL308" s="32">
        <f t="shared" si="217"/>
        <v>-1.9565040096639783</v>
      </c>
      <c r="AM308" s="31">
        <f t="shared" si="218"/>
        <v>-37.030414192142622</v>
      </c>
      <c r="AN308" s="31">
        <f t="shared" si="219"/>
        <v>14.278578541425661</v>
      </c>
      <c r="AO308" s="31">
        <f t="shared" si="220"/>
        <v>-38.065818807006671</v>
      </c>
      <c r="AP308" s="30">
        <f t="shared" si="201"/>
        <v>23.609121289162623</v>
      </c>
      <c r="AQ308" s="30">
        <f t="shared" si="202"/>
        <v>-26.020599913279625</v>
      </c>
      <c r="AR308" s="31">
        <f t="shared" si="221"/>
        <v>-14.738634022577836</v>
      </c>
      <c r="AS308" s="33">
        <f t="shared" si="222"/>
        <v>-205.79100636669668</v>
      </c>
      <c r="AT308" s="31">
        <f t="shared" si="223"/>
        <v>5.2266660391919013E-8</v>
      </c>
      <c r="AU308" s="31">
        <f t="shared" si="224"/>
        <v>6.2855437743320336E-3</v>
      </c>
      <c r="AV308" s="32">
        <f t="shared" si="225"/>
        <v>-1.3066637171895324E-10</v>
      </c>
      <c r="AW308" s="31">
        <f t="shared" si="226"/>
        <v>-3.1427718997420869E-4</v>
      </c>
      <c r="AX308" s="34">
        <f t="shared" si="227"/>
        <v>5.2135994020200057E-8</v>
      </c>
      <c r="AY308" s="35">
        <f t="shared" si="228"/>
        <v>5.9712665843578245E-3</v>
      </c>
      <c r="AZ308" s="10">
        <f t="shared" si="229"/>
        <v>-14.738633970441843</v>
      </c>
      <c r="BA308" s="10">
        <f t="shared" si="230"/>
        <v>-205.78503510011231</v>
      </c>
      <c r="BB308" s="10">
        <f t="shared" si="231"/>
        <v>-25.78503510011231</v>
      </c>
      <c r="BC308" s="37"/>
      <c r="BD308" s="46">
        <f t="shared" si="232"/>
        <v>-15</v>
      </c>
      <c r="BE308" s="46">
        <f t="shared" si="233"/>
        <v>-206</v>
      </c>
      <c r="BF308" s="46">
        <f t="shared" si="234"/>
        <v>-26</v>
      </c>
    </row>
    <row r="309" spans="22:58" x14ac:dyDescent="0.3">
      <c r="V309" s="29">
        <v>4.0500000000000203</v>
      </c>
      <c r="W309" s="36">
        <f t="shared" si="204"/>
        <v>112201.84543020178</v>
      </c>
      <c r="X309" s="30">
        <f t="shared" si="203"/>
        <v>-6.4246676350453633</v>
      </c>
      <c r="Y309" s="31">
        <f t="shared" si="205"/>
        <v>-36.136800863826309</v>
      </c>
      <c r="Z309" s="31">
        <f t="shared" si="206"/>
        <v>-89.106076800063747</v>
      </c>
      <c r="AA309" s="31">
        <f t="shared" si="207"/>
        <v>15.94543101324949</v>
      </c>
      <c r="AB309" s="31">
        <f t="shared" si="208"/>
        <v>-80.822811508431954</v>
      </c>
      <c r="AC309" s="31">
        <f t="shared" si="209"/>
        <v>5.3928009264598373E-3</v>
      </c>
      <c r="AD309" s="31">
        <f t="shared" si="210"/>
        <v>2.0187973695787869</v>
      </c>
      <c r="AE309" s="31">
        <f t="shared" si="211"/>
        <v>-26.610644684695728</v>
      </c>
      <c r="AF309" s="31">
        <f t="shared" si="212"/>
        <v>-167.91009093891691</v>
      </c>
      <c r="AG309" s="31">
        <f t="shared" si="200"/>
        <v>92.110410468749379</v>
      </c>
      <c r="AH309" s="31">
        <f t="shared" si="213"/>
        <v>-110.93465499484422</v>
      </c>
      <c r="AI309" s="31">
        <f t="shared" si="214"/>
        <v>-89.999837299127222</v>
      </c>
      <c r="AJ309" s="31">
        <f t="shared" si="215"/>
        <v>35.059263230427177</v>
      </c>
      <c r="AK309" s="31">
        <f t="shared" si="216"/>
        <v>88.987996411291164</v>
      </c>
      <c r="AL309" s="32">
        <f t="shared" si="217"/>
        <v>-2.0301112247597435</v>
      </c>
      <c r="AM309" s="31">
        <f t="shared" si="218"/>
        <v>-37.666652869223888</v>
      </c>
      <c r="AN309" s="31">
        <f t="shared" si="219"/>
        <v>14.20490747957259</v>
      </c>
      <c r="AO309" s="31">
        <f t="shared" si="220"/>
        <v>-38.678493757059947</v>
      </c>
      <c r="AP309" s="30">
        <f t="shared" si="201"/>
        <v>23.609121289162623</v>
      </c>
      <c r="AQ309" s="30">
        <f t="shared" si="202"/>
        <v>-26.020599913279625</v>
      </c>
      <c r="AR309" s="31">
        <f t="shared" si="221"/>
        <v>-14.817215829240141</v>
      </c>
      <c r="AS309" s="33">
        <f t="shared" si="222"/>
        <v>-206.58858469597686</v>
      </c>
      <c r="AT309" s="31">
        <f t="shared" si="223"/>
        <v>5.4729913384796887E-8</v>
      </c>
      <c r="AU309" s="31">
        <f t="shared" si="224"/>
        <v>6.4319528957318692E-3</v>
      </c>
      <c r="AV309" s="32">
        <f t="shared" si="225"/>
        <v>-1.3682456692045736E-10</v>
      </c>
      <c r="AW309" s="31">
        <f t="shared" si="226"/>
        <v>-3.2159764613414366E-4</v>
      </c>
      <c r="AX309" s="34">
        <f t="shared" si="227"/>
        <v>5.4593088817876432E-8</v>
      </c>
      <c r="AY309" s="35">
        <f t="shared" si="228"/>
        <v>6.1103552495977258E-3</v>
      </c>
      <c r="AZ309" s="10">
        <f t="shared" si="229"/>
        <v>-14.817215774647051</v>
      </c>
      <c r="BA309" s="10">
        <f t="shared" si="230"/>
        <v>-206.58247434072726</v>
      </c>
      <c r="BB309" s="10">
        <f t="shared" si="231"/>
        <v>-26.582474340727259</v>
      </c>
      <c r="BC309" s="48"/>
      <c r="BD309" s="46">
        <f t="shared" si="232"/>
        <v>-15</v>
      </c>
      <c r="BE309" s="46">
        <f t="shared" si="233"/>
        <v>-207</v>
      </c>
      <c r="BF309" s="46">
        <f t="shared" si="234"/>
        <v>-27</v>
      </c>
    </row>
    <row r="310" spans="22:58" x14ac:dyDescent="0.3">
      <c r="V310" s="29">
        <v>4.06000000000002</v>
      </c>
      <c r="W310" s="38">
        <f t="shared" si="204"/>
        <v>114815.36214969361</v>
      </c>
      <c r="X310" s="30">
        <f t="shared" si="203"/>
        <v>-6.4246676350453633</v>
      </c>
      <c r="Y310" s="31">
        <f t="shared" si="205"/>
        <v>-36.336753287526307</v>
      </c>
      <c r="Z310" s="31">
        <f t="shared" si="206"/>
        <v>-89.126421786278812</v>
      </c>
      <c r="AA310" s="31">
        <f t="shared" si="207"/>
        <v>16.140456232038456</v>
      </c>
      <c r="AB310" s="31">
        <f t="shared" si="208"/>
        <v>-81.028273319161002</v>
      </c>
      <c r="AC310" s="31">
        <f t="shared" si="209"/>
        <v>5.6467906452007666E-3</v>
      </c>
      <c r="AD310" s="31">
        <f t="shared" si="210"/>
        <v>2.065780922683448</v>
      </c>
      <c r="AE310" s="31">
        <f t="shared" si="211"/>
        <v>-26.615317899888016</v>
      </c>
      <c r="AF310" s="31">
        <f t="shared" si="212"/>
        <v>-168.08891418275638</v>
      </c>
      <c r="AG310" s="31">
        <f t="shared" si="200"/>
        <v>92.110410468749379</v>
      </c>
      <c r="AH310" s="31">
        <f t="shared" si="213"/>
        <v>-111.13465499484262</v>
      </c>
      <c r="AI310" s="31">
        <f t="shared" si="214"/>
        <v>-89.999841002651223</v>
      </c>
      <c r="AJ310" s="31">
        <f t="shared" si="215"/>
        <v>35.259202256369505</v>
      </c>
      <c r="AK310" s="31">
        <f t="shared" si="216"/>
        <v>89.011027796872966</v>
      </c>
      <c r="AL310" s="32">
        <f t="shared" si="217"/>
        <v>-2.1058732569703404</v>
      </c>
      <c r="AM310" s="31">
        <f t="shared" si="218"/>
        <v>-38.30661121735907</v>
      </c>
      <c r="AN310" s="31">
        <f t="shared" si="219"/>
        <v>14.129084473305923</v>
      </c>
      <c r="AO310" s="31">
        <f t="shared" si="220"/>
        <v>-39.295424423137327</v>
      </c>
      <c r="AP310" s="30">
        <f t="shared" si="201"/>
        <v>23.609121289162623</v>
      </c>
      <c r="AQ310" s="30">
        <f t="shared" si="202"/>
        <v>-26.020599913279625</v>
      </c>
      <c r="AR310" s="31">
        <f t="shared" si="221"/>
        <v>-14.897712050699095</v>
      </c>
      <c r="AS310" s="33">
        <f t="shared" si="222"/>
        <v>-207.3843386058937</v>
      </c>
      <c r="AT310" s="31">
        <f t="shared" si="223"/>
        <v>5.7309254045289656E-8</v>
      </c>
      <c r="AU310" s="31">
        <f t="shared" si="224"/>
        <v>6.5817723235793071E-3</v>
      </c>
      <c r="AV310" s="32">
        <f t="shared" si="225"/>
        <v>-1.4327206036193659E-10</v>
      </c>
      <c r="AW310" s="31">
        <f t="shared" si="226"/>
        <v>-3.2908861762289142E-4</v>
      </c>
      <c r="AX310" s="34">
        <f t="shared" si="227"/>
        <v>5.7165981984927722E-8</v>
      </c>
      <c r="AY310" s="35">
        <f t="shared" si="228"/>
        <v>6.2526837059564159E-3</v>
      </c>
      <c r="AZ310" s="10">
        <f t="shared" si="229"/>
        <v>-14.897711993533113</v>
      </c>
      <c r="BA310" s="10">
        <f t="shared" si="230"/>
        <v>-207.37808592218775</v>
      </c>
      <c r="BB310" s="10">
        <f t="shared" si="231"/>
        <v>-27.378085922187751</v>
      </c>
      <c r="BC310" s="37"/>
      <c r="BD310" s="46">
        <f t="shared" si="232"/>
        <v>-15</v>
      </c>
      <c r="BE310" s="46">
        <f t="shared" si="233"/>
        <v>-207</v>
      </c>
      <c r="BF310" s="46">
        <f t="shared" si="234"/>
        <v>-27</v>
      </c>
    </row>
    <row r="311" spans="22:58" x14ac:dyDescent="0.3">
      <c r="V311" s="29">
        <v>4.0700000000000198</v>
      </c>
      <c r="W311" s="38">
        <f t="shared" si="204"/>
        <v>117489.75549395839</v>
      </c>
      <c r="X311" s="30">
        <f t="shared" si="203"/>
        <v>-6.4246676350453633</v>
      </c>
      <c r="Y311" s="31">
        <f t="shared" si="205"/>
        <v>-36.536707852026012</v>
      </c>
      <c r="Z311" s="31">
        <f t="shared" si="206"/>
        <v>-89.146303876953056</v>
      </c>
      <c r="AA311" s="31">
        <f t="shared" si="207"/>
        <v>16.335700027349496</v>
      </c>
      <c r="AB311" s="31">
        <f t="shared" si="208"/>
        <v>-81.229283299278492</v>
      </c>
      <c r="AC311" s="31">
        <f t="shared" si="209"/>
        <v>5.9127346108300578E-3</v>
      </c>
      <c r="AD311" s="31">
        <f t="shared" si="210"/>
        <v>2.1138559857420649</v>
      </c>
      <c r="AE311" s="31">
        <f t="shared" si="211"/>
        <v>-26.619762725111052</v>
      </c>
      <c r="AF311" s="31">
        <f t="shared" si="212"/>
        <v>-168.26173119048946</v>
      </c>
      <c r="AG311" s="31">
        <f t="shared" si="200"/>
        <v>92.110410468749379</v>
      </c>
      <c r="AH311" s="31">
        <f t="shared" si="213"/>
        <v>-111.33465499484112</v>
      </c>
      <c r="AI311" s="31">
        <f t="shared" si="214"/>
        <v>-89.999844621872739</v>
      </c>
      <c r="AJ311" s="31">
        <f t="shared" si="215"/>
        <v>35.459144025797357</v>
      </c>
      <c r="AK311" s="31">
        <f t="shared" si="216"/>
        <v>89.033535232975012</v>
      </c>
      <c r="AL311" s="32">
        <f t="shared" si="217"/>
        <v>-2.1838142870259407</v>
      </c>
      <c r="AM311" s="31">
        <f t="shared" si="218"/>
        <v>-38.949989878178776</v>
      </c>
      <c r="AN311" s="31">
        <f t="shared" si="219"/>
        <v>14.051085212679679</v>
      </c>
      <c r="AO311" s="31">
        <f t="shared" si="220"/>
        <v>-39.916299267076504</v>
      </c>
      <c r="AP311" s="30">
        <f t="shared" si="201"/>
        <v>23.609121289162623</v>
      </c>
      <c r="AQ311" s="30">
        <f t="shared" si="202"/>
        <v>-26.020599913279625</v>
      </c>
      <c r="AR311" s="31">
        <f t="shared" si="221"/>
        <v>-14.980156136548375</v>
      </c>
      <c r="AS311" s="33">
        <f t="shared" si="222"/>
        <v>-208.17803045756597</v>
      </c>
      <c r="AT311" s="31">
        <f t="shared" si="223"/>
        <v>6.0010155895956233E-8</v>
      </c>
      <c r="AU311" s="31">
        <f t="shared" si="224"/>
        <v>6.7350814941099253E-3</v>
      </c>
      <c r="AV311" s="32">
        <f t="shared" si="225"/>
        <v>-1.5002620993778986E-10</v>
      </c>
      <c r="AW311" s="31">
        <f t="shared" si="226"/>
        <v>-3.3675407625269088E-4</v>
      </c>
      <c r="AX311" s="34">
        <f t="shared" si="227"/>
        <v>5.9860129686018442E-8</v>
      </c>
      <c r="AY311" s="35">
        <f t="shared" si="228"/>
        <v>6.3983274178572346E-3</v>
      </c>
      <c r="AZ311" s="10">
        <f t="shared" si="229"/>
        <v>-14.980156076688246</v>
      </c>
      <c r="BA311" s="10">
        <f t="shared" si="230"/>
        <v>-208.17163213014811</v>
      </c>
      <c r="BB311" s="10">
        <f t="shared" si="231"/>
        <v>-28.171632130148112</v>
      </c>
      <c r="BC311" s="37"/>
      <c r="BD311" s="46">
        <f t="shared" si="232"/>
        <v>-15</v>
      </c>
      <c r="BE311" s="46">
        <f t="shared" si="233"/>
        <v>-208</v>
      </c>
      <c r="BF311" s="46">
        <f t="shared" si="234"/>
        <v>-28</v>
      </c>
    </row>
    <row r="312" spans="22:58" x14ac:dyDescent="0.3">
      <c r="V312" s="29">
        <v>4.0800000000000196</v>
      </c>
      <c r="W312" s="36">
        <f t="shared" si="204"/>
        <v>120226.44346174685</v>
      </c>
      <c r="X312" s="30">
        <f t="shared" si="203"/>
        <v>-6.4246676350453633</v>
      </c>
      <c r="Y312" s="31">
        <f t="shared" si="205"/>
        <v>-36.73666446101636</v>
      </c>
      <c r="Z312" s="31">
        <f t="shared" si="206"/>
        <v>-89.165733594670385</v>
      </c>
      <c r="AA312" s="31">
        <f t="shared" si="207"/>
        <v>16.531153019549262</v>
      </c>
      <c r="AB312" s="31">
        <f t="shared" si="208"/>
        <v>-81.425928224424766</v>
      </c>
      <c r="AC312" s="31">
        <f t="shared" si="209"/>
        <v>6.1911946758774622E-3</v>
      </c>
      <c r="AD312" s="31">
        <f t="shared" si="210"/>
        <v>2.1630477778624648</v>
      </c>
      <c r="AE312" s="31">
        <f t="shared" si="211"/>
        <v>-26.623987881836587</v>
      </c>
      <c r="AF312" s="31">
        <f t="shared" si="212"/>
        <v>-168.42861404123269</v>
      </c>
      <c r="AG312" s="31">
        <f t="shared" si="200"/>
        <v>92.110410468749379</v>
      </c>
      <c r="AH312" s="31">
        <f t="shared" si="213"/>
        <v>-111.53465499483968</v>
      </c>
      <c r="AI312" s="31">
        <f t="shared" si="214"/>
        <v>-89.999848158710734</v>
      </c>
      <c r="AJ312" s="31">
        <f t="shared" si="215"/>
        <v>35.659088415303827</v>
      </c>
      <c r="AK312" s="31">
        <f t="shared" si="216"/>
        <v>89.055530625536107</v>
      </c>
      <c r="AL312" s="32">
        <f t="shared" si="217"/>
        <v>-2.2639565575198368</v>
      </c>
      <c r="AM312" s="31">
        <f t="shared" si="218"/>
        <v>-39.596481015992005</v>
      </c>
      <c r="AN312" s="31">
        <f t="shared" si="219"/>
        <v>13.970887331693685</v>
      </c>
      <c r="AO312" s="31">
        <f t="shared" si="220"/>
        <v>-40.540798549166631</v>
      </c>
      <c r="AP312" s="30">
        <f t="shared" si="201"/>
        <v>23.609121289162623</v>
      </c>
      <c r="AQ312" s="30">
        <f t="shared" si="202"/>
        <v>-26.020599913279625</v>
      </c>
      <c r="AR312" s="31">
        <f t="shared" si="221"/>
        <v>-15.064579174259904</v>
      </c>
      <c r="AS312" s="33">
        <f t="shared" si="222"/>
        <v>-208.96941259039932</v>
      </c>
      <c r="AT312" s="31">
        <f t="shared" si="223"/>
        <v>6.2838347041793107E-8</v>
      </c>
      <c r="AU312" s="31">
        <f t="shared" si="224"/>
        <v>6.8919616938664281E-3</v>
      </c>
      <c r="AV312" s="32">
        <f t="shared" si="225"/>
        <v>-1.5709665892268355E-10</v>
      </c>
      <c r="AW312" s="31">
        <f t="shared" si="226"/>
        <v>-3.445980863511703E-4</v>
      </c>
      <c r="AX312" s="34">
        <f t="shared" si="227"/>
        <v>6.2681250382870417E-8</v>
      </c>
      <c r="AY312" s="35">
        <f t="shared" si="228"/>
        <v>6.5473636075152582E-3</v>
      </c>
      <c r="AZ312" s="10">
        <f t="shared" si="229"/>
        <v>-15.064579111578654</v>
      </c>
      <c r="BA312" s="10">
        <f t="shared" si="230"/>
        <v>-208.96286522679179</v>
      </c>
      <c r="BB312" s="10">
        <f t="shared" si="231"/>
        <v>-28.962865226791791</v>
      </c>
      <c r="BC312" s="48"/>
      <c r="BD312" s="46">
        <f t="shared" si="232"/>
        <v>-15</v>
      </c>
      <c r="BE312" s="46">
        <f t="shared" si="233"/>
        <v>-209</v>
      </c>
      <c r="BF312" s="46">
        <f t="shared" si="234"/>
        <v>-29</v>
      </c>
    </row>
    <row r="313" spans="22:58" x14ac:dyDescent="0.3">
      <c r="V313" s="29">
        <v>4.0900000000000203</v>
      </c>
      <c r="W313" s="38">
        <f t="shared" si="204"/>
        <v>123026.87708124405</v>
      </c>
      <c r="X313" s="30">
        <f t="shared" si="203"/>
        <v>-6.4246676350453633</v>
      </c>
      <c r="Y313" s="31">
        <f t="shared" si="205"/>
        <v>-36.93662302251915</v>
      </c>
      <c r="Z313" s="31">
        <f t="shared" si="206"/>
        <v>-89.184721223439126</v>
      </c>
      <c r="AA313" s="31">
        <f t="shared" si="207"/>
        <v>16.726806212209762</v>
      </c>
      <c r="AB313" s="31">
        <f t="shared" si="208"/>
        <v>-81.618293818040414</v>
      </c>
      <c r="AC313" s="31">
        <f t="shared" si="209"/>
        <v>6.482759024504548E-3</v>
      </c>
      <c r="AD313" s="31">
        <f t="shared" si="210"/>
        <v>2.2133820909351276</v>
      </c>
      <c r="AE313" s="31">
        <f t="shared" si="211"/>
        <v>-26.628001686330244</v>
      </c>
      <c r="AF313" s="31">
        <f t="shared" si="212"/>
        <v>-168.5896329505444</v>
      </c>
      <c r="AG313" s="31">
        <f t="shared" si="200"/>
        <v>92.110410468749379</v>
      </c>
      <c r="AH313" s="31">
        <f t="shared" si="213"/>
        <v>-111.73465499483832</v>
      </c>
      <c r="AI313" s="31">
        <f t="shared" si="214"/>
        <v>-89.999851615040441</v>
      </c>
      <c r="AJ313" s="31">
        <f t="shared" si="215"/>
        <v>35.859035307030084</v>
      </c>
      <c r="AK313" s="31">
        <f t="shared" si="216"/>
        <v>89.077025610857419</v>
      </c>
      <c r="AL313" s="32">
        <f t="shared" si="217"/>
        <v>-2.3463202855574488</v>
      </c>
      <c r="AM313" s="31">
        <f t="shared" si="218"/>
        <v>-40.245768985285657</v>
      </c>
      <c r="AN313" s="31">
        <f t="shared" si="219"/>
        <v>13.888470495383691</v>
      </c>
      <c r="AO313" s="31">
        <f t="shared" si="220"/>
        <v>-41.16859498946868</v>
      </c>
      <c r="AP313" s="30">
        <f t="shared" si="201"/>
        <v>23.609121289162623</v>
      </c>
      <c r="AQ313" s="30">
        <f t="shared" si="202"/>
        <v>-26.020599913279625</v>
      </c>
      <c r="AR313" s="31">
        <f t="shared" si="221"/>
        <v>-15.151009815063555</v>
      </c>
      <c r="AS313" s="33">
        <f t="shared" si="222"/>
        <v>-209.75822794001309</v>
      </c>
      <c r="AT313" s="31">
        <f t="shared" si="223"/>
        <v>6.57998275281274E-8</v>
      </c>
      <c r="AU313" s="31">
        <f t="shared" si="224"/>
        <v>7.052496102797878E-3</v>
      </c>
      <c r="AV313" s="32">
        <f t="shared" si="225"/>
        <v>-1.6449883655608362E-10</v>
      </c>
      <c r="AW313" s="31">
        <f t="shared" si="226"/>
        <v>-3.526248069163109E-4</v>
      </c>
      <c r="AX313" s="34">
        <f t="shared" si="227"/>
        <v>6.5635328691571316E-8</v>
      </c>
      <c r="AY313" s="35">
        <f t="shared" si="228"/>
        <v>6.6998712958815671E-3</v>
      </c>
      <c r="AZ313" s="10">
        <f t="shared" si="229"/>
        <v>-15.151009749428226</v>
      </c>
      <c r="BA313" s="10">
        <f t="shared" si="230"/>
        <v>-209.75152806871719</v>
      </c>
      <c r="BB313" s="10">
        <f t="shared" si="231"/>
        <v>-29.751528068717192</v>
      </c>
      <c r="BC313" s="37"/>
      <c r="BD313" s="46">
        <f t="shared" si="232"/>
        <v>-15</v>
      </c>
      <c r="BE313" s="46">
        <f t="shared" si="233"/>
        <v>-210</v>
      </c>
      <c r="BF313" s="46">
        <f t="shared" si="234"/>
        <v>-30</v>
      </c>
    </row>
    <row r="314" spans="22:58" x14ac:dyDescent="0.3">
      <c r="V314" s="29">
        <v>4.1000000000000201</v>
      </c>
      <c r="W314" s="38">
        <f t="shared" si="204"/>
        <v>125892.54117942275</v>
      </c>
      <c r="X314" s="30">
        <f t="shared" si="203"/>
        <v>-6.4246676350453633</v>
      </c>
      <c r="Y314" s="31">
        <f t="shared" si="205"/>
        <v>-37.136583448692434</v>
      </c>
      <c r="Z314" s="31">
        <f t="shared" si="206"/>
        <v>-89.20327681405945</v>
      </c>
      <c r="AA314" s="31">
        <f t="shared" si="207"/>
        <v>16.922650978119545</v>
      </c>
      <c r="AB314" s="31">
        <f t="shared" si="208"/>
        <v>-81.806464718820777</v>
      </c>
      <c r="AC314" s="31">
        <f t="shared" si="209"/>
        <v>6.7880433992821036E-3</v>
      </c>
      <c r="AD314" s="31">
        <f t="shared" si="210"/>
        <v>2.2648853019331323</v>
      </c>
      <c r="AE314" s="31">
        <f t="shared" si="211"/>
        <v>-26.631812062218973</v>
      </c>
      <c r="AF314" s="31">
        <f t="shared" si="212"/>
        <v>-168.74485623094711</v>
      </c>
      <c r="AG314" s="31">
        <f t="shared" si="200"/>
        <v>92.110410468749379</v>
      </c>
      <c r="AH314" s="31">
        <f t="shared" si="213"/>
        <v>-111.934654994837</v>
      </c>
      <c r="AI314" s="31">
        <f t="shared" si="214"/>
        <v>-89.999854992694495</v>
      </c>
      <c r="AJ314" s="31">
        <f t="shared" si="215"/>
        <v>36.058984588416124</v>
      </c>
      <c r="AK314" s="31">
        <f t="shared" si="216"/>
        <v>89.09803156164854</v>
      </c>
      <c r="AL314" s="32">
        <f t="shared" si="217"/>
        <v>-2.4309235821765367</v>
      </c>
      <c r="AM314" s="31">
        <f t="shared" si="218"/>
        <v>-40.897531044760434</v>
      </c>
      <c r="AN314" s="31">
        <f t="shared" si="219"/>
        <v>13.803816480151962</v>
      </c>
      <c r="AO314" s="31">
        <f t="shared" si="220"/>
        <v>-41.799354475806389</v>
      </c>
      <c r="AP314" s="30">
        <f t="shared" si="201"/>
        <v>23.609121289162623</v>
      </c>
      <c r="AQ314" s="30">
        <f t="shared" si="202"/>
        <v>-26.020599913279625</v>
      </c>
      <c r="AR314" s="31">
        <f t="shared" si="221"/>
        <v>-15.239474206184013</v>
      </c>
      <c r="AS314" s="33">
        <f t="shared" si="222"/>
        <v>-210.54421070675349</v>
      </c>
      <c r="AT314" s="31">
        <f t="shared" si="223"/>
        <v>6.8900877055235131E-8</v>
      </c>
      <c r="AU314" s="31">
        <f t="shared" si="224"/>
        <v>7.2167698383627018E-3</v>
      </c>
      <c r="AV314" s="32">
        <f t="shared" si="225"/>
        <v>-1.7225202938732233E-10</v>
      </c>
      <c r="AW314" s="31">
        <f t="shared" si="226"/>
        <v>-3.608384938216003E-4</v>
      </c>
      <c r="AX314" s="34">
        <f t="shared" si="227"/>
        <v>6.8728625025847815E-8</v>
      </c>
      <c r="AY314" s="35">
        <f t="shared" si="228"/>
        <v>6.8559313445411014E-3</v>
      </c>
      <c r="AZ314" s="10">
        <f t="shared" si="229"/>
        <v>-15.239474137455389</v>
      </c>
      <c r="BA314" s="10">
        <f t="shared" si="230"/>
        <v>-210.53735477540894</v>
      </c>
      <c r="BB314" s="10">
        <f t="shared" si="231"/>
        <v>-30.537354775408943</v>
      </c>
      <c r="BC314" s="37"/>
      <c r="BD314" s="46">
        <f t="shared" si="232"/>
        <v>-15</v>
      </c>
      <c r="BE314" s="46">
        <f t="shared" si="233"/>
        <v>-211</v>
      </c>
      <c r="BF314" s="46">
        <f t="shared" si="234"/>
        <v>-31</v>
      </c>
    </row>
    <row r="315" spans="22:58" x14ac:dyDescent="0.3">
      <c r="V315" s="29">
        <v>4.1100000000000199</v>
      </c>
      <c r="W315" s="36">
        <f t="shared" si="204"/>
        <v>128824.95516931932</v>
      </c>
      <c r="X315" s="30">
        <f t="shared" si="203"/>
        <v>-6.4246676350453633</v>
      </c>
      <c r="Y315" s="31">
        <f t="shared" si="205"/>
        <v>-37.336545655644663</v>
      </c>
      <c r="Z315" s="31">
        <f t="shared" si="206"/>
        <v>-89.221410189372904</v>
      </c>
      <c r="AA315" s="31">
        <f t="shared" si="207"/>
        <v>17.118679045658855</v>
      </c>
      <c r="AB315" s="31">
        <f t="shared" si="208"/>
        <v>-81.990524452153934</v>
      </c>
      <c r="AC315" s="31">
        <f t="shared" si="209"/>
        <v>7.1076923844107407E-3</v>
      </c>
      <c r="AD315" s="31">
        <f t="shared" si="210"/>
        <v>2.3175843854248095</v>
      </c>
      <c r="AE315" s="31">
        <f t="shared" si="211"/>
        <v>-26.635426552646756</v>
      </c>
      <c r="AF315" s="31">
        <f t="shared" si="212"/>
        <v>-168.89435025610203</v>
      </c>
      <c r="AG315" s="31">
        <f t="shared" si="200"/>
        <v>92.110410468749379</v>
      </c>
      <c r="AH315" s="31">
        <f t="shared" si="213"/>
        <v>-112.13465499483574</v>
      </c>
      <c r="AI315" s="31">
        <f t="shared" si="214"/>
        <v>-89.999858293463745</v>
      </c>
      <c r="AJ315" s="31">
        <f t="shared" si="215"/>
        <v>36.258936151962871</v>
      </c>
      <c r="AK315" s="31">
        <f t="shared" si="216"/>
        <v>89.118559592941949</v>
      </c>
      <c r="AL315" s="32">
        <f t="shared" si="217"/>
        <v>-2.5177823792048901</v>
      </c>
      <c r="AM315" s="31">
        <f t="shared" si="218"/>
        <v>-41.551438114356571</v>
      </c>
      <c r="AN315" s="31">
        <f t="shared" si="219"/>
        <v>13.716909246671618</v>
      </c>
      <c r="AO315" s="31">
        <f t="shared" si="220"/>
        <v>-42.432736814878368</v>
      </c>
      <c r="AP315" s="30">
        <f t="shared" si="201"/>
        <v>23.609121289162623</v>
      </c>
      <c r="AQ315" s="30">
        <f t="shared" si="202"/>
        <v>-26.020599913279625</v>
      </c>
      <c r="AR315" s="31">
        <f t="shared" si="221"/>
        <v>-15.32999593009214</v>
      </c>
      <c r="AS315" s="33">
        <f t="shared" si="222"/>
        <v>-211.32708707098038</v>
      </c>
      <c r="AT315" s="31">
        <f t="shared" si="223"/>
        <v>7.2148076193543948E-8</v>
      </c>
      <c r="AU315" s="31">
        <f t="shared" si="224"/>
        <v>7.3848700006591047E-3</v>
      </c>
      <c r="AV315" s="32">
        <f t="shared" si="225"/>
        <v>-1.8036973800093268E-10</v>
      </c>
      <c r="AW315" s="31">
        <f t="shared" si="226"/>
        <v>-3.6924350207255497E-4</v>
      </c>
      <c r="AX315" s="34">
        <f t="shared" si="227"/>
        <v>7.196770645554302E-8</v>
      </c>
      <c r="AY315" s="35">
        <f t="shared" si="228"/>
        <v>7.0156264985865493E-3</v>
      </c>
      <c r="AZ315" s="10">
        <f t="shared" si="229"/>
        <v>-15.329995858124434</v>
      </c>
      <c r="BA315" s="10">
        <f t="shared" si="230"/>
        <v>-211.32007144448178</v>
      </c>
      <c r="BB315" s="10">
        <f t="shared" si="231"/>
        <v>-31.320071444481783</v>
      </c>
      <c r="BC315" s="48"/>
      <c r="BD315" s="46">
        <f t="shared" si="232"/>
        <v>-15</v>
      </c>
      <c r="BE315" s="46">
        <f t="shared" si="233"/>
        <v>-211</v>
      </c>
      <c r="BF315" s="46">
        <f t="shared" si="234"/>
        <v>-31</v>
      </c>
    </row>
    <row r="316" spans="22:58" x14ac:dyDescent="0.3">
      <c r="V316" s="29">
        <v>4.1200000000000196</v>
      </c>
      <c r="W316" s="38">
        <f t="shared" si="204"/>
        <v>131825.67385564678</v>
      </c>
      <c r="X316" s="30">
        <f t="shared" si="203"/>
        <v>-6.4246676350453633</v>
      </c>
      <c r="Y316" s="31">
        <f t="shared" si="205"/>
        <v>-37.536509563257248</v>
      </c>
      <c r="Z316" s="31">
        <f t="shared" si="206"/>
        <v>-89.239130949396269</v>
      </c>
      <c r="AA316" s="31">
        <f t="shared" si="207"/>
        <v>17.314882485543002</v>
      </c>
      <c r="AB316" s="31">
        <f t="shared" si="208"/>
        <v>-82.170555405288482</v>
      </c>
      <c r="AC316" s="31">
        <f t="shared" si="209"/>
        <v>7.4423807479339311E-3</v>
      </c>
      <c r="AD316" s="31">
        <f t="shared" si="210"/>
        <v>2.3715069262988044</v>
      </c>
      <c r="AE316" s="31">
        <f t="shared" si="211"/>
        <v>-26.63885233201167</v>
      </c>
      <c r="AF316" s="31">
        <f t="shared" si="212"/>
        <v>-169.03817942838597</v>
      </c>
      <c r="AG316" s="31">
        <f t="shared" si="200"/>
        <v>92.110410468749379</v>
      </c>
      <c r="AH316" s="31">
        <f t="shared" si="213"/>
        <v>-112.33465499483455</v>
      </c>
      <c r="AI316" s="31">
        <f t="shared" si="214"/>
        <v>-89.999861519098332</v>
      </c>
      <c r="AJ316" s="31">
        <f t="shared" si="215"/>
        <v>36.458889895004845</v>
      </c>
      <c r="AK316" s="31">
        <f t="shared" si="216"/>
        <v>89.138620567878704</v>
      </c>
      <c r="AL316" s="32">
        <f t="shared" si="217"/>
        <v>-2.6069103641713367</v>
      </c>
      <c r="AM316" s="31">
        <f t="shared" si="218"/>
        <v>-42.207155571247533</v>
      </c>
      <c r="AN316" s="31">
        <f t="shared" si="219"/>
        <v>13.627735004748335</v>
      </c>
      <c r="AO316" s="31">
        <f t="shared" si="220"/>
        <v>-43.068396522467161</v>
      </c>
      <c r="AP316" s="30">
        <f t="shared" si="201"/>
        <v>23.609121289162623</v>
      </c>
      <c r="AQ316" s="30">
        <f t="shared" si="202"/>
        <v>-26.020599913279625</v>
      </c>
      <c r="AR316" s="31">
        <f t="shared" si="221"/>
        <v>-15.422595951380337</v>
      </c>
      <c r="AS316" s="33">
        <f t="shared" si="222"/>
        <v>-212.10657595085314</v>
      </c>
      <c r="AT316" s="31">
        <f t="shared" si="223"/>
        <v>7.5548310240941217E-8</v>
      </c>
      <c r="AU316" s="31">
        <f t="shared" si="224"/>
        <v>7.5568857186066526E-3</v>
      </c>
      <c r="AV316" s="32">
        <f t="shared" si="225"/>
        <v>-1.888712489462472E-10</v>
      </c>
      <c r="AW316" s="31">
        <f t="shared" si="226"/>
        <v>-3.7784428811580314E-4</v>
      </c>
      <c r="AX316" s="34">
        <f t="shared" si="227"/>
        <v>7.5359438991994967E-8</v>
      </c>
      <c r="AY316" s="35">
        <f t="shared" si="228"/>
        <v>7.1790414304908493E-3</v>
      </c>
      <c r="AZ316" s="10">
        <f t="shared" si="229"/>
        <v>-15.422595876020898</v>
      </c>
      <c r="BA316" s="10">
        <f t="shared" si="230"/>
        <v>-212.09939690942264</v>
      </c>
      <c r="BB316" s="10">
        <f t="shared" si="231"/>
        <v>-32.099396909422637</v>
      </c>
      <c r="BC316" s="37"/>
      <c r="BD316" s="46">
        <f t="shared" si="232"/>
        <v>-15</v>
      </c>
      <c r="BE316" s="46">
        <f t="shared" si="233"/>
        <v>-212</v>
      </c>
      <c r="BF316" s="46">
        <f t="shared" si="234"/>
        <v>-32</v>
      </c>
    </row>
    <row r="317" spans="22:58" x14ac:dyDescent="0.3">
      <c r="V317" s="29">
        <v>4.1300000000000203</v>
      </c>
      <c r="W317" s="38">
        <f t="shared" si="204"/>
        <v>134896.28825917176</v>
      </c>
      <c r="X317" s="30">
        <f t="shared" si="203"/>
        <v>-6.4246676350453633</v>
      </c>
      <c r="Y317" s="31">
        <f t="shared" si="205"/>
        <v>-37.73647509501486</v>
      </c>
      <c r="Z317" s="31">
        <f t="shared" si="206"/>
        <v>-89.256448476342243</v>
      </c>
      <c r="AA317" s="31">
        <f t="shared" si="207"/>
        <v>17.511253697936723</v>
      </c>
      <c r="AB317" s="31">
        <f t="shared" si="208"/>
        <v>-82.346638805988675</v>
      </c>
      <c r="AC317" s="31">
        <f t="shared" si="209"/>
        <v>7.7928148455654201E-3</v>
      </c>
      <c r="AD317" s="31">
        <f t="shared" si="210"/>
        <v>2.426681132700939</v>
      </c>
      <c r="AE317" s="31">
        <f t="shared" si="211"/>
        <v>-26.642096217277931</v>
      </c>
      <c r="AF317" s="31">
        <f t="shared" si="212"/>
        <v>-169.17640614963</v>
      </c>
      <c r="AG317" s="31">
        <f t="shared" si="200"/>
        <v>92.110410468749379</v>
      </c>
      <c r="AH317" s="31">
        <f t="shared" si="213"/>
        <v>-112.5346549948334</v>
      </c>
      <c r="AI317" s="31">
        <f t="shared" si="214"/>
        <v>-89.999864671308487</v>
      </c>
      <c r="AJ317" s="31">
        <f t="shared" si="215"/>
        <v>36.658845719492966</v>
      </c>
      <c r="AK317" s="31">
        <f t="shared" si="216"/>
        <v>89.158225103367585</v>
      </c>
      <c r="AL317" s="32">
        <f t="shared" si="217"/>
        <v>-2.6983189238269452</v>
      </c>
      <c r="AM317" s="31">
        <f t="shared" si="218"/>
        <v>-42.864344080342086</v>
      </c>
      <c r="AN317" s="31">
        <f t="shared" si="219"/>
        <v>13.536282269581996</v>
      </c>
      <c r="AO317" s="31">
        <f t="shared" si="220"/>
        <v>-43.705983648282988</v>
      </c>
      <c r="AP317" s="30">
        <f t="shared" si="201"/>
        <v>23.609121289162623</v>
      </c>
      <c r="AQ317" s="30">
        <f t="shared" si="202"/>
        <v>-26.020599913279625</v>
      </c>
      <c r="AR317" s="31">
        <f t="shared" si="221"/>
        <v>-15.517292571812938</v>
      </c>
      <c r="AS317" s="33">
        <f t="shared" si="222"/>
        <v>-212.88238979791299</v>
      </c>
      <c r="AT317" s="31">
        <f t="shared" si="223"/>
        <v>7.9108792366631339E-8</v>
      </c>
      <c r="AU317" s="31">
        <f t="shared" si="224"/>
        <v>7.732908197203482E-3</v>
      </c>
      <c r="AV317" s="32">
        <f t="shared" si="225"/>
        <v>-1.9777199146273212E-10</v>
      </c>
      <c r="AW317" s="31">
        <f t="shared" si="226"/>
        <v>-3.8664541220194794E-4</v>
      </c>
      <c r="AX317" s="34">
        <f t="shared" si="227"/>
        <v>7.8911020375168605E-8</v>
      </c>
      <c r="AY317" s="35">
        <f t="shared" si="228"/>
        <v>7.3462627850015344E-3</v>
      </c>
      <c r="AZ317" s="10">
        <f t="shared" si="229"/>
        <v>-15.517292492901918</v>
      </c>
      <c r="BA317" s="10">
        <f t="shared" si="230"/>
        <v>-212.87504353512799</v>
      </c>
      <c r="BB317" s="10">
        <f t="shared" si="231"/>
        <v>-32.875043535127986</v>
      </c>
      <c r="BC317" s="37"/>
      <c r="BD317" s="46">
        <f t="shared" si="232"/>
        <v>-16</v>
      </c>
      <c r="BE317" s="46">
        <f t="shared" si="233"/>
        <v>-213</v>
      </c>
      <c r="BF317" s="46">
        <f t="shared" si="234"/>
        <v>-33</v>
      </c>
    </row>
    <row r="318" spans="22:58" x14ac:dyDescent="0.3">
      <c r="V318" s="29">
        <v>4.1400000000000201</v>
      </c>
      <c r="W318" s="36">
        <f t="shared" si="204"/>
        <v>138038.42646029504</v>
      </c>
      <c r="X318" s="30">
        <f t="shared" si="203"/>
        <v>-6.4246676350453633</v>
      </c>
      <c r="Y318" s="31">
        <f t="shared" si="205"/>
        <v>-37.936442177843546</v>
      </c>
      <c r="Z318" s="31">
        <f t="shared" si="206"/>
        <v>-89.27337193952944</v>
      </c>
      <c r="AA318" s="31">
        <f t="shared" si="207"/>
        <v>17.707785399940718</v>
      </c>
      <c r="AB318" s="31">
        <f t="shared" si="208"/>
        <v>-82.518854704446269</v>
      </c>
      <c r="AC318" s="31">
        <f t="shared" si="209"/>
        <v>8.1597340888900326E-3</v>
      </c>
      <c r="AD318" s="31">
        <f t="shared" si="210"/>
        <v>2.4831358491818918</v>
      </c>
      <c r="AE318" s="31">
        <f t="shared" si="211"/>
        <v>-26.645164678859306</v>
      </c>
      <c r="AF318" s="31">
        <f t="shared" si="212"/>
        <v>-169.3090907947938</v>
      </c>
      <c r="AG318" s="31">
        <f t="shared" si="200"/>
        <v>92.110410468749379</v>
      </c>
      <c r="AH318" s="31">
        <f t="shared" si="213"/>
        <v>-112.73465499483231</v>
      </c>
      <c r="AI318" s="31">
        <f t="shared" si="214"/>
        <v>-89.999867751765592</v>
      </c>
      <c r="AJ318" s="31">
        <f t="shared" si="215"/>
        <v>36.85880353178716</v>
      </c>
      <c r="AK318" s="31">
        <f t="shared" si="216"/>
        <v>89.17738357562051</v>
      </c>
      <c r="AL318" s="32">
        <f t="shared" si="217"/>
        <v>-2.7920170967664455</v>
      </c>
      <c r="AM318" s="31">
        <f t="shared" si="218"/>
        <v>-43.52266045444162</v>
      </c>
      <c r="AN318" s="31">
        <f t="shared" si="219"/>
        <v>13.442541908937782</v>
      </c>
      <c r="AO318" s="31">
        <f t="shared" si="220"/>
        <v>-44.345144630586702</v>
      </c>
      <c r="AP318" s="30">
        <f t="shared" si="201"/>
        <v>23.609121289162623</v>
      </c>
      <c r="AQ318" s="30">
        <f t="shared" si="202"/>
        <v>-26.020599913279625</v>
      </c>
      <c r="AR318" s="31">
        <f t="shared" si="221"/>
        <v>-15.614101394038526</v>
      </c>
      <c r="AS318" s="33">
        <f t="shared" si="222"/>
        <v>-213.65423542538051</v>
      </c>
      <c r="AT318" s="31">
        <f t="shared" si="223"/>
        <v>8.2837075183063285E-8</v>
      </c>
      <c r="AU318" s="31">
        <f t="shared" si="224"/>
        <v>7.9130307658843609E-3</v>
      </c>
      <c r="AV318" s="32">
        <f t="shared" si="225"/>
        <v>-2.0709125209972027E-10</v>
      </c>
      <c r="AW318" s="31">
        <f t="shared" si="226"/>
        <v>-3.9565154080347395E-4</v>
      </c>
      <c r="AX318" s="34">
        <f t="shared" si="227"/>
        <v>8.262998393096356E-8</v>
      </c>
      <c r="AY318" s="35">
        <f t="shared" si="228"/>
        <v>7.5173792250808873E-3</v>
      </c>
      <c r="AZ318" s="10">
        <f t="shared" si="229"/>
        <v>-15.614101311408541</v>
      </c>
      <c r="BA318" s="10">
        <f t="shared" si="230"/>
        <v>-213.64671804615543</v>
      </c>
      <c r="BB318" s="10">
        <f t="shared" si="231"/>
        <v>-33.646718046155428</v>
      </c>
      <c r="BC318" s="48"/>
      <c r="BD318" s="46">
        <f t="shared" si="232"/>
        <v>-16</v>
      </c>
      <c r="BE318" s="46">
        <f t="shared" si="233"/>
        <v>-214</v>
      </c>
      <c r="BF318" s="46">
        <f t="shared" si="234"/>
        <v>-34</v>
      </c>
    </row>
    <row r="319" spans="22:58" x14ac:dyDescent="0.3">
      <c r="V319" s="29">
        <v>4.1500000000000199</v>
      </c>
      <c r="W319" s="38">
        <f t="shared" si="204"/>
        <v>141253.75446228212</v>
      </c>
      <c r="X319" s="30">
        <f t="shared" si="203"/>
        <v>-6.4246676350453633</v>
      </c>
      <c r="Y319" s="31">
        <f t="shared" si="205"/>
        <v>-38.136410741956077</v>
      </c>
      <c r="Z319" s="31">
        <f t="shared" si="206"/>
        <v>-89.289910300183564</v>
      </c>
      <c r="AA319" s="31">
        <f t="shared" si="207"/>
        <v>17.904470613450243</v>
      </c>
      <c r="AB319" s="31">
        <f t="shared" si="208"/>
        <v>-82.687281958229022</v>
      </c>
      <c r="AC319" s="31">
        <f t="shared" si="209"/>
        <v>8.5439124807787439E-3</v>
      </c>
      <c r="AD319" s="31">
        <f t="shared" si="210"/>
        <v>2.5409005700542511</v>
      </c>
      <c r="AE319" s="31">
        <f t="shared" si="211"/>
        <v>-26.648063851070415</v>
      </c>
      <c r="AF319" s="31">
        <f t="shared" si="212"/>
        <v>-169.43629168835832</v>
      </c>
      <c r="AG319" s="31">
        <f t="shared" si="200"/>
        <v>92.110410468749379</v>
      </c>
      <c r="AH319" s="31">
        <f t="shared" si="213"/>
        <v>-112.93465499483128</v>
      </c>
      <c r="AI319" s="31">
        <f t="shared" si="214"/>
        <v>-89.99987076210293</v>
      </c>
      <c r="AJ319" s="31">
        <f t="shared" si="215"/>
        <v>37.058763242458326</v>
      </c>
      <c r="AK319" s="31">
        <f t="shared" si="216"/>
        <v>89.196106125566516</v>
      </c>
      <c r="AL319" s="32">
        <f t="shared" si="217"/>
        <v>-2.8880115355655929</v>
      </c>
      <c r="AM319" s="31">
        <f t="shared" si="218"/>
        <v>-44.181758538854538</v>
      </c>
      <c r="AN319" s="31">
        <f t="shared" si="219"/>
        <v>13.346507180810836</v>
      </c>
      <c r="AO319" s="31">
        <f t="shared" si="220"/>
        <v>-44.985523175390952</v>
      </c>
      <c r="AP319" s="30">
        <f t="shared" si="201"/>
        <v>23.609121289162623</v>
      </c>
      <c r="AQ319" s="30">
        <f t="shared" si="202"/>
        <v>-26.020599913279625</v>
      </c>
      <c r="AR319" s="31">
        <f t="shared" si="221"/>
        <v>-15.713035294376581</v>
      </c>
      <c r="AS319" s="33">
        <f t="shared" si="222"/>
        <v>-214.42181486374926</v>
      </c>
      <c r="AT319" s="31">
        <f t="shared" si="223"/>
        <v>8.6741066175167747E-8</v>
      </c>
      <c r="AU319" s="31">
        <f t="shared" si="224"/>
        <v>8.0973489280051648E-3</v>
      </c>
      <c r="AV319" s="32">
        <f t="shared" si="225"/>
        <v>-2.16854103371344E-10</v>
      </c>
      <c r="AW319" s="31">
        <f t="shared" si="226"/>
        <v>-4.0486744908897434E-4</v>
      </c>
      <c r="AX319" s="34">
        <f t="shared" si="227"/>
        <v>8.6524212071796408E-8</v>
      </c>
      <c r="AY319" s="35">
        <f t="shared" si="228"/>
        <v>7.6924814789161907E-3</v>
      </c>
      <c r="AZ319" s="10">
        <f t="shared" si="229"/>
        <v>-15.71303520785237</v>
      </c>
      <c r="BA319" s="10">
        <f t="shared" si="230"/>
        <v>-214.41412238227034</v>
      </c>
      <c r="BB319" s="10">
        <f t="shared" si="231"/>
        <v>-34.414122382270335</v>
      </c>
      <c r="BC319" s="37"/>
      <c r="BD319" s="46">
        <f t="shared" si="232"/>
        <v>-16</v>
      </c>
      <c r="BE319" s="46">
        <f t="shared" si="233"/>
        <v>-214</v>
      </c>
      <c r="BF319" s="46">
        <f t="shared" si="234"/>
        <v>-34</v>
      </c>
    </row>
    <row r="320" spans="22:58" x14ac:dyDescent="0.3">
      <c r="V320" s="29">
        <v>4.1600000000000197</v>
      </c>
      <c r="W320" s="38">
        <f t="shared" si="204"/>
        <v>144543.97707459933</v>
      </c>
      <c r="X320" s="30">
        <f t="shared" si="203"/>
        <v>-6.4246676350453633</v>
      </c>
      <c r="Y320" s="31">
        <f t="shared" si="205"/>
        <v>-38.336380720704184</v>
      </c>
      <c r="Z320" s="31">
        <f t="shared" si="206"/>
        <v>-89.306072316132429</v>
      </c>
      <c r="AA320" s="31">
        <f t="shared" si="207"/>
        <v>18.101302653384089</v>
      </c>
      <c r="AB320" s="31">
        <f t="shared" si="208"/>
        <v>-82.851998220056828</v>
      </c>
      <c r="AC320" s="31">
        <f t="shared" si="209"/>
        <v>8.9461602210337832E-3</v>
      </c>
      <c r="AD320" s="31">
        <f t="shared" si="210"/>
        <v>2.6000054529569705</v>
      </c>
      <c r="AE320" s="31">
        <f t="shared" si="211"/>
        <v>-26.65079954214443</v>
      </c>
      <c r="AF320" s="31">
        <f t="shared" si="212"/>
        <v>-169.55806508323229</v>
      </c>
      <c r="AG320" s="31">
        <f t="shared" si="200"/>
        <v>92.110410468749379</v>
      </c>
      <c r="AH320" s="31">
        <f t="shared" si="213"/>
        <v>-113.13465499483027</v>
      </c>
      <c r="AI320" s="31">
        <f t="shared" si="214"/>
        <v>-89.999873703916634</v>
      </c>
      <c r="AJ320" s="31">
        <f t="shared" si="215"/>
        <v>37.258724766099064</v>
      </c>
      <c r="AK320" s="31">
        <f t="shared" si="216"/>
        <v>89.21440266414686</v>
      </c>
      <c r="AL320" s="32">
        <f t="shared" si="217"/>
        <v>-2.9863064787696132</v>
      </c>
      <c r="AM320" s="31">
        <f t="shared" si="218"/>
        <v>-44.841290114982321</v>
      </c>
      <c r="AN320" s="31">
        <f t="shared" si="219"/>
        <v>13.248173761248559</v>
      </c>
      <c r="AO320" s="31">
        <f t="shared" si="220"/>
        <v>-45.626761154752096</v>
      </c>
      <c r="AP320" s="30">
        <f t="shared" si="201"/>
        <v>23.609121289162623</v>
      </c>
      <c r="AQ320" s="30">
        <f t="shared" si="202"/>
        <v>-26.020599913279625</v>
      </c>
      <c r="AR320" s="31">
        <f t="shared" si="221"/>
        <v>-15.814104405012873</v>
      </c>
      <c r="AS320" s="33">
        <f t="shared" si="222"/>
        <v>-215.1848262379844</v>
      </c>
      <c r="AT320" s="31">
        <f t="shared" si="223"/>
        <v>9.0829046986903968E-8</v>
      </c>
      <c r="AU320" s="31">
        <f t="shared" si="224"/>
        <v>8.2859604114799094E-3</v>
      </c>
      <c r="AV320" s="32">
        <f t="shared" si="225"/>
        <v>-2.2707211720720375E-10</v>
      </c>
      <c r="AW320" s="31">
        <f t="shared" si="226"/>
        <v>-4.1429802345500666E-4</v>
      </c>
      <c r="AX320" s="34">
        <f t="shared" si="227"/>
        <v>9.0601974869696761E-8</v>
      </c>
      <c r="AY320" s="35">
        <f t="shared" si="228"/>
        <v>7.8716623880249019E-3</v>
      </c>
      <c r="AZ320" s="10">
        <f t="shared" si="229"/>
        <v>-15.814104314410898</v>
      </c>
      <c r="BA320" s="10">
        <f t="shared" si="230"/>
        <v>-215.17695457559637</v>
      </c>
      <c r="BB320" s="10">
        <f t="shared" si="231"/>
        <v>-35.176954575596369</v>
      </c>
      <c r="BC320" s="37"/>
      <c r="BD320" s="46">
        <f t="shared" si="232"/>
        <v>-16</v>
      </c>
      <c r="BE320" s="46">
        <f t="shared" si="233"/>
        <v>-215</v>
      </c>
      <c r="BF320" s="46">
        <f t="shared" si="234"/>
        <v>-35</v>
      </c>
    </row>
    <row r="321" spans="22:58" x14ac:dyDescent="0.3">
      <c r="V321" s="29">
        <v>4.1700000000000204</v>
      </c>
      <c r="W321" s="36">
        <f t="shared" si="204"/>
        <v>147910.83881682772</v>
      </c>
      <c r="X321" s="30">
        <f t="shared" si="203"/>
        <v>-6.4246676350453633</v>
      </c>
      <c r="Y321" s="31">
        <f t="shared" si="205"/>
        <v>-38.5363520504375</v>
      </c>
      <c r="Z321" s="31">
        <f t="shared" si="206"/>
        <v>-89.321866546396933</v>
      </c>
      <c r="AA321" s="31">
        <f t="shared" si="207"/>
        <v>18.298275116281634</v>
      </c>
      <c r="AB321" s="31">
        <f t="shared" si="208"/>
        <v>-83.013079928206878</v>
      </c>
      <c r="AC321" s="31">
        <f t="shared" si="209"/>
        <v>9.3673253853373377E-3</v>
      </c>
      <c r="AD321" s="31">
        <f t="shared" si="210"/>
        <v>2.6604813326248551</v>
      </c>
      <c r="AE321" s="31">
        <f t="shared" si="211"/>
        <v>-26.653377243815896</v>
      </c>
      <c r="AF321" s="31">
        <f t="shared" si="212"/>
        <v>-169.67446514197894</v>
      </c>
      <c r="AG321" s="31">
        <f t="shared" si="200"/>
        <v>92.110410468749379</v>
      </c>
      <c r="AH321" s="31">
        <f t="shared" si="213"/>
        <v>-113.33465499482934</v>
      </c>
      <c r="AI321" s="31">
        <f t="shared" si="214"/>
        <v>-89.999876578766475</v>
      </c>
      <c r="AJ321" s="31">
        <f t="shared" si="215"/>
        <v>37.458688021143047</v>
      </c>
      <c r="AK321" s="31">
        <f t="shared" si="216"/>
        <v>89.23228287749366</v>
      </c>
      <c r="AL321" s="32">
        <f t="shared" si="217"/>
        <v>-3.0869037329827043</v>
      </c>
      <c r="AM321" s="31">
        <f t="shared" si="218"/>
        <v>-45.500905817168523</v>
      </c>
      <c r="AN321" s="31">
        <f t="shared" si="219"/>
        <v>13.147539762080385</v>
      </c>
      <c r="AO321" s="31">
        <f t="shared" si="220"/>
        <v>-46.268499518441338</v>
      </c>
      <c r="AP321" s="30">
        <f t="shared" si="201"/>
        <v>23.609121289162623</v>
      </c>
      <c r="AQ321" s="30">
        <f t="shared" si="202"/>
        <v>-26.020599913279625</v>
      </c>
      <c r="AR321" s="31">
        <f t="shared" si="221"/>
        <v>-15.917316105852514</v>
      </c>
      <c r="AS321" s="33">
        <f t="shared" si="222"/>
        <v>-215.94296466042027</v>
      </c>
      <c r="AT321" s="31">
        <f t="shared" si="223"/>
        <v>9.5109686921841542E-8</v>
      </c>
      <c r="AU321" s="31">
        <f t="shared" si="224"/>
        <v>8.4789652205973839E-3</v>
      </c>
      <c r="AV321" s="32">
        <f t="shared" si="225"/>
        <v>-2.377742234312985E-10</v>
      </c>
      <c r="AW321" s="31">
        <f t="shared" si="226"/>
        <v>-4.2394826411692836E-4</v>
      </c>
      <c r="AX321" s="34">
        <f t="shared" si="227"/>
        <v>9.4871912698410246E-8</v>
      </c>
      <c r="AY321" s="35">
        <f t="shared" si="228"/>
        <v>8.0550169564804555E-3</v>
      </c>
      <c r="AZ321" s="10">
        <f t="shared" si="229"/>
        <v>-15.917316010980601</v>
      </c>
      <c r="BA321" s="10">
        <f t="shared" si="230"/>
        <v>-215.93490964346378</v>
      </c>
      <c r="BB321" s="10">
        <f t="shared" si="231"/>
        <v>-35.934909643463783</v>
      </c>
      <c r="BC321" s="48"/>
      <c r="BD321" s="46">
        <f t="shared" si="232"/>
        <v>-16</v>
      </c>
      <c r="BE321" s="46">
        <f t="shared" si="233"/>
        <v>-216</v>
      </c>
      <c r="BF321" s="46">
        <f t="shared" si="234"/>
        <v>-36</v>
      </c>
    </row>
    <row r="322" spans="22:58" x14ac:dyDescent="0.3">
      <c r="V322" s="29">
        <v>4.1800000000000201</v>
      </c>
      <c r="W322" s="38">
        <f t="shared" si="204"/>
        <v>151356.12484362794</v>
      </c>
      <c r="X322" s="30">
        <f t="shared" si="203"/>
        <v>-6.4246676350453633</v>
      </c>
      <c r="Y322" s="31">
        <f t="shared" si="205"/>
        <v>-38.736324670368681</v>
      </c>
      <c r="Z322" s="31">
        <f t="shared" si="206"/>
        <v>-89.337301355679969</v>
      </c>
      <c r="AA322" s="31">
        <f t="shared" si="207"/>
        <v>18.495381869264186</v>
      </c>
      <c r="AB322" s="31">
        <f t="shared" si="208"/>
        <v>-83.170602299359643</v>
      </c>
      <c r="AC322" s="31">
        <f t="shared" si="209"/>
        <v>9.8082956807414249E-3</v>
      </c>
      <c r="AD322" s="31">
        <f t="shared" si="210"/>
        <v>2.7223597348599773</v>
      </c>
      <c r="AE322" s="31">
        <f t="shared" si="211"/>
        <v>-26.655802140469113</v>
      </c>
      <c r="AF322" s="31">
        <f t="shared" si="212"/>
        <v>-169.78554392017966</v>
      </c>
      <c r="AG322" s="31">
        <f t="shared" si="200"/>
        <v>92.110410468749379</v>
      </c>
      <c r="AH322" s="31">
        <f t="shared" si="213"/>
        <v>-113.53465499482843</v>
      </c>
      <c r="AI322" s="31">
        <f t="shared" si="214"/>
        <v>-89.999879388176723</v>
      </c>
      <c r="AJ322" s="31">
        <f t="shared" si="215"/>
        <v>37.658652929692245</v>
      </c>
      <c r="AK322" s="31">
        <f t="shared" si="216"/>
        <v>89.249756231994297</v>
      </c>
      <c r="AL322" s="32">
        <f t="shared" si="217"/>
        <v>-3.1898026652188651</v>
      </c>
      <c r="AM322" s="31">
        <f t="shared" si="218"/>
        <v>-46.160256056941691</v>
      </c>
      <c r="AN322" s="31">
        <f t="shared" si="219"/>
        <v>13.044605738394329</v>
      </c>
      <c r="AO322" s="31">
        <f t="shared" si="220"/>
        <v>-46.910379213124116</v>
      </c>
      <c r="AP322" s="30">
        <f t="shared" si="201"/>
        <v>23.609121289162623</v>
      </c>
      <c r="AQ322" s="30">
        <f t="shared" si="202"/>
        <v>-26.020599913279625</v>
      </c>
      <c r="AR322" s="31">
        <f t="shared" si="221"/>
        <v>-16.022675026191784</v>
      </c>
      <c r="AS322" s="33">
        <f t="shared" si="222"/>
        <v>-216.69592313330378</v>
      </c>
      <c r="AT322" s="31">
        <f t="shared" si="223"/>
        <v>9.9592069944326402E-8</v>
      </c>
      <c r="AU322" s="31">
        <f t="shared" si="224"/>
        <v>8.6764656890445293E-3</v>
      </c>
      <c r="AV322" s="32">
        <f t="shared" si="225"/>
        <v>-2.489797085929617E-10</v>
      </c>
      <c r="AW322" s="31">
        <f t="shared" si="226"/>
        <v>-4.3382328776006991E-4</v>
      </c>
      <c r="AX322" s="34">
        <f t="shared" si="227"/>
        <v>9.9343090235733439E-8</v>
      </c>
      <c r="AY322" s="35">
        <f t="shared" si="228"/>
        <v>8.2426424012844602E-3</v>
      </c>
      <c r="AZ322" s="10">
        <f t="shared" si="229"/>
        <v>-16.022674926848694</v>
      </c>
      <c r="BA322" s="10">
        <f t="shared" si="230"/>
        <v>-216.68768049090249</v>
      </c>
      <c r="BB322" s="10">
        <f t="shared" si="231"/>
        <v>-36.687680490902494</v>
      </c>
      <c r="BC322" s="37"/>
      <c r="BD322" s="46">
        <f t="shared" si="232"/>
        <v>-16</v>
      </c>
      <c r="BE322" s="46">
        <f t="shared" si="233"/>
        <v>-217</v>
      </c>
      <c r="BF322" s="46">
        <f t="shared" si="234"/>
        <v>-37</v>
      </c>
    </row>
    <row r="323" spans="22:58" x14ac:dyDescent="0.3">
      <c r="V323" s="29">
        <v>4.1900000000000199</v>
      </c>
      <c r="W323" s="38">
        <f t="shared" si="204"/>
        <v>154881.66189125541</v>
      </c>
      <c r="X323" s="30">
        <f t="shared" si="203"/>
        <v>-6.4246676350453633</v>
      </c>
      <c r="Y323" s="31">
        <f t="shared" si="205"/>
        <v>-38.936298522444815</v>
      </c>
      <c r="Z323" s="31">
        <f t="shared" si="206"/>
        <v>-89.352384918755746</v>
      </c>
      <c r="AA323" s="31">
        <f t="shared" si="207"/>
        <v>18.692617039356694</v>
      </c>
      <c r="AB323" s="31">
        <f t="shared" si="208"/>
        <v>-83.324639323707814</v>
      </c>
      <c r="AC323" s="31">
        <f t="shared" si="209"/>
        <v>1.0270000281067962E-2</v>
      </c>
      <c r="AD323" s="31">
        <f t="shared" si="210"/>
        <v>2.7856728907015826</v>
      </c>
      <c r="AE323" s="31">
        <f t="shared" si="211"/>
        <v>-26.65807911785242</v>
      </c>
      <c r="AF323" s="31">
        <f t="shared" si="212"/>
        <v>-169.89135135176198</v>
      </c>
      <c r="AG323" s="31">
        <f t="shared" si="200"/>
        <v>92.110410468749379</v>
      </c>
      <c r="AH323" s="31">
        <f t="shared" si="213"/>
        <v>-113.73465499482755</v>
      </c>
      <c r="AI323" s="31">
        <f t="shared" si="214"/>
        <v>-89.999882133637016</v>
      </c>
      <c r="AJ323" s="31">
        <f t="shared" si="215"/>
        <v>37.858619417352195</v>
      </c>
      <c r="AK323" s="31">
        <f t="shared" si="216"/>
        <v>89.266831979244287</v>
      </c>
      <c r="AL323" s="32">
        <f t="shared" si="217"/>
        <v>-3.295000205583019</v>
      </c>
      <c r="AM323" s="31">
        <f t="shared" si="218"/>
        <v>-46.818991948697644</v>
      </c>
      <c r="AN323" s="31">
        <f t="shared" si="219"/>
        <v>12.939374685691003</v>
      </c>
      <c r="AO323" s="31">
        <f t="shared" si="220"/>
        <v>-47.552042103090372</v>
      </c>
      <c r="AP323" s="30">
        <f t="shared" si="201"/>
        <v>23.609121289162623</v>
      </c>
      <c r="AQ323" s="30">
        <f t="shared" si="202"/>
        <v>-26.020599913279625</v>
      </c>
      <c r="AR323" s="31">
        <f t="shared" si="221"/>
        <v>-16.130183056278419</v>
      </c>
      <c r="AS323" s="33">
        <f t="shared" si="222"/>
        <v>-217.44339345485236</v>
      </c>
      <c r="AT323" s="31">
        <f t="shared" si="223"/>
        <v>1.0428569853678757E-7</v>
      </c>
      <c r="AU323" s="31">
        <f t="shared" si="224"/>
        <v>8.8785665341651731E-3</v>
      </c>
      <c r="AV323" s="32">
        <f t="shared" si="225"/>
        <v>-2.6071557386125953E-10</v>
      </c>
      <c r="AW323" s="31">
        <f t="shared" si="226"/>
        <v>-4.4392833025267672E-4</v>
      </c>
      <c r="AX323" s="34">
        <f t="shared" si="227"/>
        <v>1.0402498296292631E-7</v>
      </c>
      <c r="AY323" s="35">
        <f t="shared" si="228"/>
        <v>8.4346382039124958E-3</v>
      </c>
      <c r="AZ323" s="10">
        <f t="shared" si="229"/>
        <v>-16.130182952253435</v>
      </c>
      <c r="BA323" s="10">
        <f t="shared" si="230"/>
        <v>-217.43495881664845</v>
      </c>
      <c r="BB323" s="10">
        <f t="shared" si="231"/>
        <v>-37.434958816648447</v>
      </c>
      <c r="BC323" s="37"/>
      <c r="BD323" s="46">
        <f t="shared" si="232"/>
        <v>-16</v>
      </c>
      <c r="BE323" s="46">
        <f t="shared" si="233"/>
        <v>-217</v>
      </c>
      <c r="BF323" s="46">
        <f t="shared" si="234"/>
        <v>-37</v>
      </c>
    </row>
    <row r="324" spans="22:58" x14ac:dyDescent="0.3">
      <c r="V324" s="29">
        <v>4.2000000000000197</v>
      </c>
      <c r="W324" s="36">
        <f t="shared" si="204"/>
        <v>158489.3192461188</v>
      </c>
      <c r="X324" s="30">
        <f t="shared" si="203"/>
        <v>-6.4246676350453633</v>
      </c>
      <c r="Y324" s="31">
        <f t="shared" si="205"/>
        <v>-39.13627355122442</v>
      </c>
      <c r="Z324" s="31">
        <f t="shared" si="206"/>
        <v>-89.367125224761381</v>
      </c>
      <c r="AA324" s="31">
        <f t="shared" si="207"/>
        <v>18.889975003164285</v>
      </c>
      <c r="AB324" s="31">
        <f t="shared" si="208"/>
        <v>-83.475263762158988</v>
      </c>
      <c r="AC324" s="31">
        <f t="shared" si="209"/>
        <v>1.0753411745703935E-2</v>
      </c>
      <c r="AD324" s="31">
        <f t="shared" si="210"/>
        <v>2.8504537507900607</v>
      </c>
      <c r="AE324" s="31">
        <f t="shared" si="211"/>
        <v>-26.660212771359799</v>
      </c>
      <c r="AF324" s="31">
        <f t="shared" si="212"/>
        <v>-169.9919352361303</v>
      </c>
      <c r="AG324" s="31">
        <f t="shared" ref="AG324:AG387" si="235">DC_gain_comp</f>
        <v>92.110410468749379</v>
      </c>
      <c r="AH324" s="31">
        <f t="shared" si="213"/>
        <v>-113.93465499482673</v>
      </c>
      <c r="AI324" s="31">
        <f t="shared" si="214"/>
        <v>-89.999884816603</v>
      </c>
      <c r="AJ324" s="31">
        <f t="shared" si="215"/>
        <v>38.05858741307452</v>
      </c>
      <c r="AK324" s="31">
        <f t="shared" si="216"/>
        <v>89.283519160890393</v>
      </c>
      <c r="AL324" s="32">
        <f t="shared" si="217"/>
        <v>-3.402490860258125</v>
      </c>
      <c r="AM324" s="31">
        <f t="shared" si="218"/>
        <v>-47.476766230845854</v>
      </c>
      <c r="AN324" s="31">
        <f t="shared" si="219"/>
        <v>12.831852026739044</v>
      </c>
      <c r="AO324" s="31">
        <f t="shared" si="220"/>
        <v>-48.193131886558461</v>
      </c>
      <c r="AP324" s="30">
        <f t="shared" ref="AP324:AP387" si="236">-20*LOG(GmPS*Rsns)</f>
        <v>23.609121289162623</v>
      </c>
      <c r="AQ324" s="30">
        <f t="shared" ref="AQ324:AQ387" si="237">20*LOG(Vref/Vout)</f>
        <v>-26.020599913279625</v>
      </c>
      <c r="AR324" s="31">
        <f t="shared" si="221"/>
        <v>-16.239839368737755</v>
      </c>
      <c r="AS324" s="33">
        <f t="shared" si="222"/>
        <v>-218.18506712268876</v>
      </c>
      <c r="AT324" s="31">
        <f t="shared" si="223"/>
        <v>1.0920053227283194E-7</v>
      </c>
      <c r="AU324" s="31">
        <f t="shared" si="224"/>
        <v>9.085374912482392E-3</v>
      </c>
      <c r="AV324" s="32">
        <f t="shared" si="225"/>
        <v>-2.7300110578552586E-10</v>
      </c>
      <c r="AW324" s="31">
        <f t="shared" si="226"/>
        <v>-4.5426874942203205E-4</v>
      </c>
      <c r="AX324" s="34">
        <f t="shared" si="227"/>
        <v>1.0892753116704641E-7</v>
      </c>
      <c r="AY324" s="35">
        <f t="shared" si="228"/>
        <v>8.6311061630603599E-3</v>
      </c>
      <c r="AZ324" s="10">
        <f t="shared" si="229"/>
        <v>-16.239839259810225</v>
      </c>
      <c r="BA324" s="10">
        <f t="shared" si="230"/>
        <v>-218.17643601652571</v>
      </c>
      <c r="BB324" s="10">
        <f t="shared" si="231"/>
        <v>-38.176436016525713</v>
      </c>
      <c r="BC324" s="48"/>
      <c r="BD324" s="46">
        <f t="shared" si="232"/>
        <v>-16</v>
      </c>
      <c r="BE324" s="46">
        <f t="shared" si="233"/>
        <v>-218</v>
      </c>
      <c r="BF324" s="46">
        <f t="shared" si="234"/>
        <v>-38</v>
      </c>
    </row>
    <row r="325" spans="22:58" x14ac:dyDescent="0.3">
      <c r="V325" s="29">
        <v>4.2100000000000204</v>
      </c>
      <c r="W325" s="38">
        <f t="shared" si="204"/>
        <v>162181.00973590088</v>
      </c>
      <c r="X325" s="30">
        <f t="shared" ref="X325:X388" si="238">DC_gain_power</f>
        <v>-6.4246676350453633</v>
      </c>
      <c r="Y325" s="31">
        <f t="shared" si="205"/>
        <v>-39.33624970376006</v>
      </c>
      <c r="Z325" s="31">
        <f t="shared" si="206"/>
        <v>-89.381530081392881</v>
      </c>
      <c r="AA325" s="31">
        <f t="shared" si="207"/>
        <v>19.087450376898179</v>
      </c>
      <c r="AB325" s="31">
        <f t="shared" si="208"/>
        <v>-83.622547145473334</v>
      </c>
      <c r="AC325" s="31">
        <f t="shared" si="209"/>
        <v>1.1259548025442484E-2</v>
      </c>
      <c r="AD325" s="31">
        <f t="shared" si="210"/>
        <v>2.9167359999201139</v>
      </c>
      <c r="AE325" s="31">
        <f t="shared" si="211"/>
        <v>-26.662207413881806</v>
      </c>
      <c r="AF325" s="31">
        <f t="shared" si="212"/>
        <v>-170.08734122694611</v>
      </c>
      <c r="AG325" s="31">
        <f t="shared" si="235"/>
        <v>92.110410468749379</v>
      </c>
      <c r="AH325" s="31">
        <f t="shared" si="213"/>
        <v>-114.13465499482596</v>
      </c>
      <c r="AI325" s="31">
        <f t="shared" si="214"/>
        <v>-89.999887438497211</v>
      </c>
      <c r="AJ325" s="31">
        <f t="shared" si="215"/>
        <v>38.25855684900646</v>
      </c>
      <c r="AK325" s="31">
        <f t="shared" si="216"/>
        <v>89.299826613366903</v>
      </c>
      <c r="AL325" s="32">
        <f t="shared" si="217"/>
        <v>-3.5122667346818419</v>
      </c>
      <c r="AM325" s="31">
        <f t="shared" si="218"/>
        <v>-48.133234176501752</v>
      </c>
      <c r="AN325" s="31">
        <f t="shared" si="219"/>
        <v>12.722045588248033</v>
      </c>
      <c r="AO325" s="31">
        <f t="shared" si="220"/>
        <v>-48.833295001632059</v>
      </c>
      <c r="AP325" s="30">
        <f t="shared" si="236"/>
        <v>23.609121289162623</v>
      </c>
      <c r="AQ325" s="30">
        <f t="shared" si="237"/>
        <v>-26.020599913279625</v>
      </c>
      <c r="AR325" s="31">
        <f t="shared" si="221"/>
        <v>-16.351640449750775</v>
      </c>
      <c r="AS325" s="33">
        <f t="shared" si="222"/>
        <v>-218.92063622857816</v>
      </c>
      <c r="AT325" s="31">
        <f t="shared" si="223"/>
        <v>1.1434699553186021E-7</v>
      </c>
      <c r="AU325" s="31">
        <f t="shared" si="224"/>
        <v>9.2970004765142479E-3</v>
      </c>
      <c r="AV325" s="32">
        <f t="shared" si="225"/>
        <v>-2.8586716284469375E-10</v>
      </c>
      <c r="AW325" s="31">
        <f t="shared" si="226"/>
        <v>-4.6485002789524893E-4</v>
      </c>
      <c r="AX325" s="34">
        <f t="shared" si="227"/>
        <v>1.1406112836901552E-7</v>
      </c>
      <c r="AY325" s="35">
        <f t="shared" si="228"/>
        <v>8.8321504486189983E-3</v>
      </c>
      <c r="AZ325" s="10">
        <f t="shared" si="229"/>
        <v>-16.351640335689648</v>
      </c>
      <c r="BA325" s="10">
        <f t="shared" si="230"/>
        <v>-218.91180407812953</v>
      </c>
      <c r="BB325" s="10">
        <f t="shared" si="231"/>
        <v>-38.911804078129535</v>
      </c>
      <c r="BC325" s="37"/>
      <c r="BD325" s="46">
        <f t="shared" si="232"/>
        <v>-16</v>
      </c>
      <c r="BE325" s="46">
        <f t="shared" si="233"/>
        <v>-219</v>
      </c>
      <c r="BF325" s="46">
        <f t="shared" si="234"/>
        <v>-39</v>
      </c>
    </row>
    <row r="326" spans="22:58" x14ac:dyDescent="0.3">
      <c r="V326" s="29">
        <v>4.2200000000000202</v>
      </c>
      <c r="W326" s="38">
        <f t="shared" si="204"/>
        <v>165958.69074376384</v>
      </c>
      <c r="X326" s="30">
        <f t="shared" si="238"/>
        <v>-6.4246676350453633</v>
      </c>
      <c r="Y326" s="31">
        <f t="shared" si="205"/>
        <v>-39.536226929486133</v>
      </c>
      <c r="Z326" s="31">
        <f t="shared" si="206"/>
        <v>-89.395607119007707</v>
      </c>
      <c r="AA326" s="31">
        <f t="shared" si="207"/>
        <v>19.285038006744578</v>
      </c>
      <c r="AB326" s="31">
        <f t="shared" si="208"/>
        <v>-83.766559775185655</v>
      </c>
      <c r="AC326" s="31">
        <f t="shared" si="209"/>
        <v>1.1789474559120494E-2</v>
      </c>
      <c r="AD326" s="31">
        <f t="shared" si="210"/>
        <v>2.9845540717773349</v>
      </c>
      <c r="AE326" s="31">
        <f t="shared" si="211"/>
        <v>-26.664067083227803</v>
      </c>
      <c r="AF326" s="31">
        <f t="shared" si="212"/>
        <v>-170.17761282241605</v>
      </c>
      <c r="AG326" s="31">
        <f t="shared" si="235"/>
        <v>92.110410468749379</v>
      </c>
      <c r="AH326" s="31">
        <f t="shared" si="213"/>
        <v>-114.3346549948252</v>
      </c>
      <c r="AI326" s="31">
        <f t="shared" si="214"/>
        <v>-89.99989000070984</v>
      </c>
      <c r="AJ326" s="31">
        <f t="shared" si="215"/>
        <v>38.458527660347237</v>
      </c>
      <c r="AK326" s="31">
        <f t="shared" si="216"/>
        <v>89.315762972526656</v>
      </c>
      <c r="AL326" s="32">
        <f t="shared" si="217"/>
        <v>-3.6243175667054386</v>
      </c>
      <c r="AM326" s="31">
        <f t="shared" si="218"/>
        <v>-48.788054487930118</v>
      </c>
      <c r="AN326" s="31">
        <f t="shared" si="219"/>
        <v>12.609965567565975</v>
      </c>
      <c r="AO326" s="31">
        <f t="shared" si="220"/>
        <v>-49.472181516113302</v>
      </c>
      <c r="AP326" s="30">
        <f t="shared" si="236"/>
        <v>23.609121289162623</v>
      </c>
      <c r="AQ326" s="30">
        <f t="shared" si="237"/>
        <v>-26.020599913279625</v>
      </c>
      <c r="AR326" s="31">
        <f t="shared" si="221"/>
        <v>-16.46558013977883</v>
      </c>
      <c r="AS326" s="33">
        <f t="shared" si="222"/>
        <v>-219.64979433852935</v>
      </c>
      <c r="AT326" s="31">
        <f t="shared" si="223"/>
        <v>1.1973600257157668E-7</v>
      </c>
      <c r="AU326" s="31">
        <f t="shared" si="224"/>
        <v>9.513555432912834E-3</v>
      </c>
      <c r="AV326" s="32">
        <f t="shared" si="225"/>
        <v>-2.9933881755289699E-10</v>
      </c>
      <c r="AW326" s="31">
        <f t="shared" si="226"/>
        <v>-4.756777760062286E-4</v>
      </c>
      <c r="AX326" s="34">
        <f t="shared" si="227"/>
        <v>1.1943666375402379E-7</v>
      </c>
      <c r="AY326" s="35">
        <f t="shared" si="228"/>
        <v>9.0378776569066052E-3</v>
      </c>
      <c r="AZ326" s="10">
        <f t="shared" si="229"/>
        <v>-16.465580020342166</v>
      </c>
      <c r="BA326" s="10">
        <f t="shared" si="230"/>
        <v>-219.64075646087244</v>
      </c>
      <c r="BB326" s="10">
        <f t="shared" si="231"/>
        <v>-39.640756460872439</v>
      </c>
      <c r="BC326" s="37"/>
      <c r="BD326" s="46">
        <f t="shared" si="232"/>
        <v>-16</v>
      </c>
      <c r="BE326" s="46">
        <f t="shared" si="233"/>
        <v>-220</v>
      </c>
      <c r="BF326" s="46">
        <f t="shared" si="234"/>
        <v>-40</v>
      </c>
    </row>
    <row r="327" spans="22:58" x14ac:dyDescent="0.3">
      <c r="V327" s="29">
        <v>4.23000000000002</v>
      </c>
      <c r="W327" s="36">
        <f t="shared" si="204"/>
        <v>169824.36524618237</v>
      </c>
      <c r="X327" s="30">
        <f t="shared" si="238"/>
        <v>-6.4246676350453633</v>
      </c>
      <c r="Y327" s="31">
        <f t="shared" si="205"/>
        <v>-39.736205180111909</v>
      </c>
      <c r="Z327" s="31">
        <f t="shared" si="206"/>
        <v>-89.409363794635667</v>
      </c>
      <c r="AA327" s="31">
        <f t="shared" si="207"/>
        <v>19.482732959569994</v>
      </c>
      <c r="AB327" s="31">
        <f t="shared" si="208"/>
        <v>-83.907370726170299</v>
      </c>
      <c r="AC327" s="31">
        <f t="shared" si="209"/>
        <v>1.2344306465012424E-2</v>
      </c>
      <c r="AD327" s="31">
        <f t="shared" si="210"/>
        <v>3.0539431638517192</v>
      </c>
      <c r="AE327" s="31">
        <f t="shared" si="211"/>
        <v>-26.665795549122269</v>
      </c>
      <c r="AF327" s="31">
        <f t="shared" si="212"/>
        <v>-170.26279135695424</v>
      </c>
      <c r="AG327" s="31">
        <f t="shared" si="235"/>
        <v>92.110410468749379</v>
      </c>
      <c r="AH327" s="31">
        <f t="shared" si="213"/>
        <v>-114.53465499482446</v>
      </c>
      <c r="AI327" s="31">
        <f t="shared" si="214"/>
        <v>-89.999892504599373</v>
      </c>
      <c r="AJ327" s="31">
        <f t="shared" si="215"/>
        <v>38.658499785210964</v>
      </c>
      <c r="AK327" s="31">
        <f t="shared" si="216"/>
        <v>89.331336678169464</v>
      </c>
      <c r="AL327" s="32">
        <f t="shared" si="217"/>
        <v>-3.7386307694404546</v>
      </c>
      <c r="AM327" s="31">
        <f t="shared" si="218"/>
        <v>-49.440890169139458</v>
      </c>
      <c r="AN327" s="31">
        <f t="shared" si="219"/>
        <v>12.495624489695423</v>
      </c>
      <c r="AO327" s="31">
        <f t="shared" si="220"/>
        <v>-50.109445995569367</v>
      </c>
      <c r="AP327" s="30">
        <f t="shared" si="236"/>
        <v>23.609121289162623</v>
      </c>
      <c r="AQ327" s="30">
        <f t="shared" si="237"/>
        <v>-26.020599913279625</v>
      </c>
      <c r="AR327" s="31">
        <f t="shared" si="221"/>
        <v>-16.581649683543848</v>
      </c>
      <c r="AS327" s="33">
        <f t="shared" si="222"/>
        <v>-220.3722373525236</v>
      </c>
      <c r="AT327" s="31">
        <f t="shared" si="223"/>
        <v>1.2537898645780831E-7</v>
      </c>
      <c r="AU327" s="31">
        <f t="shared" si="224"/>
        <v>9.7351546019577555E-3</v>
      </c>
      <c r="AV327" s="32">
        <f t="shared" si="225"/>
        <v>-3.1344885704400238E-10</v>
      </c>
      <c r="AW327" s="31">
        <f t="shared" si="226"/>
        <v>-4.8675773477034081E-4</v>
      </c>
      <c r="AX327" s="34">
        <f t="shared" si="227"/>
        <v>1.2506553760076432E-7</v>
      </c>
      <c r="AY327" s="35">
        <f t="shared" si="228"/>
        <v>9.2483968671874146E-3</v>
      </c>
      <c r="AZ327" s="10">
        <f t="shared" si="229"/>
        <v>-16.581649558478311</v>
      </c>
      <c r="BA327" s="10">
        <f t="shared" si="230"/>
        <v>-220.36298895565642</v>
      </c>
      <c r="BB327" s="10">
        <f t="shared" si="231"/>
        <v>-40.362988955656419</v>
      </c>
      <c r="BC327" s="48"/>
      <c r="BD327" s="46">
        <f t="shared" si="232"/>
        <v>-17</v>
      </c>
      <c r="BE327" s="46">
        <f t="shared" si="233"/>
        <v>-220</v>
      </c>
      <c r="BF327" s="46">
        <f t="shared" si="234"/>
        <v>-40</v>
      </c>
    </row>
    <row r="328" spans="22:58" x14ac:dyDescent="0.3">
      <c r="V328" s="29">
        <v>4.2400000000000198</v>
      </c>
      <c r="W328" s="38">
        <f t="shared" si="204"/>
        <v>173780.08287494563</v>
      </c>
      <c r="X328" s="30">
        <f t="shared" si="238"/>
        <v>-6.4246676350453633</v>
      </c>
      <c r="Y328" s="31">
        <f t="shared" si="205"/>
        <v>-39.936184409519093</v>
      </c>
      <c r="Z328" s="31">
        <f t="shared" si="206"/>
        <v>-89.422807395900307</v>
      </c>
      <c r="AA328" s="31">
        <f t="shared" si="207"/>
        <v>19.680530513955535</v>
      </c>
      <c r="AB328" s="31">
        <f t="shared" si="208"/>
        <v>-84.045047850715321</v>
      </c>
      <c r="AC328" s="31">
        <f t="shared" si="209"/>
        <v>1.2925210831032659E-2</v>
      </c>
      <c r="AD328" s="31">
        <f t="shared" si="210"/>
        <v>3.1249392525205071</v>
      </c>
      <c r="AE328" s="31">
        <f t="shared" si="211"/>
        <v>-26.667396319777886</v>
      </c>
      <c r="AF328" s="31">
        <f t="shared" si="212"/>
        <v>-170.34291599409511</v>
      </c>
      <c r="AG328" s="31">
        <f t="shared" si="235"/>
        <v>92.110410468749379</v>
      </c>
      <c r="AH328" s="31">
        <f t="shared" si="213"/>
        <v>-114.73465499482379</v>
      </c>
      <c r="AI328" s="31">
        <f t="shared" si="214"/>
        <v>-89.999894951493417</v>
      </c>
      <c r="AJ328" s="31">
        <f t="shared" si="215"/>
        <v>38.858473164495479</v>
      </c>
      <c r="AK328" s="31">
        <f t="shared" si="216"/>
        <v>89.346555978470008</v>
      </c>
      <c r="AL328" s="32">
        <f t="shared" si="217"/>
        <v>-3.8551914834150787</v>
      </c>
      <c r="AM328" s="31">
        <f t="shared" si="218"/>
        <v>-50.091409371282239</v>
      </c>
      <c r="AN328" s="31">
        <f t="shared" si="219"/>
        <v>12.379037155005994</v>
      </c>
      <c r="AO328" s="31">
        <f t="shared" si="220"/>
        <v>-50.744748344305648</v>
      </c>
      <c r="AP328" s="30">
        <f t="shared" si="236"/>
        <v>23.609121289162623</v>
      </c>
      <c r="AQ328" s="30">
        <f t="shared" si="237"/>
        <v>-26.020599913279625</v>
      </c>
      <c r="AR328" s="31">
        <f t="shared" si="221"/>
        <v>-16.699837788888892</v>
      </c>
      <c r="AS328" s="33">
        <f t="shared" si="222"/>
        <v>-221.08766433840077</v>
      </c>
      <c r="AT328" s="31">
        <f t="shared" si="223"/>
        <v>1.3128791449373914E-7</v>
      </c>
      <c r="AU328" s="31">
        <f t="shared" si="224"/>
        <v>9.9619154784351058E-3</v>
      </c>
      <c r="AV328" s="32">
        <f t="shared" si="225"/>
        <v>-3.2821849652227805E-10</v>
      </c>
      <c r="AW328" s="31">
        <f t="shared" si="226"/>
        <v>-4.9809577892837888E-4</v>
      </c>
      <c r="AX328" s="34">
        <f t="shared" si="227"/>
        <v>1.3095969599721687E-7</v>
      </c>
      <c r="AY328" s="35">
        <f t="shared" si="228"/>
        <v>9.4638196995067269E-3</v>
      </c>
      <c r="AZ328" s="10">
        <f t="shared" si="229"/>
        <v>-16.699837657929198</v>
      </c>
      <c r="BA328" s="10">
        <f t="shared" si="230"/>
        <v>-221.07820051870127</v>
      </c>
      <c r="BB328" s="10">
        <f t="shared" si="231"/>
        <v>-41.078200518701266</v>
      </c>
      <c r="BC328" s="37"/>
      <c r="BD328" s="46">
        <f t="shared" si="232"/>
        <v>-17</v>
      </c>
      <c r="BE328" s="46">
        <f t="shared" si="233"/>
        <v>-221</v>
      </c>
      <c r="BF328" s="46">
        <f t="shared" si="234"/>
        <v>-41</v>
      </c>
    </row>
    <row r="329" spans="22:58" x14ac:dyDescent="0.3">
      <c r="V329" s="29">
        <v>4.2500000000000204</v>
      </c>
      <c r="W329" s="38">
        <f t="shared" si="204"/>
        <v>177827.94100390084</v>
      </c>
      <c r="X329" s="30">
        <f t="shared" si="238"/>
        <v>-6.4246676350453633</v>
      </c>
      <c r="Y329" s="31">
        <f t="shared" si="205"/>
        <v>-40.136164573664232</v>
      </c>
      <c r="Z329" s="31">
        <f t="shared" si="206"/>
        <v>-89.435945044852616</v>
      </c>
      <c r="AA329" s="31">
        <f t="shared" si="207"/>
        <v>19.8784261515531</v>
      </c>
      <c r="AB329" s="31">
        <f t="shared" si="208"/>
        <v>-84.179657783980602</v>
      </c>
      <c r="AC329" s="31">
        <f t="shared" si="209"/>
        <v>1.3533409107990229E-2</v>
      </c>
      <c r="AD329" s="31">
        <f t="shared" si="210"/>
        <v>3.1975791082920955</v>
      </c>
      <c r="AE329" s="31">
        <f t="shared" si="211"/>
        <v>-26.668872648048509</v>
      </c>
      <c r="AF329" s="31">
        <f t="shared" si="212"/>
        <v>-170.41802372054113</v>
      </c>
      <c r="AG329" s="31">
        <f t="shared" si="235"/>
        <v>92.110410468749379</v>
      </c>
      <c r="AH329" s="31">
        <f t="shared" si="213"/>
        <v>-114.93465499482313</v>
      </c>
      <c r="AI329" s="31">
        <f t="shared" si="214"/>
        <v>-89.999897342689366</v>
      </c>
      <c r="AJ329" s="31">
        <f t="shared" si="215"/>
        <v>39.058447741757234</v>
      </c>
      <c r="AK329" s="31">
        <f t="shared" si="216"/>
        <v>89.361428934307128</v>
      </c>
      <c r="AL329" s="32">
        <f t="shared" si="217"/>
        <v>-3.9739826375855047</v>
      </c>
      <c r="AM329" s="31">
        <f t="shared" si="218"/>
        <v>-50.739286205836514</v>
      </c>
      <c r="AN329" s="31">
        <f t="shared" si="219"/>
        <v>12.260220578097975</v>
      </c>
      <c r="AO329" s="31">
        <f t="shared" si="220"/>
        <v>-51.377754614218752</v>
      </c>
      <c r="AP329" s="30">
        <f t="shared" si="236"/>
        <v>23.609121289162623</v>
      </c>
      <c r="AQ329" s="30">
        <f t="shared" si="237"/>
        <v>-26.020599913279625</v>
      </c>
      <c r="AR329" s="31">
        <f t="shared" si="221"/>
        <v>-16.820130694067537</v>
      </c>
      <c r="AS329" s="33">
        <f t="shared" si="222"/>
        <v>-221.79577833475989</v>
      </c>
      <c r="AT329" s="31">
        <f t="shared" si="223"/>
        <v>1.3747532486434812E-7</v>
      </c>
      <c r="AU329" s="31">
        <f t="shared" si="224"/>
        <v>1.0193958293934713E-2</v>
      </c>
      <c r="AV329" s="32">
        <f t="shared" si="225"/>
        <v>-3.4368823774132429E-10</v>
      </c>
      <c r="AW329" s="31">
        <f t="shared" si="226"/>
        <v>-5.0969792006142953E-4</v>
      </c>
      <c r="AX329" s="34">
        <f t="shared" si="227"/>
        <v>1.371316366266068E-7</v>
      </c>
      <c r="AY329" s="35">
        <f t="shared" si="228"/>
        <v>9.6842603738732831E-3</v>
      </c>
      <c r="AZ329" s="10">
        <f t="shared" si="229"/>
        <v>-16.820130556935901</v>
      </c>
      <c r="BA329" s="10">
        <f t="shared" si="230"/>
        <v>-221.78609407438603</v>
      </c>
      <c r="BB329" s="10">
        <f t="shared" si="231"/>
        <v>-41.786094074386028</v>
      </c>
      <c r="BC329" s="37"/>
      <c r="BD329" s="46">
        <f t="shared" si="232"/>
        <v>-17</v>
      </c>
      <c r="BE329" s="46">
        <f t="shared" si="233"/>
        <v>-222</v>
      </c>
      <c r="BF329" s="46">
        <f t="shared" si="234"/>
        <v>-42</v>
      </c>
    </row>
    <row r="330" spans="22:58" x14ac:dyDescent="0.3">
      <c r="V330" s="29">
        <v>4.2600000000000202</v>
      </c>
      <c r="W330" s="36">
        <f t="shared" si="204"/>
        <v>181970.0858610071</v>
      </c>
      <c r="X330" s="30">
        <f t="shared" si="238"/>
        <v>-6.4246676350453633</v>
      </c>
      <c r="Y330" s="31">
        <f t="shared" si="205"/>
        <v>-40.336145630485312</v>
      </c>
      <c r="Z330" s="31">
        <f t="shared" si="206"/>
        <v>-89.448783701718966</v>
      </c>
      <c r="AA330" s="31">
        <f t="shared" si="207"/>
        <v>20.076415548755485</v>
      </c>
      <c r="AB330" s="31">
        <f t="shared" si="208"/>
        <v>-84.31126595072152</v>
      </c>
      <c r="AC330" s="31">
        <f t="shared" si="209"/>
        <v>1.4170179610276109E-2</v>
      </c>
      <c r="AD330" s="31">
        <f t="shared" si="210"/>
        <v>3.2719003112014451</v>
      </c>
      <c r="AE330" s="31">
        <f t="shared" si="211"/>
        <v>-26.670227537164912</v>
      </c>
      <c r="AF330" s="31">
        <f t="shared" si="212"/>
        <v>-170.48814934123905</v>
      </c>
      <c r="AG330" s="31">
        <f t="shared" si="235"/>
        <v>92.110410468749379</v>
      </c>
      <c r="AH330" s="31">
        <f t="shared" si="213"/>
        <v>-115.1346549948225</v>
      </c>
      <c r="AI330" s="31">
        <f t="shared" si="214"/>
        <v>-89.999899679455041</v>
      </c>
      <c r="AJ330" s="31">
        <f t="shared" si="215"/>
        <v>39.258423463091759</v>
      </c>
      <c r="AK330" s="31">
        <f t="shared" si="216"/>
        <v>89.375963423496771</v>
      </c>
      <c r="AL330" s="32">
        <f t="shared" si="217"/>
        <v>-4.0949850186763923</v>
      </c>
      <c r="AM330" s="31">
        <f t="shared" si="218"/>
        <v>-51.38420152091264</v>
      </c>
      <c r="AN330" s="31">
        <f t="shared" si="219"/>
        <v>12.139193918342247</v>
      </c>
      <c r="AO330" s="31">
        <f t="shared" si="220"/>
        <v>-52.00813777687091</v>
      </c>
      <c r="AP330" s="30">
        <f t="shared" si="236"/>
        <v>23.609121289162623</v>
      </c>
      <c r="AQ330" s="30">
        <f t="shared" si="237"/>
        <v>-26.020599913279625</v>
      </c>
      <c r="AR330" s="31">
        <f t="shared" si="221"/>
        <v>-16.942512242939667</v>
      </c>
      <c r="AS330" s="33">
        <f t="shared" si="222"/>
        <v>-222.49628711810996</v>
      </c>
      <c r="AT330" s="31">
        <f t="shared" si="223"/>
        <v>1.439543362796777E-7</v>
      </c>
      <c r="AU330" s="31">
        <f t="shared" si="224"/>
        <v>1.0431406080598307E-2</v>
      </c>
      <c r="AV330" s="32">
        <f t="shared" si="225"/>
        <v>-3.5988701052514244E-10</v>
      </c>
      <c r="AW330" s="31">
        <f t="shared" si="226"/>
        <v>-5.2157030977828837E-4</v>
      </c>
      <c r="AX330" s="34">
        <f t="shared" si="227"/>
        <v>1.4359444926915255E-7</v>
      </c>
      <c r="AY330" s="35">
        <f t="shared" si="228"/>
        <v>9.9098357708200177E-3</v>
      </c>
      <c r="AZ330" s="10">
        <f t="shared" si="229"/>
        <v>-16.942512099345219</v>
      </c>
      <c r="BA330" s="10">
        <f t="shared" si="230"/>
        <v>-222.48637728233913</v>
      </c>
      <c r="BB330" s="10">
        <f t="shared" si="231"/>
        <v>-42.486377282339134</v>
      </c>
      <c r="BC330" s="48"/>
      <c r="BD330" s="46">
        <f t="shared" si="232"/>
        <v>-17</v>
      </c>
      <c r="BE330" s="46">
        <f t="shared" si="233"/>
        <v>-222</v>
      </c>
      <c r="BF330" s="46">
        <f t="shared" si="234"/>
        <v>-42</v>
      </c>
    </row>
    <row r="331" spans="22:58" x14ac:dyDescent="0.3">
      <c r="V331" s="29">
        <v>4.27000000000002</v>
      </c>
      <c r="W331" s="38">
        <f t="shared" si="204"/>
        <v>186208.71366629537</v>
      </c>
      <c r="X331" s="30">
        <f t="shared" si="238"/>
        <v>-6.4246676350453633</v>
      </c>
      <c r="Y331" s="31">
        <f t="shared" si="205"/>
        <v>-40.536127539812739</v>
      </c>
      <c r="Z331" s="31">
        <f t="shared" si="206"/>
        <v>-89.461330168565112</v>
      </c>
      <c r="AA331" s="31">
        <f t="shared" si="207"/>
        <v>20.274494568672758</v>
      </c>
      <c r="AB331" s="31">
        <f t="shared" si="208"/>
        <v>-84.439936573167984</v>
      </c>
      <c r="AC331" s="31">
        <f t="shared" si="209"/>
        <v>1.4836860128570842E-2</v>
      </c>
      <c r="AD331" s="31">
        <f t="shared" si="210"/>
        <v>3.3479412663465125</v>
      </c>
      <c r="AE331" s="31">
        <f t="shared" si="211"/>
        <v>-26.671463746056777</v>
      </c>
      <c r="AF331" s="31">
        <f t="shared" si="212"/>
        <v>-170.55332547538657</v>
      </c>
      <c r="AG331" s="31">
        <f t="shared" si="235"/>
        <v>92.110410468749379</v>
      </c>
      <c r="AH331" s="31">
        <f t="shared" si="213"/>
        <v>-115.33465499482189</v>
      </c>
      <c r="AI331" s="31">
        <f t="shared" si="214"/>
        <v>-89.999901963029444</v>
      </c>
      <c r="AJ331" s="31">
        <f t="shared" si="215"/>
        <v>39.458400277019521</v>
      </c>
      <c r="AK331" s="31">
        <f t="shared" si="216"/>
        <v>89.3901671449308</v>
      </c>
      <c r="AL331" s="32">
        <f t="shared" si="217"/>
        <v>-4.2181773482620031</v>
      </c>
      <c r="AM331" s="31">
        <f t="shared" si="218"/>
        <v>-52.025843636449004</v>
      </c>
      <c r="AN331" s="31">
        <f t="shared" si="219"/>
        <v>12.015978402685008</v>
      </c>
      <c r="AO331" s="31">
        <f t="shared" si="220"/>
        <v>-52.635578454547648</v>
      </c>
      <c r="AP331" s="30">
        <f t="shared" si="236"/>
        <v>23.609121289162623</v>
      </c>
      <c r="AQ331" s="30">
        <f t="shared" si="237"/>
        <v>-26.020599913279625</v>
      </c>
      <c r="AR331" s="31">
        <f t="shared" si="221"/>
        <v>-17.066963967488771</v>
      </c>
      <c r="AS331" s="33">
        <f t="shared" si="222"/>
        <v>-223.18890392993421</v>
      </c>
      <c r="AT331" s="31">
        <f t="shared" si="223"/>
        <v>1.5073869619119992E-7</v>
      </c>
      <c r="AU331" s="31">
        <f t="shared" si="224"/>
        <v>1.0674384736352722E-2</v>
      </c>
      <c r="AV331" s="32">
        <f t="shared" si="225"/>
        <v>-3.7684760200760096E-10</v>
      </c>
      <c r="AW331" s="31">
        <f t="shared" si="226"/>
        <v>-5.3371924297712886E-4</v>
      </c>
      <c r="AX331" s="34">
        <f t="shared" si="227"/>
        <v>1.5036184858919232E-7</v>
      </c>
      <c r="AY331" s="35">
        <f t="shared" si="228"/>
        <v>1.0140665493375594E-2</v>
      </c>
      <c r="AZ331" s="10">
        <f t="shared" si="229"/>
        <v>-17.066963817126922</v>
      </c>
      <c r="BA331" s="10">
        <f t="shared" si="230"/>
        <v>-223.17876326444085</v>
      </c>
      <c r="BB331" s="10">
        <f t="shared" si="231"/>
        <v>-43.178763264440846</v>
      </c>
      <c r="BC331" s="37"/>
      <c r="BD331" s="46">
        <f t="shared" si="232"/>
        <v>-17</v>
      </c>
      <c r="BE331" s="46">
        <f t="shared" si="233"/>
        <v>-223</v>
      </c>
      <c r="BF331" s="46">
        <f t="shared" si="234"/>
        <v>-43</v>
      </c>
    </row>
    <row r="332" spans="22:58" x14ac:dyDescent="0.3">
      <c r="V332" s="29">
        <v>4.2800000000000198</v>
      </c>
      <c r="W332" s="38">
        <f t="shared" si="204"/>
        <v>190546.07179633353</v>
      </c>
      <c r="X332" s="30">
        <f t="shared" si="238"/>
        <v>-6.4246676350453633</v>
      </c>
      <c r="Y332" s="31">
        <f t="shared" si="205"/>
        <v>-40.736110263284225</v>
      </c>
      <c r="Z332" s="31">
        <f t="shared" si="206"/>
        <v>-89.473591092878152</v>
      </c>
      <c r="AA332" s="31">
        <f t="shared" si="207"/>
        <v>20.472659253406668</v>
      </c>
      <c r="AB332" s="31">
        <f t="shared" si="208"/>
        <v>-84.565732679954465</v>
      </c>
      <c r="AC332" s="31">
        <f t="shared" si="209"/>
        <v>1.5534850659246634E-2</v>
      </c>
      <c r="AD332" s="31">
        <f t="shared" si="210"/>
        <v>3.4257412195538723</v>
      </c>
      <c r="AE332" s="31">
        <f t="shared" si="211"/>
        <v>-26.672583794263669</v>
      </c>
      <c r="AF332" s="31">
        <f t="shared" si="212"/>
        <v>-170.61358255327875</v>
      </c>
      <c r="AG332" s="31">
        <f t="shared" si="235"/>
        <v>92.110410468749379</v>
      </c>
      <c r="AH332" s="31">
        <f t="shared" si="213"/>
        <v>-115.53465499482131</v>
      </c>
      <c r="AI332" s="31">
        <f t="shared" si="214"/>
        <v>-89.999904194623326</v>
      </c>
      <c r="AJ332" s="31">
        <f t="shared" si="215"/>
        <v>39.658378134376889</v>
      </c>
      <c r="AK332" s="31">
        <f t="shared" si="216"/>
        <v>89.404047622623125</v>
      </c>
      <c r="AL332" s="32">
        <f t="shared" si="217"/>
        <v>-4.3435363669448632</v>
      </c>
      <c r="AM332" s="31">
        <f t="shared" si="218"/>
        <v>-52.663909034516628</v>
      </c>
      <c r="AN332" s="31">
        <f t="shared" si="219"/>
        <v>11.890597241360094</v>
      </c>
      <c r="AO332" s="31">
        <f t="shared" si="220"/>
        <v>-53.259765606516829</v>
      </c>
      <c r="AP332" s="30">
        <f t="shared" si="236"/>
        <v>23.609121289162623</v>
      </c>
      <c r="AQ332" s="30">
        <f t="shared" si="237"/>
        <v>-26.020599913279625</v>
      </c>
      <c r="AR332" s="31">
        <f t="shared" si="221"/>
        <v>-17.193465177020578</v>
      </c>
      <c r="AS332" s="33">
        <f t="shared" si="222"/>
        <v>-223.87334815979557</v>
      </c>
      <c r="AT332" s="31">
        <f t="shared" si="223"/>
        <v>1.5784279043508398E-7</v>
      </c>
      <c r="AU332" s="31">
        <f t="shared" si="224"/>
        <v>1.0923023091662504E-2</v>
      </c>
      <c r="AV332" s="32">
        <f t="shared" si="225"/>
        <v>-3.9460665663243493E-10</v>
      </c>
      <c r="AW332" s="31">
        <f t="shared" si="226"/>
        <v>-5.4615116118314066E-4</v>
      </c>
      <c r="AX332" s="34">
        <f t="shared" si="227"/>
        <v>1.5744818377845155E-7</v>
      </c>
      <c r="AY332" s="35">
        <f t="shared" si="228"/>
        <v>1.0376871930479363E-2</v>
      </c>
      <c r="AZ332" s="10">
        <f t="shared" si="229"/>
        <v>-17.193465019572393</v>
      </c>
      <c r="BA332" s="10">
        <f t="shared" si="230"/>
        <v>-223.86297128786509</v>
      </c>
      <c r="BB332" s="10">
        <f t="shared" si="231"/>
        <v>-43.862971287865093</v>
      </c>
      <c r="BC332" s="37"/>
      <c r="BD332" s="46">
        <f t="shared" si="232"/>
        <v>-17</v>
      </c>
      <c r="BE332" s="46">
        <f t="shared" si="233"/>
        <v>-224</v>
      </c>
      <c r="BF332" s="46">
        <f t="shared" si="234"/>
        <v>-44</v>
      </c>
    </row>
    <row r="333" spans="22:58" x14ac:dyDescent="0.3">
      <c r="V333" s="29">
        <v>4.2900000000000196</v>
      </c>
      <c r="W333" s="36">
        <f t="shared" si="204"/>
        <v>194984.45997581352</v>
      </c>
      <c r="X333" s="30">
        <f t="shared" si="238"/>
        <v>-6.4246676350453633</v>
      </c>
      <c r="Y333" s="31">
        <f t="shared" si="205"/>
        <v>-40.936093764263425</v>
      </c>
      <c r="Z333" s="31">
        <f t="shared" si="206"/>
        <v>-89.485572971068166</v>
      </c>
      <c r="AA333" s="31">
        <f t="shared" si="207"/>
        <v>20.670905816614958</v>
      </c>
      <c r="AB333" s="31">
        <f t="shared" si="208"/>
        <v>-84.688716116003803</v>
      </c>
      <c r="AC333" s="31">
        <f t="shared" si="209"/>
        <v>1.6265616255402741E-2</v>
      </c>
      <c r="AD333" s="31">
        <f t="shared" si="210"/>
        <v>3.5053402731604519</v>
      </c>
      <c r="AE333" s="31">
        <f t="shared" si="211"/>
        <v>-26.673589966438424</v>
      </c>
      <c r="AF333" s="31">
        <f t="shared" si="212"/>
        <v>-170.66894881391153</v>
      </c>
      <c r="AG333" s="31">
        <f t="shared" si="235"/>
        <v>92.110410468749379</v>
      </c>
      <c r="AH333" s="31">
        <f t="shared" si="213"/>
        <v>-115.73465499482077</v>
      </c>
      <c r="AI333" s="31">
        <f t="shared" si="214"/>
        <v>-89.999906375419968</v>
      </c>
      <c r="AJ333" s="31">
        <f t="shared" si="215"/>
        <v>39.858356988211952</v>
      </c>
      <c r="AK333" s="31">
        <f t="shared" si="216"/>
        <v>89.41761220966589</v>
      </c>
      <c r="AL333" s="32">
        <f t="shared" si="217"/>
        <v>-4.4710369249432711</v>
      </c>
      <c r="AM333" s="31">
        <f t="shared" si="218"/>
        <v>-53.298103001442129</v>
      </c>
      <c r="AN333" s="31">
        <f t="shared" si="219"/>
        <v>11.763075537197288</v>
      </c>
      <c r="AO333" s="31">
        <f t="shared" si="220"/>
        <v>-53.880397167196207</v>
      </c>
      <c r="AP333" s="30">
        <f t="shared" si="236"/>
        <v>23.609121289162623</v>
      </c>
      <c r="AQ333" s="30">
        <f t="shared" si="237"/>
        <v>-26.020599913279625</v>
      </c>
      <c r="AR333" s="31">
        <f t="shared" si="221"/>
        <v>-17.321993053358138</v>
      </c>
      <c r="AS333" s="33">
        <f t="shared" si="222"/>
        <v>-224.54934598110773</v>
      </c>
      <c r="AT333" s="31">
        <f t="shared" si="223"/>
        <v>1.652816933772156E-7</v>
      </c>
      <c r="AU333" s="31">
        <f t="shared" si="224"/>
        <v>1.1177452977837253E-2</v>
      </c>
      <c r="AV333" s="32">
        <f t="shared" si="225"/>
        <v>-4.1320467615324649E-10</v>
      </c>
      <c r="AW333" s="31">
        <f t="shared" si="226"/>
        <v>-5.5887265596390654E-4</v>
      </c>
      <c r="AX333" s="34">
        <f t="shared" si="227"/>
        <v>1.6486848870106234E-7</v>
      </c>
      <c r="AY333" s="35">
        <f t="shared" si="228"/>
        <v>1.0618580321873346E-2</v>
      </c>
      <c r="AZ333" s="10">
        <f t="shared" si="229"/>
        <v>-17.32199288848965</v>
      </c>
      <c r="BA333" s="10">
        <f t="shared" si="230"/>
        <v>-224.53872740078586</v>
      </c>
      <c r="BB333" s="10">
        <f t="shared" si="231"/>
        <v>-44.538727400785859</v>
      </c>
      <c r="BC333" s="48"/>
      <c r="BD333" s="46">
        <f t="shared" si="232"/>
        <v>-17</v>
      </c>
      <c r="BE333" s="46">
        <f t="shared" si="233"/>
        <v>-225</v>
      </c>
      <c r="BF333" s="46">
        <f t="shared" si="234"/>
        <v>-45</v>
      </c>
    </row>
    <row r="334" spans="22:58" x14ac:dyDescent="0.3">
      <c r="V334" s="29">
        <v>4.3000000000000203</v>
      </c>
      <c r="W334" s="38">
        <f t="shared" si="204"/>
        <v>199526.2314968975</v>
      </c>
      <c r="X334" s="30">
        <f t="shared" si="238"/>
        <v>-6.4246676350453633</v>
      </c>
      <c r="Y334" s="31">
        <f t="shared" si="205"/>
        <v>-41.136078007762393</v>
      </c>
      <c r="Z334" s="31">
        <f t="shared" si="206"/>
        <v>-89.49728215189117</v>
      </c>
      <c r="AA334" s="31">
        <f t="shared" si="207"/>
        <v>20.869230636357514</v>
      </c>
      <c r="AB334" s="31">
        <f t="shared" si="208"/>
        <v>-84.808947553273768</v>
      </c>
      <c r="AC334" s="31">
        <f t="shared" si="209"/>
        <v>1.703069000456366E-2</v>
      </c>
      <c r="AD334" s="31">
        <f t="shared" si="210"/>
        <v>3.5867794018970387</v>
      </c>
      <c r="AE334" s="31">
        <f t="shared" si="211"/>
        <v>-26.674484316445682</v>
      </c>
      <c r="AF334" s="31">
        <f t="shared" si="212"/>
        <v>-170.71945030326788</v>
      </c>
      <c r="AG334" s="31">
        <f t="shared" si="235"/>
        <v>92.110410468749379</v>
      </c>
      <c r="AH334" s="31">
        <f t="shared" si="213"/>
        <v>-115.93465499482025</v>
      </c>
      <c r="AI334" s="31">
        <f t="shared" si="214"/>
        <v>-89.999908506575593</v>
      </c>
      <c r="AJ334" s="31">
        <f t="shared" si="215"/>
        <v>40.058336793685115</v>
      </c>
      <c r="AK334" s="31">
        <f t="shared" si="216"/>
        <v>89.430868092096929</v>
      </c>
      <c r="AL334" s="32">
        <f t="shared" si="217"/>
        <v>-4.6006520783631144</v>
      </c>
      <c r="AM334" s="31">
        <f t="shared" si="218"/>
        <v>-53.928140218971606</v>
      </c>
      <c r="AN334" s="31">
        <f t="shared" si="219"/>
        <v>11.633440189251129</v>
      </c>
      <c r="AO334" s="31">
        <f t="shared" si="220"/>
        <v>-54.49718063345027</v>
      </c>
      <c r="AP334" s="30">
        <f t="shared" si="236"/>
        <v>23.609121289162623</v>
      </c>
      <c r="AQ334" s="30">
        <f t="shared" si="237"/>
        <v>-26.020599913279625</v>
      </c>
      <c r="AR334" s="31">
        <f t="shared" si="221"/>
        <v>-17.452522751311555</v>
      </c>
      <c r="AS334" s="33">
        <f t="shared" si="222"/>
        <v>-225.21663093671816</v>
      </c>
      <c r="AT334" s="31">
        <f t="shared" si="223"/>
        <v>1.7307117948511818E-7</v>
      </c>
      <c r="AU334" s="31">
        <f t="shared" si="224"/>
        <v>1.1437809296930262E-2</v>
      </c>
      <c r="AV334" s="32">
        <f t="shared" si="225"/>
        <v>-4.3267830501377178E-10</v>
      </c>
      <c r="AW334" s="31">
        <f t="shared" si="226"/>
        <v>-5.7189047242434457E-4</v>
      </c>
      <c r="AX334" s="34">
        <f t="shared" si="227"/>
        <v>1.7263850118010441E-7</v>
      </c>
      <c r="AY334" s="35">
        <f t="shared" si="228"/>
        <v>1.0865918824505917E-2</v>
      </c>
      <c r="AZ334" s="10">
        <f t="shared" si="229"/>
        <v>-17.452522578673054</v>
      </c>
      <c r="BA334" s="10">
        <f t="shared" si="230"/>
        <v>-225.20576501789367</v>
      </c>
      <c r="BB334" s="10">
        <f t="shared" si="231"/>
        <v>-45.205765017893668</v>
      </c>
      <c r="BC334" s="37"/>
      <c r="BD334" s="46">
        <f t="shared" si="232"/>
        <v>-17</v>
      </c>
      <c r="BE334" s="46">
        <f t="shared" si="233"/>
        <v>-225</v>
      </c>
      <c r="BF334" s="46">
        <f t="shared" si="234"/>
        <v>-45</v>
      </c>
    </row>
    <row r="335" spans="22:58" x14ac:dyDescent="0.3">
      <c r="V335" s="29">
        <v>4.31000000000002</v>
      </c>
      <c r="W335" s="38">
        <f t="shared" si="204"/>
        <v>204173.79446696263</v>
      </c>
      <c r="X335" s="30">
        <f t="shared" si="238"/>
        <v>-6.4246676350453633</v>
      </c>
      <c r="Y335" s="31">
        <f t="shared" si="205"/>
        <v>-41.336062960367329</v>
      </c>
      <c r="Z335" s="31">
        <f t="shared" si="206"/>
        <v>-89.50872483979532</v>
      </c>
      <c r="AA335" s="31">
        <f t="shared" si="207"/>
        <v>21.067630248215945</v>
      </c>
      <c r="AB335" s="31">
        <f t="shared" si="208"/>
        <v>-84.926486502280923</v>
      </c>
      <c r="AC335" s="31">
        <f t="shared" si="209"/>
        <v>1.7831676138308987E-2</v>
      </c>
      <c r="AD335" s="31">
        <f t="shared" si="210"/>
        <v>3.6701004688574992</v>
      </c>
      <c r="AE335" s="31">
        <f t="shared" si="211"/>
        <v>-26.675268671058443</v>
      </c>
      <c r="AF335" s="31">
        <f t="shared" si="212"/>
        <v>-170.76511087321873</v>
      </c>
      <c r="AG335" s="31">
        <f t="shared" si="235"/>
        <v>92.110410468749379</v>
      </c>
      <c r="AH335" s="31">
        <f t="shared" si="213"/>
        <v>-116.13465499481975</v>
      </c>
      <c r="AI335" s="31">
        <f t="shared" si="214"/>
        <v>-89.999910589220192</v>
      </c>
      <c r="AJ335" s="31">
        <f t="shared" si="215"/>
        <v>40.258317507974027</v>
      </c>
      <c r="AK335" s="31">
        <f t="shared" si="216"/>
        <v>89.44382229268092</v>
      </c>
      <c r="AL335" s="32">
        <f t="shared" si="217"/>
        <v>-4.7323531904024447</v>
      </c>
      <c r="AM335" s="31">
        <f t="shared" si="218"/>
        <v>-54.553745302223163</v>
      </c>
      <c r="AN335" s="31">
        <f t="shared" si="219"/>
        <v>11.501719791501205</v>
      </c>
      <c r="AO335" s="31">
        <f t="shared" si="220"/>
        <v>-55.109833598762435</v>
      </c>
      <c r="AP335" s="30">
        <f t="shared" si="236"/>
        <v>23.609121289162623</v>
      </c>
      <c r="AQ335" s="30">
        <f t="shared" si="237"/>
        <v>-26.020599913279625</v>
      </c>
      <c r="AR335" s="31">
        <f t="shared" si="221"/>
        <v>-17.58502750367424</v>
      </c>
      <c r="AS335" s="33">
        <f t="shared" si="222"/>
        <v>-225.87494447198117</v>
      </c>
      <c r="AT335" s="31">
        <f t="shared" si="223"/>
        <v>1.8122777347297058E-7</v>
      </c>
      <c r="AU335" s="31">
        <f t="shared" si="224"/>
        <v>1.1704230093265055E-2</v>
      </c>
      <c r="AV335" s="32">
        <f t="shared" si="225"/>
        <v>-4.5306804496761412E-10</v>
      </c>
      <c r="AW335" s="31">
        <f t="shared" si="226"/>
        <v>-5.852115127830455E-4</v>
      </c>
      <c r="AX335" s="34">
        <f t="shared" si="227"/>
        <v>1.8077470542800296E-7</v>
      </c>
      <c r="AY335" s="35">
        <f t="shared" si="228"/>
        <v>1.1119018580482009E-2</v>
      </c>
      <c r="AZ335" s="10">
        <f t="shared" si="229"/>
        <v>-17.585027322899535</v>
      </c>
      <c r="BA335" s="10">
        <f t="shared" si="230"/>
        <v>-225.86382545340069</v>
      </c>
      <c r="BB335" s="10">
        <f t="shared" si="231"/>
        <v>-45.863825453400693</v>
      </c>
      <c r="BC335" s="37"/>
      <c r="BD335" s="46">
        <f t="shared" si="232"/>
        <v>-18</v>
      </c>
      <c r="BE335" s="46">
        <f t="shared" si="233"/>
        <v>-226</v>
      </c>
      <c r="BF335" s="46">
        <f t="shared" si="234"/>
        <v>-46</v>
      </c>
    </row>
    <row r="336" spans="22:58" x14ac:dyDescent="0.3">
      <c r="V336" s="29">
        <v>4.3200000000000198</v>
      </c>
      <c r="W336" s="36">
        <f t="shared" si="204"/>
        <v>208929.61308541353</v>
      </c>
      <c r="X336" s="30">
        <f t="shared" si="238"/>
        <v>-6.4246676350453633</v>
      </c>
      <c r="Y336" s="31">
        <f t="shared" si="205"/>
        <v>-41.536048590167937</v>
      </c>
      <c r="Z336" s="31">
        <f t="shared" si="206"/>
        <v>-89.519907098192007</v>
      </c>
      <c r="AA336" s="31">
        <f t="shared" si="207"/>
        <v>21.266101338678517</v>
      </c>
      <c r="AB336" s="31">
        <f t="shared" si="208"/>
        <v>-85.041391324322348</v>
      </c>
      <c r="AC336" s="31">
        <f t="shared" si="209"/>
        <v>1.86702532792472E-2</v>
      </c>
      <c r="AD336" s="31">
        <f t="shared" si="210"/>
        <v>3.7553462415363335</v>
      </c>
      <c r="AE336" s="31">
        <f t="shared" si="211"/>
        <v>-26.67594463325554</v>
      </c>
      <c r="AF336" s="31">
        <f t="shared" si="212"/>
        <v>-170.80595218097804</v>
      </c>
      <c r="AG336" s="31">
        <f t="shared" si="235"/>
        <v>92.110410468749379</v>
      </c>
      <c r="AH336" s="31">
        <f t="shared" si="213"/>
        <v>-116.33465499481927</v>
      </c>
      <c r="AI336" s="31">
        <f t="shared" si="214"/>
        <v>-89.99991262445802</v>
      </c>
      <c r="AJ336" s="31">
        <f t="shared" si="215"/>
        <v>40.458299090182962</v>
      </c>
      <c r="AK336" s="31">
        <f t="shared" si="216"/>
        <v>89.456481674605911</v>
      </c>
      <c r="AL336" s="32">
        <f t="shared" si="217"/>
        <v>-4.8661100367207784</v>
      </c>
      <c r="AM336" s="31">
        <f t="shared" si="218"/>
        <v>-55.174653282711148</v>
      </c>
      <c r="AN336" s="31">
        <f t="shared" si="219"/>
        <v>11.367944527392288</v>
      </c>
      <c r="AO336" s="31">
        <f t="shared" si="220"/>
        <v>-55.718084232563257</v>
      </c>
      <c r="AP336" s="30">
        <f t="shared" si="236"/>
        <v>23.609121289162623</v>
      </c>
      <c r="AQ336" s="30">
        <f t="shared" si="237"/>
        <v>-26.020599913279625</v>
      </c>
      <c r="AR336" s="31">
        <f t="shared" si="221"/>
        <v>-17.719478729980253</v>
      </c>
      <c r="AS336" s="33">
        <f t="shared" si="222"/>
        <v>-226.5240364135413</v>
      </c>
      <c r="AT336" s="31">
        <f t="shared" si="223"/>
        <v>1.8976877344545577E-7</v>
      </c>
      <c r="AU336" s="31">
        <f t="shared" si="224"/>
        <v>1.1976856626628249E-2</v>
      </c>
      <c r="AV336" s="32">
        <f t="shared" si="225"/>
        <v>-4.7442211238811023E-10</v>
      </c>
      <c r="AW336" s="31">
        <f t="shared" si="226"/>
        <v>-5.9884284003192698E-4</v>
      </c>
      <c r="AX336" s="34">
        <f t="shared" si="227"/>
        <v>1.8929435133306765E-7</v>
      </c>
      <c r="AY336" s="35">
        <f t="shared" si="228"/>
        <v>1.1378013786596322E-2</v>
      </c>
      <c r="AZ336" s="10">
        <f t="shared" si="229"/>
        <v>-17.719478540685902</v>
      </c>
      <c r="BA336" s="10">
        <f t="shared" si="230"/>
        <v>-226.51265839975471</v>
      </c>
      <c r="BB336" s="10">
        <f t="shared" si="231"/>
        <v>-46.512658399754713</v>
      </c>
      <c r="BC336" s="48"/>
      <c r="BD336" s="46">
        <f t="shared" si="232"/>
        <v>-18</v>
      </c>
      <c r="BE336" s="46">
        <f t="shared" si="233"/>
        <v>-227</v>
      </c>
      <c r="BF336" s="46">
        <f t="shared" si="234"/>
        <v>-47</v>
      </c>
    </row>
    <row r="337" spans="22:58" x14ac:dyDescent="0.3">
      <c r="V337" s="29">
        <v>4.3300000000000196</v>
      </c>
      <c r="W337" s="38">
        <f t="shared" si="204"/>
        <v>213796.20895023298</v>
      </c>
      <c r="X337" s="30">
        <f t="shared" si="238"/>
        <v>-6.4246676350453633</v>
      </c>
      <c r="Y337" s="31">
        <f t="shared" si="205"/>
        <v>-41.736034866689678</v>
      </c>
      <c r="Z337" s="31">
        <f t="shared" si="206"/>
        <v>-89.530834852653186</v>
      </c>
      <c r="AA337" s="31">
        <f t="shared" si="207"/>
        <v>21.464640738782172</v>
      </c>
      <c r="AB337" s="31">
        <f t="shared" si="208"/>
        <v>-85.153719244320641</v>
      </c>
      <c r="AC337" s="31">
        <f t="shared" si="209"/>
        <v>1.9548177830926872E-2</v>
      </c>
      <c r="AD337" s="31">
        <f t="shared" si="210"/>
        <v>3.842560407915208</v>
      </c>
      <c r="AE337" s="31">
        <f t="shared" si="211"/>
        <v>-26.676513585121945</v>
      </c>
      <c r="AF337" s="31">
        <f t="shared" si="212"/>
        <v>-170.84199368905863</v>
      </c>
      <c r="AG337" s="31">
        <f t="shared" si="235"/>
        <v>92.110410468749379</v>
      </c>
      <c r="AH337" s="31">
        <f t="shared" si="213"/>
        <v>-116.53465499481881</v>
      </c>
      <c r="AI337" s="31">
        <f t="shared" si="214"/>
        <v>-89.999914613368176</v>
      </c>
      <c r="AJ337" s="31">
        <f t="shared" si="215"/>
        <v>40.658281501256155</v>
      </c>
      <c r="AK337" s="31">
        <f t="shared" si="216"/>
        <v>89.468852945096856</v>
      </c>
      <c r="AL337" s="32">
        <f t="shared" si="217"/>
        <v>-5.0018909141970349</v>
      </c>
      <c r="AM337" s="31">
        <f t="shared" si="218"/>
        <v>-55.790610035255064</v>
      </c>
      <c r="AN337" s="31">
        <f t="shared" si="219"/>
        <v>11.232146060989692</v>
      </c>
      <c r="AO337" s="31">
        <f t="shared" si="220"/>
        <v>-56.321671703526384</v>
      </c>
      <c r="AP337" s="30">
        <f t="shared" si="236"/>
        <v>23.609121289162623</v>
      </c>
      <c r="AQ337" s="30">
        <f t="shared" si="237"/>
        <v>-26.020599913279625</v>
      </c>
      <c r="AR337" s="31">
        <f t="shared" si="221"/>
        <v>-17.855846148249256</v>
      </c>
      <c r="AS337" s="33">
        <f t="shared" si="222"/>
        <v>-227.16366539258502</v>
      </c>
      <c r="AT337" s="31">
        <f t="shared" si="223"/>
        <v>1.9871230104277661E-7</v>
      </c>
      <c r="AU337" s="31">
        <f t="shared" si="224"/>
        <v>1.2255833447167091E-2</v>
      </c>
      <c r="AV337" s="32">
        <f t="shared" si="225"/>
        <v>-4.967810090288647E-10</v>
      </c>
      <c r="AW337" s="31">
        <f t="shared" si="226"/>
        <v>-6.1279168168112388E-4</v>
      </c>
      <c r="AX337" s="34">
        <f t="shared" si="227"/>
        <v>1.9821552003374774E-7</v>
      </c>
      <c r="AY337" s="35">
        <f t="shared" si="228"/>
        <v>1.1643041765485966E-2</v>
      </c>
      <c r="AZ337" s="10">
        <f t="shared" si="229"/>
        <v>-17.855845950033736</v>
      </c>
      <c r="BA337" s="10">
        <f t="shared" si="230"/>
        <v>-227.15202235081952</v>
      </c>
      <c r="BB337" s="10">
        <f t="shared" si="231"/>
        <v>-47.152022350819522</v>
      </c>
      <c r="BC337" s="37"/>
      <c r="BD337" s="46">
        <f t="shared" si="232"/>
        <v>-18</v>
      </c>
      <c r="BE337" s="46">
        <f t="shared" si="233"/>
        <v>-227</v>
      </c>
      <c r="BF337" s="46">
        <f t="shared" si="234"/>
        <v>-47</v>
      </c>
    </row>
    <row r="338" spans="22:58" x14ac:dyDescent="0.3">
      <c r="V338" s="29">
        <v>4.3400000000000203</v>
      </c>
      <c r="W338" s="38">
        <f t="shared" si="204"/>
        <v>218776.16239496562</v>
      </c>
      <c r="X338" s="30">
        <f t="shared" si="238"/>
        <v>-6.4246676350453633</v>
      </c>
      <c r="Y338" s="31">
        <f t="shared" si="205"/>
        <v>-41.93602176082922</v>
      </c>
      <c r="Z338" s="31">
        <f t="shared" si="206"/>
        <v>-89.541513894037024</v>
      </c>
      <c r="AA338" s="31">
        <f t="shared" si="207"/>
        <v>21.663245418003378</v>
      </c>
      <c r="AB338" s="31">
        <f t="shared" si="208"/>
        <v>-85.263526364222997</v>
      </c>
      <c r="AC338" s="31">
        <f t="shared" si="209"/>
        <v>2.0467287516488245E-2</v>
      </c>
      <c r="AD338" s="31">
        <f t="shared" si="210"/>
        <v>3.9317875925774541</v>
      </c>
      <c r="AE338" s="31">
        <f t="shared" si="211"/>
        <v>-26.676976690354721</v>
      </c>
      <c r="AF338" s="31">
        <f t="shared" si="212"/>
        <v>-170.87325266568257</v>
      </c>
      <c r="AG338" s="31">
        <f t="shared" si="235"/>
        <v>92.110410468749379</v>
      </c>
      <c r="AH338" s="31">
        <f t="shared" si="213"/>
        <v>-116.73465499481838</v>
      </c>
      <c r="AI338" s="31">
        <f t="shared" si="214"/>
        <v>-89.999916557005207</v>
      </c>
      <c r="AJ338" s="31">
        <f t="shared" si="215"/>
        <v>40.858264703894974</v>
      </c>
      <c r="AK338" s="31">
        <f t="shared" si="216"/>
        <v>89.480942658948393</v>
      </c>
      <c r="AL338" s="32">
        <f t="shared" si="217"/>
        <v>-5.1396627523018834</v>
      </c>
      <c r="AM338" s="31">
        <f t="shared" si="218"/>
        <v>-56.40137264810938</v>
      </c>
      <c r="AN338" s="31">
        <f t="shared" si="219"/>
        <v>11.094357425524084</v>
      </c>
      <c r="AO338" s="31">
        <f t="shared" si="220"/>
        <v>-56.920346546166193</v>
      </c>
      <c r="AP338" s="30">
        <f t="shared" si="236"/>
        <v>23.609121289162623</v>
      </c>
      <c r="AQ338" s="30">
        <f t="shared" si="237"/>
        <v>-26.020599913279625</v>
      </c>
      <c r="AR338" s="31">
        <f t="shared" si="221"/>
        <v>-17.994097888947639</v>
      </c>
      <c r="AS338" s="33">
        <f t="shared" si="222"/>
        <v>-227.79359921184877</v>
      </c>
      <c r="AT338" s="31">
        <f t="shared" si="223"/>
        <v>2.0807732265584752E-7</v>
      </c>
      <c r="AU338" s="31">
        <f t="shared" si="224"/>
        <v>1.254130847203159E-2</v>
      </c>
      <c r="AV338" s="32">
        <f t="shared" si="225"/>
        <v>-5.20192951263216E-10</v>
      </c>
      <c r="AW338" s="31">
        <f t="shared" si="226"/>
        <v>-6.2706543359110692E-4</v>
      </c>
      <c r="AX338" s="34">
        <f t="shared" si="227"/>
        <v>2.0755712970458429E-7</v>
      </c>
      <c r="AY338" s="35">
        <f t="shared" si="228"/>
        <v>1.1914243038440483E-2</v>
      </c>
      <c r="AZ338" s="10">
        <f t="shared" si="229"/>
        <v>-17.99409768139051</v>
      </c>
      <c r="BA338" s="10">
        <f t="shared" si="230"/>
        <v>-227.78168496881034</v>
      </c>
      <c r="BB338" s="10">
        <f t="shared" si="231"/>
        <v>-47.781684968810339</v>
      </c>
      <c r="BC338" s="37"/>
      <c r="BD338" s="46">
        <f t="shared" si="232"/>
        <v>-18</v>
      </c>
      <c r="BE338" s="46">
        <f t="shared" si="233"/>
        <v>-228</v>
      </c>
      <c r="BF338" s="46">
        <f t="shared" si="234"/>
        <v>-48</v>
      </c>
    </row>
    <row r="339" spans="22:58" x14ac:dyDescent="0.3">
      <c r="V339" s="29">
        <v>4.3500000000000298</v>
      </c>
      <c r="W339" s="36">
        <f t="shared" si="204"/>
        <v>223872.11385684973</v>
      </c>
      <c r="X339" s="30">
        <f t="shared" si="238"/>
        <v>-6.4246676350453633</v>
      </c>
      <c r="Y339" s="31">
        <f t="shared" si="205"/>
        <v>-42.136009244792916</v>
      </c>
      <c r="Z339" s="31">
        <f t="shared" si="206"/>
        <v>-89.551949881543052</v>
      </c>
      <c r="AA339" s="31">
        <f t="shared" si="207"/>
        <v>21.861912478390163</v>
      </c>
      <c r="AB339" s="31">
        <f t="shared" si="208"/>
        <v>-85.370867676889759</v>
      </c>
      <c r="AC339" s="31">
        <f t="shared" si="209"/>
        <v>2.1429505071998339E-2</v>
      </c>
      <c r="AD339" s="31">
        <f t="shared" si="210"/>
        <v>4.0230733728276293</v>
      </c>
      <c r="AE339" s="31">
        <f t="shared" si="211"/>
        <v>-26.67733489637612</v>
      </c>
      <c r="AF339" s="31">
        <f t="shared" si="212"/>
        <v>-170.89974418560519</v>
      </c>
      <c r="AG339" s="31">
        <f t="shared" si="235"/>
        <v>92.110410468749379</v>
      </c>
      <c r="AH339" s="31">
        <f t="shared" si="213"/>
        <v>-116.93465499481817</v>
      </c>
      <c r="AI339" s="31">
        <f t="shared" si="214"/>
        <v>-89.999918456399655</v>
      </c>
      <c r="AJ339" s="31">
        <f t="shared" si="215"/>
        <v>41.058248662479109</v>
      </c>
      <c r="AK339" s="31">
        <f t="shared" si="216"/>
        <v>89.492757221978152</v>
      </c>
      <c r="AL339" s="32">
        <f t="shared" si="217"/>
        <v>-5.2793912263205067</v>
      </c>
      <c r="AM339" s="31">
        <f t="shared" si="218"/>
        <v>-57.006709736157063</v>
      </c>
      <c r="AN339" s="31">
        <f t="shared" si="219"/>
        <v>10.954612910089807</v>
      </c>
      <c r="AO339" s="31">
        <f t="shared" si="220"/>
        <v>-57.513870970578566</v>
      </c>
      <c r="AP339" s="30">
        <f t="shared" si="236"/>
        <v>23.609121289162623</v>
      </c>
      <c r="AQ339" s="30">
        <f t="shared" si="237"/>
        <v>-26.020599913279625</v>
      </c>
      <c r="AR339" s="31">
        <f t="shared" si="221"/>
        <v>-18.134200610403315</v>
      </c>
      <c r="AS339" s="33">
        <f t="shared" si="222"/>
        <v>-228.41361515618377</v>
      </c>
      <c r="AT339" s="31">
        <f t="shared" si="223"/>
        <v>2.1788370342861797E-7</v>
      </c>
      <c r="AU339" s="31">
        <f t="shared" si="224"/>
        <v>1.2833433063802163E-2</v>
      </c>
      <c r="AV339" s="32">
        <f t="shared" si="225"/>
        <v>-5.4471001277436969E-10</v>
      </c>
      <c r="AW339" s="31">
        <f t="shared" si="226"/>
        <v>-6.416716638940797E-4</v>
      </c>
      <c r="AX339" s="34">
        <f t="shared" si="227"/>
        <v>2.1733899341584361E-7</v>
      </c>
      <c r="AY339" s="35">
        <f t="shared" si="228"/>
        <v>1.2191761399908083E-2</v>
      </c>
      <c r="AZ339" s="10">
        <f t="shared" si="229"/>
        <v>-18.134200393064322</v>
      </c>
      <c r="BA339" s="10">
        <f t="shared" si="230"/>
        <v>-228.40142339478385</v>
      </c>
      <c r="BB339" s="10">
        <f t="shared" si="231"/>
        <v>-48.401423394783848</v>
      </c>
      <c r="BC339" s="48"/>
      <c r="BD339" s="46">
        <f t="shared" si="232"/>
        <v>-18</v>
      </c>
      <c r="BE339" s="46">
        <f t="shared" si="233"/>
        <v>-228</v>
      </c>
      <c r="BF339" s="46">
        <f t="shared" si="234"/>
        <v>-48</v>
      </c>
    </row>
    <row r="340" spans="22:58" x14ac:dyDescent="0.3">
      <c r="V340" s="29">
        <v>4.3600000000000296</v>
      </c>
      <c r="W340" s="38">
        <f t="shared" si="204"/>
        <v>229086.76527679298</v>
      </c>
      <c r="X340" s="30">
        <f t="shared" si="238"/>
        <v>-6.4246676350453633</v>
      </c>
      <c r="Y340" s="31">
        <f t="shared" si="205"/>
        <v>-42.335997292037163</v>
      </c>
      <c r="Z340" s="31">
        <f t="shared" si="206"/>
        <v>-89.562148345698631</v>
      </c>
      <c r="AA340" s="31">
        <f t="shared" si="207"/>
        <v>22.060639148926139</v>
      </c>
      <c r="AB340" s="31">
        <f t="shared" si="208"/>
        <v>-85.475797080411766</v>
      </c>
      <c r="AC340" s="31">
        <f t="shared" si="209"/>
        <v>2.2436842100664614E-2</v>
      </c>
      <c r="AD340" s="31">
        <f t="shared" si="210"/>
        <v>4.1164642947904975</v>
      </c>
      <c r="AE340" s="31">
        <f t="shared" si="211"/>
        <v>-26.677588936055727</v>
      </c>
      <c r="AF340" s="31">
        <f t="shared" si="212"/>
        <v>-170.92148113131992</v>
      </c>
      <c r="AG340" s="31">
        <f t="shared" si="235"/>
        <v>92.110410468749379</v>
      </c>
      <c r="AH340" s="31">
        <f t="shared" si="213"/>
        <v>-117.13465499481777</v>
      </c>
      <c r="AI340" s="31">
        <f t="shared" si="214"/>
        <v>-89.999920312558615</v>
      </c>
      <c r="AJ340" s="31">
        <f t="shared" si="215"/>
        <v>41.25823334299038</v>
      </c>
      <c r="AK340" s="31">
        <f t="shared" si="216"/>
        <v>89.504302894402713</v>
      </c>
      <c r="AL340" s="32">
        <f t="shared" si="217"/>
        <v>-5.4210408716789171</v>
      </c>
      <c r="AM340" s="31">
        <f t="shared" si="218"/>
        <v>-57.606401697488501</v>
      </c>
      <c r="AN340" s="31">
        <f t="shared" si="219"/>
        <v>10.812947945243076</v>
      </c>
      <c r="AO340" s="31">
        <f t="shared" si="220"/>
        <v>-58.102019115644403</v>
      </c>
      <c r="AP340" s="30">
        <f t="shared" si="236"/>
        <v>23.609121289162623</v>
      </c>
      <c r="AQ340" s="30">
        <f t="shared" si="237"/>
        <v>-26.020599913279625</v>
      </c>
      <c r="AR340" s="31">
        <f t="shared" si="221"/>
        <v>-18.276119614929655</v>
      </c>
      <c r="AS340" s="33">
        <f t="shared" si="222"/>
        <v>-229.02350024696432</v>
      </c>
      <c r="AT340" s="31">
        <f t="shared" si="223"/>
        <v>2.2815224583115506E-7</v>
      </c>
      <c r="AU340" s="31">
        <f t="shared" si="224"/>
        <v>1.313236211074272E-2</v>
      </c>
      <c r="AV340" s="32">
        <f t="shared" si="225"/>
        <v>-5.7038040993566604E-10</v>
      </c>
      <c r="AW340" s="31">
        <f t="shared" si="226"/>
        <v>-6.5661811700664817E-4</v>
      </c>
      <c r="AX340" s="34">
        <f t="shared" si="227"/>
        <v>2.2758186542121939E-7</v>
      </c>
      <c r="AY340" s="35">
        <f t="shared" si="228"/>
        <v>1.2475743993736072E-2</v>
      </c>
      <c r="AZ340" s="10">
        <f t="shared" si="229"/>
        <v>-18.276119387347791</v>
      </c>
      <c r="BA340" s="10">
        <f t="shared" si="230"/>
        <v>-229.01102450297057</v>
      </c>
      <c r="BB340" s="10">
        <f t="shared" si="231"/>
        <v>-49.011024502970571</v>
      </c>
      <c r="BC340" s="37"/>
      <c r="BD340" s="46">
        <f t="shared" si="232"/>
        <v>-18</v>
      </c>
      <c r="BE340" s="46">
        <f t="shared" si="233"/>
        <v>-229</v>
      </c>
      <c r="BF340" s="46">
        <f t="shared" si="234"/>
        <v>-49</v>
      </c>
    </row>
    <row r="341" spans="22:58" x14ac:dyDescent="0.3">
      <c r="V341" s="29">
        <v>4.3700000000000303</v>
      </c>
      <c r="W341" s="38">
        <f t="shared" si="204"/>
        <v>234422.88153200864</v>
      </c>
      <c r="X341" s="30">
        <f t="shared" si="238"/>
        <v>-6.4246676350453633</v>
      </c>
      <c r="Y341" s="31">
        <f t="shared" si="205"/>
        <v>-42.535985877213349</v>
      </c>
      <c r="Z341" s="31">
        <f t="shared" si="206"/>
        <v>-89.572114691278017</v>
      </c>
      <c r="AA341" s="31">
        <f t="shared" si="207"/>
        <v>22.259422780121611</v>
      </c>
      <c r="AB341" s="31">
        <f t="shared" si="208"/>
        <v>-85.578367392802107</v>
      </c>
      <c r="AC341" s="31">
        <f t="shared" si="209"/>
        <v>2.3491403094216715E-2</v>
      </c>
      <c r="AD341" s="31">
        <f t="shared" si="210"/>
        <v>4.2120078894634103</v>
      </c>
      <c r="AE341" s="31">
        <f t="shared" si="211"/>
        <v>-26.67773932904289</v>
      </c>
      <c r="AF341" s="31">
        <f t="shared" si="212"/>
        <v>-170.9384741946167</v>
      </c>
      <c r="AG341" s="31">
        <f t="shared" si="235"/>
        <v>92.110410468749379</v>
      </c>
      <c r="AH341" s="31">
        <f t="shared" si="213"/>
        <v>-117.3346549948174</v>
      </c>
      <c r="AI341" s="31">
        <f t="shared" si="214"/>
        <v>-89.999922126466245</v>
      </c>
      <c r="AJ341" s="31">
        <f t="shared" si="215"/>
        <v>41.4582187129418</v>
      </c>
      <c r="AK341" s="31">
        <f t="shared" si="216"/>
        <v>89.515585794137664</v>
      </c>
      <c r="AL341" s="32">
        <f t="shared" si="217"/>
        <v>-5.5645751986553975</v>
      </c>
      <c r="AM341" s="31">
        <f t="shared" si="218"/>
        <v>-58.200240914154236</v>
      </c>
      <c r="AN341" s="31">
        <f t="shared" si="219"/>
        <v>10.669398988218383</v>
      </c>
      <c r="AO341" s="31">
        <f t="shared" si="220"/>
        <v>-58.684577246482817</v>
      </c>
      <c r="AP341" s="30">
        <f t="shared" si="236"/>
        <v>23.609121289162623</v>
      </c>
      <c r="AQ341" s="30">
        <f t="shared" si="237"/>
        <v>-26.020599913279625</v>
      </c>
      <c r="AR341" s="31">
        <f t="shared" si="221"/>
        <v>-18.419818964941509</v>
      </c>
      <c r="AS341" s="33">
        <f t="shared" si="222"/>
        <v>-229.62305144109951</v>
      </c>
      <c r="AT341" s="31">
        <f t="shared" si="223"/>
        <v>2.3890473016138022E-7</v>
      </c>
      <c r="AU341" s="31">
        <f t="shared" si="224"/>
        <v>1.3438254108925969E-2</v>
      </c>
      <c r="AV341" s="32">
        <f t="shared" si="225"/>
        <v>-5.972620023951122E-10</v>
      </c>
      <c r="AW341" s="31">
        <f t="shared" si="226"/>
        <v>-6.7191271773610209E-4</v>
      </c>
      <c r="AX341" s="34">
        <f t="shared" si="227"/>
        <v>2.3830746815898511E-7</v>
      </c>
      <c r="AY341" s="35">
        <f t="shared" si="228"/>
        <v>1.2766341391189867E-2</v>
      </c>
      <c r="AZ341" s="10">
        <f t="shared" si="229"/>
        <v>-18.419818726634041</v>
      </c>
      <c r="BA341" s="10">
        <f t="shared" si="230"/>
        <v>-229.61028509970831</v>
      </c>
      <c r="BB341" s="10">
        <f t="shared" si="231"/>
        <v>-49.610285099708307</v>
      </c>
      <c r="BC341" s="37"/>
      <c r="BD341" s="46">
        <f t="shared" si="232"/>
        <v>-18</v>
      </c>
      <c r="BE341" s="46">
        <f t="shared" si="233"/>
        <v>-230</v>
      </c>
      <c r="BF341" s="46">
        <f t="shared" si="234"/>
        <v>-50</v>
      </c>
    </row>
    <row r="342" spans="22:58" x14ac:dyDescent="0.3">
      <c r="V342" s="29">
        <v>4.3800000000000301</v>
      </c>
      <c r="W342" s="36">
        <f t="shared" si="204"/>
        <v>239883.29190196586</v>
      </c>
      <c r="X342" s="30">
        <f t="shared" si="238"/>
        <v>-6.4246676350453633</v>
      </c>
      <c r="Y342" s="31">
        <f t="shared" si="205"/>
        <v>-42.735974976113226</v>
      </c>
      <c r="Z342" s="31">
        <f t="shared" si="206"/>
        <v>-89.58185420015576</v>
      </c>
      <c r="AA342" s="31">
        <f t="shared" si="207"/>
        <v>22.458260838819918</v>
      </c>
      <c r="AB342" s="31">
        <f t="shared" si="208"/>
        <v>-85.678630367007912</v>
      </c>
      <c r="AC342" s="31">
        <f t="shared" si="209"/>
        <v>2.4595389628006663E-2</v>
      </c>
      <c r="AD342" s="31">
        <f t="shared" si="210"/>
        <v>4.3097526886904634</v>
      </c>
      <c r="AE342" s="31">
        <f t="shared" si="211"/>
        <v>-26.677786382710668</v>
      </c>
      <c r="AF342" s="31">
        <f t="shared" si="212"/>
        <v>-170.95073187847322</v>
      </c>
      <c r="AG342" s="31">
        <f t="shared" si="235"/>
        <v>92.110410468749379</v>
      </c>
      <c r="AH342" s="31">
        <f t="shared" si="213"/>
        <v>-117.53465499481705</v>
      </c>
      <c r="AI342" s="31">
        <f t="shared" si="214"/>
        <v>-89.99992389908428</v>
      </c>
      <c r="AJ342" s="31">
        <f t="shared" si="215"/>
        <v>41.658204741307841</v>
      </c>
      <c r="AK342" s="31">
        <f t="shared" si="216"/>
        <v>89.526611900023454</v>
      </c>
      <c r="AL342" s="32">
        <f t="shared" si="217"/>
        <v>-5.7099568067855966</v>
      </c>
      <c r="AM342" s="31">
        <f t="shared" si="218"/>
        <v>-58.788031898280799</v>
      </c>
      <c r="AN342" s="31">
        <f t="shared" si="219"/>
        <v>10.524003408454577</v>
      </c>
      <c r="AO342" s="31">
        <f t="shared" si="220"/>
        <v>-59.261343897341625</v>
      </c>
      <c r="AP342" s="30">
        <f t="shared" si="236"/>
        <v>23.609121289162623</v>
      </c>
      <c r="AQ342" s="30">
        <f t="shared" si="237"/>
        <v>-26.020599913279625</v>
      </c>
      <c r="AR342" s="31">
        <f t="shared" si="221"/>
        <v>-18.565261598373091</v>
      </c>
      <c r="AS342" s="33">
        <f t="shared" si="222"/>
        <v>-230.21207577581484</v>
      </c>
      <c r="AT342" s="31">
        <f t="shared" si="223"/>
        <v>2.5016396276142342E-7</v>
      </c>
      <c r="AU342" s="31">
        <f t="shared" si="224"/>
        <v>1.3751271246268447E-2</v>
      </c>
      <c r="AV342" s="32">
        <f t="shared" si="225"/>
        <v>-6.2540879249085072E-10</v>
      </c>
      <c r="AW342" s="31">
        <f t="shared" si="226"/>
        <v>-6.8756357548218423E-4</v>
      </c>
      <c r="AX342" s="34">
        <f t="shared" si="227"/>
        <v>2.4953855396893257E-7</v>
      </c>
      <c r="AY342" s="35">
        <f t="shared" si="228"/>
        <v>1.3063707670786262E-2</v>
      </c>
      <c r="AZ342" s="10">
        <f t="shared" si="229"/>
        <v>-18.565261348834536</v>
      </c>
      <c r="BA342" s="10">
        <f t="shared" si="230"/>
        <v>-230.19901206814404</v>
      </c>
      <c r="BB342" s="10">
        <f t="shared" si="231"/>
        <v>-50.199012068144043</v>
      </c>
      <c r="BC342" s="48"/>
      <c r="BD342" s="46">
        <f t="shared" si="232"/>
        <v>-19</v>
      </c>
      <c r="BE342" s="46">
        <f t="shared" si="233"/>
        <v>-230</v>
      </c>
      <c r="BF342" s="46">
        <f t="shared" si="234"/>
        <v>-50</v>
      </c>
    </row>
    <row r="343" spans="22:58" x14ac:dyDescent="0.3">
      <c r="V343" s="29">
        <v>4.3900000000000299</v>
      </c>
      <c r="W343" s="38">
        <f t="shared" si="204"/>
        <v>245470.89156852019</v>
      </c>
      <c r="X343" s="30">
        <f t="shared" si="238"/>
        <v>-6.4246676350453633</v>
      </c>
      <c r="Y343" s="31">
        <f t="shared" si="205"/>
        <v>-42.935964565617873</v>
      </c>
      <c r="Z343" s="31">
        <f t="shared" si="206"/>
        <v>-89.59137203409567</v>
      </c>
      <c r="AA343" s="31">
        <f t="shared" si="207"/>
        <v>22.657150903214884</v>
      </c>
      <c r="AB343" s="31">
        <f t="shared" si="208"/>
        <v>-85.776636706196285</v>
      </c>
      <c r="AC343" s="31">
        <f t="shared" si="209"/>
        <v>2.57511047365293E-2</v>
      </c>
      <c r="AD343" s="31">
        <f t="shared" si="210"/>
        <v>4.4097482410277244</v>
      </c>
      <c r="AE343" s="31">
        <f t="shared" si="211"/>
        <v>-26.67773019271182</v>
      </c>
      <c r="AF343" s="31">
        <f t="shared" si="212"/>
        <v>-170.95826049926421</v>
      </c>
      <c r="AG343" s="31">
        <f t="shared" si="235"/>
        <v>92.110410468749379</v>
      </c>
      <c r="AH343" s="31">
        <f t="shared" si="213"/>
        <v>-117.73465499481671</v>
      </c>
      <c r="AI343" s="31">
        <f t="shared" si="214"/>
        <v>-89.99992563135261</v>
      </c>
      <c r="AJ343" s="31">
        <f t="shared" si="215"/>
        <v>41.858191398459056</v>
      </c>
      <c r="AK343" s="31">
        <f t="shared" si="216"/>
        <v>89.537387054978794</v>
      </c>
      <c r="AL343" s="32">
        <f t="shared" si="217"/>
        <v>-5.8571474983129264</v>
      </c>
      <c r="AM343" s="31">
        <f t="shared" si="218"/>
        <v>-59.369591385145895</v>
      </c>
      <c r="AN343" s="31">
        <f t="shared" si="219"/>
        <v>10.3767993740788</v>
      </c>
      <c r="AO343" s="31">
        <f t="shared" si="220"/>
        <v>-59.832129961519712</v>
      </c>
      <c r="AP343" s="30">
        <f t="shared" si="236"/>
        <v>23.609121289162623</v>
      </c>
      <c r="AQ343" s="30">
        <f t="shared" si="237"/>
        <v>-26.020599913279625</v>
      </c>
      <c r="AR343" s="31">
        <f t="shared" si="221"/>
        <v>-18.712409442750022</v>
      </c>
      <c r="AS343" s="33">
        <f t="shared" si="222"/>
        <v>-230.79039046078393</v>
      </c>
      <c r="AT343" s="31">
        <f t="shared" si="223"/>
        <v>2.6195382616263037E-7</v>
      </c>
      <c r="AU343" s="31">
        <f t="shared" si="224"/>
        <v>1.4071579488524881E-2</v>
      </c>
      <c r="AV343" s="32">
        <f t="shared" si="225"/>
        <v>-6.5488442583569073E-10</v>
      </c>
      <c r="AW343" s="31">
        <f t="shared" si="226"/>
        <v>-7.0357898853682657E-4</v>
      </c>
      <c r="AX343" s="34">
        <f t="shared" si="227"/>
        <v>2.6129894173679469E-7</v>
      </c>
      <c r="AY343" s="35">
        <f t="shared" si="228"/>
        <v>1.3368000499988054E-2</v>
      </c>
      <c r="AZ343" s="10">
        <f t="shared" si="229"/>
        <v>-18.712409181451079</v>
      </c>
      <c r="BA343" s="10">
        <f t="shared" si="230"/>
        <v>-230.77702246028394</v>
      </c>
      <c r="BB343" s="10">
        <f t="shared" si="231"/>
        <v>-50.777022460283945</v>
      </c>
      <c r="BC343" s="37"/>
      <c r="BD343" s="46">
        <f t="shared" si="232"/>
        <v>-19</v>
      </c>
      <c r="BE343" s="46">
        <f t="shared" si="233"/>
        <v>-231</v>
      </c>
      <c r="BF343" s="46">
        <f t="shared" si="234"/>
        <v>-51</v>
      </c>
    </row>
    <row r="344" spans="22:58" x14ac:dyDescent="0.3">
      <c r="V344" s="29">
        <v>4.4000000000000297</v>
      </c>
      <c r="W344" s="38">
        <f t="shared" si="204"/>
        <v>251188.64315097555</v>
      </c>
      <c r="X344" s="30">
        <f t="shared" si="238"/>
        <v>-6.4246676350453633</v>
      </c>
      <c r="Y344" s="31">
        <f t="shared" si="205"/>
        <v>-43.135954623648715</v>
      </c>
      <c r="Z344" s="31">
        <f t="shared" si="206"/>
        <v>-89.600673237476911</v>
      </c>
      <c r="AA344" s="31">
        <f t="shared" si="207"/>
        <v>22.856090658070332</v>
      </c>
      <c r="AB344" s="31">
        <f t="shared" si="208"/>
        <v>-85.872436079268212</v>
      </c>
      <c r="AC344" s="31">
        <f t="shared" si="209"/>
        <v>2.6960957476229088E-2</v>
      </c>
      <c r="AD344" s="31">
        <f t="shared" si="210"/>
        <v>4.5120451274637299</v>
      </c>
      <c r="AE344" s="31">
        <f t="shared" si="211"/>
        <v>-26.677570643147519</v>
      </c>
      <c r="AF344" s="31">
        <f t="shared" si="212"/>
        <v>-170.96106418928142</v>
      </c>
      <c r="AG344" s="31">
        <f t="shared" si="235"/>
        <v>92.110410468749379</v>
      </c>
      <c r="AH344" s="31">
        <f t="shared" si="213"/>
        <v>-117.93465499481636</v>
      </c>
      <c r="AI344" s="31">
        <f t="shared" si="214"/>
        <v>-89.999927324189699</v>
      </c>
      <c r="AJ344" s="31">
        <f t="shared" si="215"/>
        <v>42.058178656099116</v>
      </c>
      <c r="AK344" s="31">
        <f t="shared" si="216"/>
        <v>89.547916969082991</v>
      </c>
      <c r="AL344" s="32">
        <f t="shared" si="217"/>
        <v>-6.0061083900745595</v>
      </c>
      <c r="AM344" s="31">
        <f t="shared" si="218"/>
        <v>-59.944748375139106</v>
      </c>
      <c r="AN344" s="31">
        <f t="shared" si="219"/>
        <v>10.227825739957581</v>
      </c>
      <c r="AO344" s="31">
        <f t="shared" si="220"/>
        <v>-60.396758730245814</v>
      </c>
      <c r="AP344" s="30">
        <f t="shared" si="236"/>
        <v>23.609121289162623</v>
      </c>
      <c r="AQ344" s="30">
        <f t="shared" si="237"/>
        <v>-26.020599913279625</v>
      </c>
      <c r="AR344" s="31">
        <f t="shared" si="221"/>
        <v>-18.86122352730694</v>
      </c>
      <c r="AS344" s="33">
        <f t="shared" si="222"/>
        <v>-231.35782291952722</v>
      </c>
      <c r="AT344" s="31">
        <f t="shared" si="223"/>
        <v>2.7429932923056826E-7</v>
      </c>
      <c r="AU344" s="31">
        <f t="shared" si="224"/>
        <v>1.4399348667284971E-2</v>
      </c>
      <c r="AV344" s="32">
        <f t="shared" si="225"/>
        <v>-6.857486907325772E-10</v>
      </c>
      <c r="AW344" s="31">
        <f t="shared" si="226"/>
        <v>-7.1996744848401009E-4</v>
      </c>
      <c r="AX344" s="34">
        <f t="shared" si="227"/>
        <v>2.7361358053983569E-7</v>
      </c>
      <c r="AY344" s="35">
        <f t="shared" si="228"/>
        <v>1.3679381218800961E-2</v>
      </c>
      <c r="AZ344" s="10">
        <f t="shared" si="229"/>
        <v>-18.86122325369336</v>
      </c>
      <c r="BA344" s="10">
        <f t="shared" si="230"/>
        <v>-231.34414353830843</v>
      </c>
      <c r="BB344" s="10">
        <f t="shared" si="231"/>
        <v>-51.34414353830843</v>
      </c>
      <c r="BC344" s="37"/>
      <c r="BD344" s="46">
        <f t="shared" si="232"/>
        <v>-19</v>
      </c>
      <c r="BE344" s="46">
        <f t="shared" si="233"/>
        <v>-231</v>
      </c>
      <c r="BF344" s="46">
        <f t="shared" si="234"/>
        <v>-51</v>
      </c>
    </row>
    <row r="345" spans="22:58" x14ac:dyDescent="0.3">
      <c r="V345" s="29">
        <v>4.4100000000000303</v>
      </c>
      <c r="W345" s="36">
        <f t="shared" si="204"/>
        <v>257039.57827690477</v>
      </c>
      <c r="X345" s="30">
        <f t="shared" si="238"/>
        <v>-6.4246676350453633</v>
      </c>
      <c r="Y345" s="31">
        <f t="shared" si="205"/>
        <v>-43.335945129120638</v>
      </c>
      <c r="Z345" s="31">
        <f t="shared" si="206"/>
        <v>-89.609762739958583</v>
      </c>
      <c r="AA345" s="31">
        <f t="shared" si="207"/>
        <v>23.055077890134857</v>
      </c>
      <c r="AB345" s="31">
        <f t="shared" si="208"/>
        <v>-85.966077136559775</v>
      </c>
      <c r="AC345" s="31">
        <f t="shared" si="209"/>
        <v>2.822746768267205E-2</v>
      </c>
      <c r="AD345" s="31">
        <f t="shared" si="210"/>
        <v>4.6166949769575858</v>
      </c>
      <c r="AE345" s="31">
        <f t="shared" si="211"/>
        <v>-26.677307406348469</v>
      </c>
      <c r="AF345" s="31">
        <f t="shared" si="212"/>
        <v>-170.95914489956078</v>
      </c>
      <c r="AG345" s="31">
        <f t="shared" si="235"/>
        <v>92.110410468749379</v>
      </c>
      <c r="AH345" s="31">
        <f t="shared" si="213"/>
        <v>-118.13465499481607</v>
      </c>
      <c r="AI345" s="31">
        <f t="shared" si="214"/>
        <v>-89.999928978493116</v>
      </c>
      <c r="AJ345" s="31">
        <f t="shared" si="215"/>
        <v>42.25816648720496</v>
      </c>
      <c r="AK345" s="31">
        <f t="shared" si="216"/>
        <v>89.558207222589033</v>
      </c>
      <c r="AL345" s="32">
        <f t="shared" si="217"/>
        <v>-6.1568000232614031</v>
      </c>
      <c r="AM345" s="31">
        <f t="shared" si="218"/>
        <v>-60.513344126843094</v>
      </c>
      <c r="AN345" s="31">
        <f t="shared" si="219"/>
        <v>10.077121937876861</v>
      </c>
      <c r="AO345" s="31">
        <f t="shared" si="220"/>
        <v>-60.955065882747178</v>
      </c>
      <c r="AP345" s="30">
        <f t="shared" si="236"/>
        <v>23.609121289162623</v>
      </c>
      <c r="AQ345" s="30">
        <f t="shared" si="237"/>
        <v>-26.020599913279625</v>
      </c>
      <c r="AR345" s="31">
        <f t="shared" si="221"/>
        <v>-19.01166409258861</v>
      </c>
      <c r="AS345" s="33">
        <f t="shared" si="222"/>
        <v>-231.91421078230798</v>
      </c>
      <c r="AT345" s="31">
        <f t="shared" si="223"/>
        <v>2.8722665923868352E-7</v>
      </c>
      <c r="AU345" s="31">
        <f t="shared" si="224"/>
        <v>1.4734752570019998E-2</v>
      </c>
      <c r="AV345" s="32">
        <f t="shared" si="225"/>
        <v>-7.1806523279432244E-10</v>
      </c>
      <c r="AW345" s="31">
        <f t="shared" si="226"/>
        <v>-7.3673764470211613E-4</v>
      </c>
      <c r="AX345" s="34">
        <f t="shared" si="227"/>
        <v>2.8650859400588918E-7</v>
      </c>
      <c r="AY345" s="35">
        <f t="shared" si="228"/>
        <v>1.3998014925317883E-2</v>
      </c>
      <c r="AZ345" s="10">
        <f t="shared" si="229"/>
        <v>-19.011663806080016</v>
      </c>
      <c r="BA345" s="10">
        <f t="shared" si="230"/>
        <v>-231.90021276738267</v>
      </c>
      <c r="BB345" s="10">
        <f t="shared" si="231"/>
        <v>-51.900212767382669</v>
      </c>
      <c r="BC345" s="48"/>
      <c r="BD345" s="46">
        <f t="shared" si="232"/>
        <v>-19</v>
      </c>
      <c r="BE345" s="46">
        <f t="shared" si="233"/>
        <v>-232</v>
      </c>
      <c r="BF345" s="46">
        <f t="shared" si="234"/>
        <v>-52</v>
      </c>
    </row>
    <row r="346" spans="22:58" x14ac:dyDescent="0.3">
      <c r="V346" s="29">
        <v>4.4200000000000301</v>
      </c>
      <c r="W346" s="38">
        <f t="shared" si="204"/>
        <v>263026.79918955651</v>
      </c>
      <c r="X346" s="30">
        <f t="shared" si="238"/>
        <v>-6.4246676350453633</v>
      </c>
      <c r="Y346" s="31">
        <f t="shared" si="205"/>
        <v>-43.535936061897303</v>
      </c>
      <c r="Z346" s="31">
        <f t="shared" si="206"/>
        <v>-89.618645359084141</v>
      </c>
      <c r="AA346" s="31">
        <f t="shared" si="207"/>
        <v>23.254110483744594</v>
      </c>
      <c r="AB346" s="31">
        <f t="shared" si="208"/>
        <v>-86.057607525692049</v>
      </c>
      <c r="AC346" s="31">
        <f t="shared" si="209"/>
        <v>2.955327092927534E-2</v>
      </c>
      <c r="AD346" s="31">
        <f t="shared" si="210"/>
        <v>4.7237504817535676</v>
      </c>
      <c r="AE346" s="31">
        <f t="shared" si="211"/>
        <v>-26.676939942268802</v>
      </c>
      <c r="AF346" s="31">
        <f t="shared" si="212"/>
        <v>-170.95250240302263</v>
      </c>
      <c r="AG346" s="31">
        <f t="shared" si="235"/>
        <v>92.110410468749379</v>
      </c>
      <c r="AH346" s="31">
        <f t="shared" si="213"/>
        <v>-118.33465499481575</v>
      </c>
      <c r="AI346" s="31">
        <f t="shared" si="214"/>
        <v>-89.999930595139972</v>
      </c>
      <c r="AJ346" s="31">
        <f t="shared" si="215"/>
        <v>42.458154865969398</v>
      </c>
      <c r="AK346" s="31">
        <f t="shared" si="216"/>
        <v>89.568263268868648</v>
      </c>
      <c r="AL346" s="32">
        <f t="shared" si="217"/>
        <v>-6.3091824705390529</v>
      </c>
      <c r="AM346" s="31">
        <f t="shared" si="218"/>
        <v>-61.075232103728531</v>
      </c>
      <c r="AN346" s="31">
        <f t="shared" si="219"/>
        <v>9.9247278693639736</v>
      </c>
      <c r="AO346" s="31">
        <f t="shared" si="220"/>
        <v>-61.506899429999855</v>
      </c>
      <c r="AP346" s="30">
        <f t="shared" si="236"/>
        <v>23.609121289162623</v>
      </c>
      <c r="AQ346" s="30">
        <f t="shared" si="237"/>
        <v>-26.020599913279625</v>
      </c>
      <c r="AR346" s="31">
        <f t="shared" si="221"/>
        <v>-19.163690697021831</v>
      </c>
      <c r="AS346" s="33">
        <f t="shared" si="222"/>
        <v>-232.4594018330225</v>
      </c>
      <c r="AT346" s="31">
        <f t="shared" si="223"/>
        <v>3.0076323394195811E-7</v>
      </c>
      <c r="AU346" s="31">
        <f t="shared" si="224"/>
        <v>1.5077969032226701E-2</v>
      </c>
      <c r="AV346" s="32">
        <f t="shared" si="225"/>
        <v>-7.5190926956334045E-10</v>
      </c>
      <c r="AW346" s="31">
        <f t="shared" si="226"/>
        <v>-7.5389846897114384E-4</v>
      </c>
      <c r="AX346" s="34">
        <f t="shared" si="227"/>
        <v>3.0001132467239475E-7</v>
      </c>
      <c r="AY346" s="35">
        <f t="shared" si="228"/>
        <v>1.4324070563255556E-2</v>
      </c>
      <c r="AZ346" s="10">
        <f t="shared" si="229"/>
        <v>-19.163690397010505</v>
      </c>
      <c r="BA346" s="10">
        <f t="shared" si="230"/>
        <v>-232.44507776245925</v>
      </c>
      <c r="BB346" s="10">
        <f t="shared" si="231"/>
        <v>-52.445077762459249</v>
      </c>
      <c r="BC346" s="37"/>
      <c r="BD346" s="46">
        <f t="shared" si="232"/>
        <v>-19</v>
      </c>
      <c r="BE346" s="46">
        <f t="shared" si="233"/>
        <v>-232</v>
      </c>
      <c r="BF346" s="46">
        <f t="shared" si="234"/>
        <v>-52</v>
      </c>
    </row>
    <row r="347" spans="22:58" x14ac:dyDescent="0.3">
      <c r="V347" s="29">
        <v>4.4300000000000299</v>
      </c>
      <c r="W347" s="38">
        <f t="shared" si="204"/>
        <v>269153.48039271031</v>
      </c>
      <c r="X347" s="30">
        <f t="shared" si="238"/>
        <v>-6.4246676350453633</v>
      </c>
      <c r="Y347" s="31">
        <f t="shared" si="205"/>
        <v>-43.735927402748594</v>
      </c>
      <c r="Z347" s="31">
        <f t="shared" si="206"/>
        <v>-89.627325802826846</v>
      </c>
      <c r="AA347" s="31">
        <f t="shared" si="207"/>
        <v>23.453186416607483</v>
      </c>
      <c r="AB347" s="31">
        <f t="shared" si="208"/>
        <v>-86.147073907534605</v>
      </c>
      <c r="AC347" s="31">
        <f t="shared" si="209"/>
        <v>3.0941123695018054E-2</v>
      </c>
      <c r="AD347" s="31">
        <f t="shared" si="210"/>
        <v>4.8332654124281174</v>
      </c>
      <c r="AE347" s="31">
        <f t="shared" si="211"/>
        <v>-26.676467497491451</v>
      </c>
      <c r="AF347" s="31">
        <f t="shared" si="212"/>
        <v>-170.94113429793333</v>
      </c>
      <c r="AG347" s="31">
        <f t="shared" si="235"/>
        <v>92.110410468749379</v>
      </c>
      <c r="AH347" s="31">
        <f t="shared" si="213"/>
        <v>-118.53465499481545</v>
      </c>
      <c r="AI347" s="31">
        <f t="shared" si="214"/>
        <v>-89.999932174987478</v>
      </c>
      <c r="AJ347" s="31">
        <f t="shared" si="215"/>
        <v>42.65814376774658</v>
      </c>
      <c r="AK347" s="31">
        <f t="shared" si="216"/>
        <v>89.57809043729111</v>
      </c>
      <c r="AL347" s="32">
        <f t="shared" si="217"/>
        <v>-6.4632154400685939</v>
      </c>
      <c r="AM347" s="31">
        <f t="shared" si="218"/>
        <v>-61.630277877173569</v>
      </c>
      <c r="AN347" s="31">
        <f t="shared" si="219"/>
        <v>9.7706838016119093</v>
      </c>
      <c r="AO347" s="31">
        <f t="shared" si="220"/>
        <v>-62.052119614869937</v>
      </c>
      <c r="AP347" s="30">
        <f t="shared" si="236"/>
        <v>23.609121289162623</v>
      </c>
      <c r="AQ347" s="30">
        <f t="shared" si="237"/>
        <v>-26.020599913279625</v>
      </c>
      <c r="AR347" s="31">
        <f t="shared" si="221"/>
        <v>-19.317262319996544</v>
      </c>
      <c r="AS347" s="33">
        <f t="shared" si="222"/>
        <v>-232.99325391280325</v>
      </c>
      <c r="AT347" s="31">
        <f t="shared" si="223"/>
        <v>3.1493776715114661E-7</v>
      </c>
      <c r="AU347" s="31">
        <f t="shared" si="224"/>
        <v>1.542918003171785E-2</v>
      </c>
      <c r="AV347" s="32">
        <f t="shared" si="225"/>
        <v>-7.8734444665244728E-10</v>
      </c>
      <c r="AW347" s="31">
        <f t="shared" si="226"/>
        <v>-7.7145902018726294E-4</v>
      </c>
      <c r="AX347" s="34">
        <f t="shared" si="227"/>
        <v>3.1415042270449418E-7</v>
      </c>
      <c r="AY347" s="35">
        <f t="shared" si="228"/>
        <v>1.4657721011530586E-2</v>
      </c>
      <c r="AZ347" s="10">
        <f t="shared" si="229"/>
        <v>-19.317262005846121</v>
      </c>
      <c r="BA347" s="10">
        <f t="shared" si="230"/>
        <v>-232.97859619179172</v>
      </c>
      <c r="BB347" s="10">
        <f t="shared" si="231"/>
        <v>-52.978596191791723</v>
      </c>
      <c r="BC347" s="37"/>
      <c r="BD347" s="46">
        <f t="shared" si="232"/>
        <v>-19</v>
      </c>
      <c r="BE347" s="46">
        <f t="shared" si="233"/>
        <v>-233</v>
      </c>
      <c r="BF347" s="46">
        <f t="shared" si="234"/>
        <v>-53</v>
      </c>
    </row>
    <row r="348" spans="22:58" x14ac:dyDescent="0.3">
      <c r="V348" s="29">
        <v>4.4400000000000297</v>
      </c>
      <c r="W348" s="36">
        <f t="shared" si="204"/>
        <v>275422.87033383577</v>
      </c>
      <c r="X348" s="30">
        <f t="shared" si="238"/>
        <v>-6.4246676350453633</v>
      </c>
      <c r="Y348" s="31">
        <f t="shared" si="205"/>
        <v>-43.93591913330966</v>
      </c>
      <c r="Z348" s="31">
        <f t="shared" si="206"/>
        <v>-89.635808672078085</v>
      </c>
      <c r="AA348" s="31">
        <f t="shared" si="207"/>
        <v>23.652303755761658</v>
      </c>
      <c r="AB348" s="31">
        <f t="shared" si="208"/>
        <v>-86.234521972249894</v>
      </c>
      <c r="AC348" s="31">
        <f t="shared" si="209"/>
        <v>3.2393908748653888E-2</v>
      </c>
      <c r="AD348" s="31">
        <f t="shared" si="210"/>
        <v>4.9452946326211391</v>
      </c>
      <c r="AE348" s="31">
        <f t="shared" si="211"/>
        <v>-26.67588910384471</v>
      </c>
      <c r="AF348" s="31">
        <f t="shared" si="212"/>
        <v>-170.92503601170682</v>
      </c>
      <c r="AG348" s="31">
        <f t="shared" si="235"/>
        <v>92.110410468749379</v>
      </c>
      <c r="AH348" s="31">
        <f t="shared" si="213"/>
        <v>-118.73465499481519</v>
      </c>
      <c r="AI348" s="31">
        <f t="shared" si="214"/>
        <v>-89.999933718873251</v>
      </c>
      <c r="AJ348" s="31">
        <f t="shared" si="215"/>
        <v>42.858133168999601</v>
      </c>
      <c r="AK348" s="31">
        <f t="shared" si="216"/>
        <v>89.587693936037098</v>
      </c>
      <c r="AL348" s="32">
        <f t="shared" si="217"/>
        <v>-6.6188583760179824</v>
      </c>
      <c r="AM348" s="31">
        <f t="shared" si="218"/>
        <v>-62.178358988689489</v>
      </c>
      <c r="AN348" s="31">
        <f t="shared" si="219"/>
        <v>9.6150302669158094</v>
      </c>
      <c r="AO348" s="31">
        <f t="shared" si="220"/>
        <v>-62.590598771525642</v>
      </c>
      <c r="AP348" s="30">
        <f t="shared" si="236"/>
        <v>23.609121289162623</v>
      </c>
      <c r="AQ348" s="30">
        <f t="shared" si="237"/>
        <v>-26.020599913279625</v>
      </c>
      <c r="AR348" s="31">
        <f t="shared" si="221"/>
        <v>-19.472337461045903</v>
      </c>
      <c r="AS348" s="33">
        <f t="shared" si="222"/>
        <v>-233.51563478323246</v>
      </c>
      <c r="AT348" s="31">
        <f t="shared" si="223"/>
        <v>3.2978032659239128E-7</v>
      </c>
      <c r="AU348" s="31">
        <f t="shared" si="224"/>
        <v>1.5788571785108542E-2</v>
      </c>
      <c r="AV348" s="32">
        <f t="shared" si="225"/>
        <v>-8.2444983891392736E-10</v>
      </c>
      <c r="AW348" s="31">
        <f t="shared" si="226"/>
        <v>-7.894286091871545E-4</v>
      </c>
      <c r="AX348" s="34">
        <f t="shared" si="227"/>
        <v>3.2895587675347734E-7</v>
      </c>
      <c r="AY348" s="35">
        <f t="shared" si="228"/>
        <v>1.4999143175921388E-2</v>
      </c>
      <c r="AZ348" s="10">
        <f t="shared" si="229"/>
        <v>-19.472337132090026</v>
      </c>
      <c r="BA348" s="10">
        <f t="shared" si="230"/>
        <v>-233.50063564005654</v>
      </c>
      <c r="BB348" s="10">
        <f t="shared" si="231"/>
        <v>-53.500635640056544</v>
      </c>
      <c r="BC348" s="48"/>
      <c r="BD348" s="46">
        <f t="shared" si="232"/>
        <v>-19</v>
      </c>
      <c r="BE348" s="46">
        <f t="shared" si="233"/>
        <v>-234</v>
      </c>
      <c r="BF348" s="46">
        <f t="shared" si="234"/>
        <v>-54</v>
      </c>
    </row>
    <row r="349" spans="22:58" x14ac:dyDescent="0.3">
      <c r="V349" s="29">
        <v>4.4500000000000304</v>
      </c>
      <c r="W349" s="38">
        <f t="shared" si="204"/>
        <v>281838.2931264654</v>
      </c>
      <c r="X349" s="30">
        <f t="shared" si="238"/>
        <v>-6.4246676350453633</v>
      </c>
      <c r="Y349" s="31">
        <f t="shared" si="205"/>
        <v>-44.135911236042098</v>
      </c>
      <c r="Z349" s="31">
        <f t="shared" si="206"/>
        <v>-89.64409846307899</v>
      </c>
      <c r="AA349" s="31">
        <f t="shared" si="207"/>
        <v>23.851460653702041</v>
      </c>
      <c r="AB349" s="31">
        <f t="shared" si="208"/>
        <v>-86.319996455388349</v>
      </c>
      <c r="AC349" s="31">
        <f t="shared" si="209"/>
        <v>3.3914640757123575E-2</v>
      </c>
      <c r="AD349" s="31">
        <f t="shared" si="210"/>
        <v>5.0598941134004187</v>
      </c>
      <c r="AE349" s="31">
        <f t="shared" si="211"/>
        <v>-26.675203576628292</v>
      </c>
      <c r="AF349" s="31">
        <f t="shared" si="212"/>
        <v>-170.90420080506692</v>
      </c>
      <c r="AG349" s="31">
        <f t="shared" si="235"/>
        <v>92.110410468749379</v>
      </c>
      <c r="AH349" s="31">
        <f t="shared" si="213"/>
        <v>-118.93465499481493</v>
      </c>
      <c r="AI349" s="31">
        <f t="shared" si="214"/>
        <v>-89.999935227615879</v>
      </c>
      <c r="AJ349" s="31">
        <f t="shared" si="215"/>
        <v>43.058123047250675</v>
      </c>
      <c r="AK349" s="31">
        <f t="shared" si="216"/>
        <v>89.597078854849144</v>
      </c>
      <c r="AL349" s="32">
        <f t="shared" si="217"/>
        <v>-6.7760705552087517</v>
      </c>
      <c r="AM349" s="31">
        <f t="shared" si="218"/>
        <v>-62.719364774369033</v>
      </c>
      <c r="AN349" s="31">
        <f t="shared" si="219"/>
        <v>9.4578079659763681</v>
      </c>
      <c r="AO349" s="31">
        <f t="shared" si="220"/>
        <v>-63.122221147135768</v>
      </c>
      <c r="AP349" s="30">
        <f t="shared" si="236"/>
        <v>23.609121289162623</v>
      </c>
      <c r="AQ349" s="30">
        <f t="shared" si="237"/>
        <v>-26.020599913279625</v>
      </c>
      <c r="AR349" s="31">
        <f t="shared" si="221"/>
        <v>-19.628874234768926</v>
      </c>
      <c r="AS349" s="33">
        <f t="shared" si="222"/>
        <v>-234.0264219522027</v>
      </c>
      <c r="AT349" s="31">
        <f t="shared" si="223"/>
        <v>3.4532239369548914E-7</v>
      </c>
      <c r="AU349" s="31">
        <f t="shared" si="224"/>
        <v>1.6156334846550376E-2</v>
      </c>
      <c r="AV349" s="32">
        <f t="shared" si="225"/>
        <v>-8.6330644985500071E-10</v>
      </c>
      <c r="AW349" s="31">
        <f t="shared" si="226"/>
        <v>-8.078167636847496E-4</v>
      </c>
      <c r="AX349" s="34">
        <f t="shared" si="227"/>
        <v>3.4445908724563413E-7</v>
      </c>
      <c r="AY349" s="35">
        <f t="shared" si="228"/>
        <v>1.5348518082865626E-2</v>
      </c>
      <c r="AZ349" s="10">
        <f t="shared" si="229"/>
        <v>-19.628873890309837</v>
      </c>
      <c r="BA349" s="10">
        <f t="shared" si="230"/>
        <v>-234.01107343411982</v>
      </c>
      <c r="BB349" s="10">
        <f t="shared" si="231"/>
        <v>-54.011073434119822</v>
      </c>
      <c r="BC349" s="37"/>
      <c r="BD349" s="46">
        <f t="shared" si="232"/>
        <v>-20</v>
      </c>
      <c r="BE349" s="46">
        <f t="shared" si="233"/>
        <v>-234</v>
      </c>
      <c r="BF349" s="46">
        <f t="shared" si="234"/>
        <v>-54</v>
      </c>
    </row>
    <row r="350" spans="22:58" x14ac:dyDescent="0.3">
      <c r="V350" s="29">
        <v>4.4600000000000302</v>
      </c>
      <c r="W350" s="38">
        <f t="shared" si="204"/>
        <v>288403.1503126811</v>
      </c>
      <c r="X350" s="30">
        <f t="shared" si="238"/>
        <v>-6.4246676350453633</v>
      </c>
      <c r="Y350" s="31">
        <f t="shared" si="205"/>
        <v>-44.335903694196716</v>
      </c>
      <c r="Z350" s="31">
        <f t="shared" si="206"/>
        <v>-89.652199569797375</v>
      </c>
      <c r="AA350" s="31">
        <f t="shared" si="207"/>
        <v>24.050655344668399</v>
      </c>
      <c r="AB350" s="31">
        <f t="shared" si="208"/>
        <v>-86.403541154006973</v>
      </c>
      <c r="AC350" s="31">
        <f t="shared" si="209"/>
        <v>3.5506472125970606E-2</v>
      </c>
      <c r="AD350" s="31">
        <f t="shared" si="210"/>
        <v>5.1771209472034574</v>
      </c>
      <c r="AE350" s="31">
        <f t="shared" si="211"/>
        <v>-26.674409512447713</v>
      </c>
      <c r="AF350" s="31">
        <f t="shared" si="212"/>
        <v>-170.87861977660089</v>
      </c>
      <c r="AG350" s="31">
        <f t="shared" si="235"/>
        <v>92.110410468749379</v>
      </c>
      <c r="AH350" s="31">
        <f t="shared" si="213"/>
        <v>-119.13465499481468</v>
      </c>
      <c r="AI350" s="31">
        <f t="shared" si="214"/>
        <v>-89.999936702015361</v>
      </c>
      <c r="AJ350" s="31">
        <f t="shared" si="215"/>
        <v>43.258113381033468</v>
      </c>
      <c r="AK350" s="31">
        <f t="shared" si="216"/>
        <v>89.606250167719907</v>
      </c>
      <c r="AL350" s="32">
        <f t="shared" si="217"/>
        <v>-6.9348111795947132</v>
      </c>
      <c r="AM350" s="31">
        <f t="shared" si="218"/>
        <v>-63.253196154661829</v>
      </c>
      <c r="AN350" s="31">
        <f t="shared" si="219"/>
        <v>9.2990576753734508</v>
      </c>
      <c r="AO350" s="31">
        <f t="shared" si="220"/>
        <v>-63.646882688957284</v>
      </c>
      <c r="AP350" s="30">
        <f t="shared" si="236"/>
        <v>23.609121289162623</v>
      </c>
      <c r="AQ350" s="30">
        <f t="shared" si="237"/>
        <v>-26.020599913279625</v>
      </c>
      <c r="AR350" s="31">
        <f t="shared" si="221"/>
        <v>-19.786830461191265</v>
      </c>
      <c r="AS350" s="33">
        <f t="shared" si="222"/>
        <v>-234.52550246555816</v>
      </c>
      <c r="AT350" s="31">
        <f t="shared" si="223"/>
        <v>3.6159693688273931E-7</v>
      </c>
      <c r="AU350" s="31">
        <f t="shared" si="224"/>
        <v>1.6532664208765122E-2</v>
      </c>
      <c r="AV350" s="32">
        <f t="shared" si="225"/>
        <v>-9.0399142567302283E-10</v>
      </c>
      <c r="AW350" s="31">
        <f t="shared" si="226"/>
        <v>-8.2663323332294084E-4</v>
      </c>
      <c r="AX350" s="34">
        <f t="shared" si="227"/>
        <v>3.6069294545706631E-7</v>
      </c>
      <c r="AY350" s="35">
        <f t="shared" si="228"/>
        <v>1.5706030975442181E-2</v>
      </c>
      <c r="AZ350" s="10">
        <f t="shared" si="229"/>
        <v>-19.786830100498321</v>
      </c>
      <c r="BA350" s="10">
        <f t="shared" si="230"/>
        <v>-234.50979643458271</v>
      </c>
      <c r="BB350" s="10">
        <f t="shared" si="231"/>
        <v>-54.509796434582711</v>
      </c>
      <c r="BC350" s="37"/>
      <c r="BD350" s="46">
        <f t="shared" si="232"/>
        <v>-20</v>
      </c>
      <c r="BE350" s="46">
        <f t="shared" si="233"/>
        <v>-235</v>
      </c>
      <c r="BF350" s="46">
        <f t="shared" si="234"/>
        <v>-55</v>
      </c>
    </row>
    <row r="351" spans="22:58" x14ac:dyDescent="0.3">
      <c r="V351" s="29">
        <v>4.4700000000000299</v>
      </c>
      <c r="W351" s="36">
        <f t="shared" si="204"/>
        <v>295120.922666659</v>
      </c>
      <c r="X351" s="30">
        <f t="shared" si="238"/>
        <v>-6.4246676350453633</v>
      </c>
      <c r="Y351" s="31">
        <f t="shared" si="205"/>
        <v>-44.53589649177804</v>
      </c>
      <c r="Z351" s="31">
        <f t="shared" si="206"/>
        <v>-89.660116286250926</v>
      </c>
      <c r="AA351" s="31">
        <f t="shared" si="207"/>
        <v>24.249886141088922</v>
      </c>
      <c r="AB351" s="31">
        <f t="shared" si="208"/>
        <v>-86.485198942785544</v>
      </c>
      <c r="AC351" s="31">
        <f t="shared" si="209"/>
        <v>3.717269907974094E-2</v>
      </c>
      <c r="AD351" s="31">
        <f t="shared" si="210"/>
        <v>5.297033361297264</v>
      </c>
      <c r="AE351" s="31">
        <f t="shared" si="211"/>
        <v>-26.673505286654738</v>
      </c>
      <c r="AF351" s="31">
        <f t="shared" si="212"/>
        <v>-170.84828186773922</v>
      </c>
      <c r="AG351" s="31">
        <f t="shared" si="235"/>
        <v>92.110410468749379</v>
      </c>
      <c r="AH351" s="31">
        <f t="shared" si="213"/>
        <v>-119.33465499481443</v>
      </c>
      <c r="AI351" s="31">
        <f t="shared" si="214"/>
        <v>-89.999938142853395</v>
      </c>
      <c r="AJ351" s="31">
        <f t="shared" si="215"/>
        <v>43.4581041498476</v>
      </c>
      <c r="AK351" s="31">
        <f t="shared" si="216"/>
        <v>89.615212735519833</v>
      </c>
      <c r="AL351" s="32">
        <f t="shared" si="217"/>
        <v>-7.0950394643218413</v>
      </c>
      <c r="AM351" s="31">
        <f t="shared" si="218"/>
        <v>-63.779765392636691</v>
      </c>
      <c r="AN351" s="31">
        <f t="shared" si="219"/>
        <v>9.1388201594607086</v>
      </c>
      <c r="AO351" s="31">
        <f t="shared" si="220"/>
        <v>-64.164490799970253</v>
      </c>
      <c r="AP351" s="30">
        <f t="shared" si="236"/>
        <v>23.609121289162623</v>
      </c>
      <c r="AQ351" s="30">
        <f t="shared" si="237"/>
        <v>-26.020599913279625</v>
      </c>
      <c r="AR351" s="31">
        <f t="shared" si="221"/>
        <v>-19.946163751311033</v>
      </c>
      <c r="AS351" s="33">
        <f t="shared" si="222"/>
        <v>-235.01277266770947</v>
      </c>
      <c r="AT351" s="31">
        <f t="shared" si="223"/>
        <v>3.7863847521451256E-7</v>
      </c>
      <c r="AU351" s="31">
        <f t="shared" si="224"/>
        <v>1.6917759406431952E-2</v>
      </c>
      <c r="AV351" s="32">
        <f t="shared" si="225"/>
        <v>-9.4659541314988562E-10</v>
      </c>
      <c r="AW351" s="31">
        <f t="shared" si="226"/>
        <v>-8.4588799484297929E-4</v>
      </c>
      <c r="AX351" s="34">
        <f t="shared" si="227"/>
        <v>3.7769187980136265E-7</v>
      </c>
      <c r="AY351" s="35">
        <f t="shared" si="228"/>
        <v>1.6071871411588973E-2</v>
      </c>
      <c r="AZ351" s="10">
        <f t="shared" si="229"/>
        <v>-19.946163373619154</v>
      </c>
      <c r="BA351" s="10">
        <f t="shared" si="230"/>
        <v>-234.99670079629789</v>
      </c>
      <c r="BB351" s="10">
        <f t="shared" si="231"/>
        <v>-54.996700796297887</v>
      </c>
      <c r="BC351" s="48"/>
      <c r="BD351" s="46">
        <f t="shared" si="232"/>
        <v>-20</v>
      </c>
      <c r="BE351" s="46">
        <f t="shared" si="233"/>
        <v>-235</v>
      </c>
      <c r="BF351" s="46">
        <f t="shared" si="234"/>
        <v>-55</v>
      </c>
    </row>
    <row r="352" spans="22:58" x14ac:dyDescent="0.3">
      <c r="V352" s="29">
        <v>4.4800000000000297</v>
      </c>
      <c r="W352" s="38">
        <f t="shared" si="204"/>
        <v>301995.1720402225</v>
      </c>
      <c r="X352" s="30">
        <f t="shared" si="238"/>
        <v>-6.4246676350453633</v>
      </c>
      <c r="Y352" s="31">
        <f t="shared" si="205"/>
        <v>-44.735889613510473</v>
      </c>
      <c r="Z352" s="31">
        <f t="shared" si="206"/>
        <v>-89.667852808777639</v>
      </c>
      <c r="AA352" s="31">
        <f t="shared" si="207"/>
        <v>24.449151430173117</v>
      </c>
      <c r="AB352" s="31">
        <f t="shared" si="208"/>
        <v>-86.565011790117637</v>
      </c>
      <c r="AC352" s="31">
        <f t="shared" si="209"/>
        <v>3.8916767990353693E-2</v>
      </c>
      <c r="AD352" s="31">
        <f t="shared" si="210"/>
        <v>5.4196907306919258</v>
      </c>
      <c r="AE352" s="31">
        <f t="shared" si="211"/>
        <v>-26.672489050392361</v>
      </c>
      <c r="AF352" s="31">
        <f t="shared" si="212"/>
        <v>-170.81317386820336</v>
      </c>
      <c r="AG352" s="31">
        <f t="shared" si="235"/>
        <v>92.110410468749379</v>
      </c>
      <c r="AH352" s="31">
        <f t="shared" si="213"/>
        <v>-119.53465499481422</v>
      </c>
      <c r="AI352" s="31">
        <f t="shared" si="214"/>
        <v>-89.999939550893956</v>
      </c>
      <c r="AJ352" s="31">
        <f t="shared" si="215"/>
        <v>43.658095334115224</v>
      </c>
      <c r="AK352" s="31">
        <f t="shared" si="216"/>
        <v>89.623971308565586</v>
      </c>
      <c r="AL352" s="32">
        <f t="shared" si="217"/>
        <v>-7.2567147211683336</v>
      </c>
      <c r="AM352" s="31">
        <f t="shared" si="218"/>
        <v>-64.298995823906921</v>
      </c>
      <c r="AN352" s="31">
        <f t="shared" si="219"/>
        <v>8.9771360868820516</v>
      </c>
      <c r="AO352" s="31">
        <f t="shared" si="220"/>
        <v>-64.67496406623529</v>
      </c>
      <c r="AP352" s="30">
        <f t="shared" si="236"/>
        <v>23.609121289162623</v>
      </c>
      <c r="AQ352" s="30">
        <f t="shared" si="237"/>
        <v>-26.020599913279625</v>
      </c>
      <c r="AR352" s="31">
        <f t="shared" si="221"/>
        <v>-20.106831587627312</v>
      </c>
      <c r="AS352" s="33">
        <f t="shared" si="222"/>
        <v>-235.48813793443867</v>
      </c>
      <c r="AT352" s="31">
        <f t="shared" si="223"/>
        <v>3.9648315553540071E-7</v>
      </c>
      <c r="AU352" s="31">
        <f t="shared" si="224"/>
        <v>1.7311824621982837E-2</v>
      </c>
      <c r="AV352" s="32">
        <f t="shared" si="225"/>
        <v>-9.9120905906748361E-10</v>
      </c>
      <c r="AW352" s="31">
        <f t="shared" si="226"/>
        <v>-8.6559125737427551E-4</v>
      </c>
      <c r="AX352" s="34">
        <f t="shared" si="227"/>
        <v>3.9549194647633323E-7</v>
      </c>
      <c r="AY352" s="35">
        <f t="shared" si="228"/>
        <v>1.644623336460856E-2</v>
      </c>
      <c r="AZ352" s="10">
        <f t="shared" si="229"/>
        <v>-20.106831192135367</v>
      </c>
      <c r="BA352" s="10">
        <f t="shared" si="230"/>
        <v>-235.47169170107406</v>
      </c>
      <c r="BB352" s="10">
        <f t="shared" si="231"/>
        <v>-55.471691701074064</v>
      </c>
      <c r="BC352" s="37"/>
      <c r="BD352" s="46">
        <f t="shared" si="232"/>
        <v>-20</v>
      </c>
      <c r="BE352" s="46">
        <f t="shared" si="233"/>
        <v>-235</v>
      </c>
      <c r="BF352" s="46">
        <f t="shared" si="234"/>
        <v>-55</v>
      </c>
    </row>
    <row r="353" spans="22:58" x14ac:dyDescent="0.3">
      <c r="V353" s="29">
        <v>4.4900000000000304</v>
      </c>
      <c r="W353" s="38">
        <f t="shared" si="204"/>
        <v>309029.54325138091</v>
      </c>
      <c r="X353" s="30">
        <f t="shared" si="238"/>
        <v>-6.4246676350453633</v>
      </c>
      <c r="Y353" s="31">
        <f t="shared" si="205"/>
        <v>-44.935883044805777</v>
      </c>
      <c r="Z353" s="31">
        <f t="shared" si="206"/>
        <v>-89.675413238255061</v>
      </c>
      <c r="AA353" s="31">
        <f t="shared" si="207"/>
        <v>24.648449670648368</v>
      </c>
      <c r="AB353" s="31">
        <f t="shared" si="208"/>
        <v>-86.643020774154891</v>
      </c>
      <c r="AC353" s="31">
        <f t="shared" si="209"/>
        <v>4.0742281961615237E-2</v>
      </c>
      <c r="AD353" s="31">
        <f t="shared" si="210"/>
        <v>5.5451535904391269</v>
      </c>
      <c r="AE353" s="31">
        <f t="shared" si="211"/>
        <v>-26.671358727241159</v>
      </c>
      <c r="AF353" s="31">
        <f t="shared" si="212"/>
        <v>-170.77328042197084</v>
      </c>
      <c r="AG353" s="31">
        <f t="shared" si="235"/>
        <v>92.110410468749379</v>
      </c>
      <c r="AH353" s="31">
        <f t="shared" si="213"/>
        <v>-119.73465499481399</v>
      </c>
      <c r="AI353" s="31">
        <f t="shared" si="214"/>
        <v>-89.999940926883596</v>
      </c>
      <c r="AJ353" s="31">
        <f t="shared" si="215"/>
        <v>43.858086915139481</v>
      </c>
      <c r="AK353" s="31">
        <f t="shared" si="216"/>
        <v>89.632530529130207</v>
      </c>
      <c r="AL353" s="32">
        <f t="shared" si="217"/>
        <v>-7.4197964372124323</v>
      </c>
      <c r="AM353" s="31">
        <f t="shared" si="218"/>
        <v>-64.810821561379598</v>
      </c>
      <c r="AN353" s="31">
        <f t="shared" si="219"/>
        <v>8.8140459518624326</v>
      </c>
      <c r="AO353" s="31">
        <f t="shared" si="220"/>
        <v>-65.178231959132987</v>
      </c>
      <c r="AP353" s="30">
        <f t="shared" si="236"/>
        <v>23.609121289162623</v>
      </c>
      <c r="AQ353" s="30">
        <f t="shared" si="237"/>
        <v>-26.020599913279625</v>
      </c>
      <c r="AR353" s="31">
        <f t="shared" si="221"/>
        <v>-20.268791399495729</v>
      </c>
      <c r="AS353" s="33">
        <f t="shared" si="222"/>
        <v>-235.95151238110384</v>
      </c>
      <c r="AT353" s="31">
        <f t="shared" si="223"/>
        <v>4.1516882962036181E-7</v>
      </c>
      <c r="AU353" s="31">
        <f t="shared" si="224"/>
        <v>1.7715068793861907E-2</v>
      </c>
      <c r="AV353" s="32">
        <f t="shared" si="225"/>
        <v>-1.0379210815527809E-9</v>
      </c>
      <c r="AW353" s="31">
        <f t="shared" si="226"/>
        <v>-8.8575346784740825E-4</v>
      </c>
      <c r="AX353" s="34">
        <f t="shared" si="227"/>
        <v>4.1413090853880901E-7</v>
      </c>
      <c r="AY353" s="35">
        <f t="shared" si="228"/>
        <v>1.6829315326014498E-2</v>
      </c>
      <c r="AZ353" s="10">
        <f t="shared" si="229"/>
        <v>-20.26879098536482</v>
      </c>
      <c r="BA353" s="10">
        <f t="shared" si="230"/>
        <v>-235.93468306577782</v>
      </c>
      <c r="BB353" s="10">
        <f t="shared" si="231"/>
        <v>-55.934683065777818</v>
      </c>
      <c r="BC353" s="37"/>
      <c r="BD353" s="46">
        <f t="shared" si="232"/>
        <v>-20</v>
      </c>
      <c r="BE353" s="46">
        <f t="shared" si="233"/>
        <v>-236</v>
      </c>
      <c r="BF353" s="46">
        <f t="shared" si="234"/>
        <v>-56</v>
      </c>
    </row>
    <row r="354" spans="22:58" x14ac:dyDescent="0.3">
      <c r="V354" s="29">
        <v>4.5000000000000302</v>
      </c>
      <c r="W354" s="36">
        <f t="shared" si="204"/>
        <v>316227.76601686032</v>
      </c>
      <c r="X354" s="30">
        <f t="shared" si="238"/>
        <v>-6.4246676350453633</v>
      </c>
      <c r="Y354" s="31">
        <f t="shared" si="205"/>
        <v>-45.135876771732214</v>
      </c>
      <c r="Z354" s="31">
        <f t="shared" si="206"/>
        <v>-89.682801582269249</v>
      </c>
      <c r="AA354" s="31">
        <f t="shared" si="207"/>
        <v>24.847779389634415</v>
      </c>
      <c r="AB354" s="31">
        <f t="shared" si="208"/>
        <v>-86.719266098785241</v>
      </c>
      <c r="AC354" s="31">
        <f t="shared" si="209"/>
        <v>4.2653007678044905E-2</v>
      </c>
      <c r="AD354" s="31">
        <f t="shared" si="210"/>
        <v>5.6734836472419685</v>
      </c>
      <c r="AE354" s="31">
        <f t="shared" si="211"/>
        <v>-26.670112009465122</v>
      </c>
      <c r="AF354" s="31">
        <f t="shared" si="212"/>
        <v>-170.72858403381252</v>
      </c>
      <c r="AG354" s="31">
        <f t="shared" si="235"/>
        <v>92.110410468749379</v>
      </c>
      <c r="AH354" s="31">
        <f t="shared" si="213"/>
        <v>-119.9346549948138</v>
      </c>
      <c r="AI354" s="31">
        <f t="shared" si="214"/>
        <v>-89.999942271551902</v>
      </c>
      <c r="AJ354" s="31">
        <f t="shared" si="215"/>
        <v>44.058078875064822</v>
      </c>
      <c r="AK354" s="31">
        <f t="shared" si="216"/>
        <v>89.640894933896774</v>
      </c>
      <c r="AL354" s="32">
        <f t="shared" si="217"/>
        <v>-7.5842443486214393</v>
      </c>
      <c r="AM354" s="31">
        <f t="shared" si="218"/>
        <v>-65.315187177946342</v>
      </c>
      <c r="AN354" s="31">
        <f t="shared" si="219"/>
        <v>8.6495900003789643</v>
      </c>
      <c r="AO354" s="31">
        <f t="shared" si="220"/>
        <v>-65.674234515601469</v>
      </c>
      <c r="AP354" s="30">
        <f t="shared" si="236"/>
        <v>23.609121289162623</v>
      </c>
      <c r="AQ354" s="30">
        <f t="shared" si="237"/>
        <v>-26.020599913279625</v>
      </c>
      <c r="AR354" s="31">
        <f t="shared" si="221"/>
        <v>-20.43200063320316</v>
      </c>
      <c r="AS354" s="33">
        <f t="shared" si="222"/>
        <v>-236.40281854941401</v>
      </c>
      <c r="AT354" s="31">
        <f t="shared" si="223"/>
        <v>4.3473513324951474E-7</v>
      </c>
      <c r="AU354" s="31">
        <f t="shared" si="224"/>
        <v>1.8127705727306733E-2</v>
      </c>
      <c r="AV354" s="32">
        <f t="shared" si="225"/>
        <v>-1.0868375566271461E-9</v>
      </c>
      <c r="AW354" s="31">
        <f t="shared" si="226"/>
        <v>-9.0638531653322617E-4</v>
      </c>
      <c r="AX354" s="34">
        <f t="shared" si="227"/>
        <v>4.3364829569288759E-7</v>
      </c>
      <c r="AY354" s="35">
        <f t="shared" si="228"/>
        <v>1.7221320410773507E-2</v>
      </c>
      <c r="AZ354" s="10">
        <f t="shared" si="229"/>
        <v>-20.432000199554864</v>
      </c>
      <c r="BA354" s="10">
        <f t="shared" si="230"/>
        <v>-236.38559722900322</v>
      </c>
      <c r="BB354" s="10">
        <f t="shared" si="231"/>
        <v>-56.385597229003224</v>
      </c>
      <c r="BC354" s="48"/>
      <c r="BD354" s="46">
        <f t="shared" si="232"/>
        <v>-20</v>
      </c>
      <c r="BE354" s="46">
        <f t="shared" si="233"/>
        <v>-236</v>
      </c>
      <c r="BF354" s="46">
        <f t="shared" si="234"/>
        <v>-56</v>
      </c>
    </row>
    <row r="355" spans="22:58" x14ac:dyDescent="0.3">
      <c r="V355" s="29">
        <v>4.51000000000003</v>
      </c>
      <c r="W355" s="38">
        <f t="shared" si="204"/>
        <v>323593.6569296511</v>
      </c>
      <c r="X355" s="30">
        <f t="shared" si="238"/>
        <v>-6.4246676350453633</v>
      </c>
      <c r="Y355" s="31">
        <f t="shared" si="205"/>
        <v>-45.335870780985005</v>
      </c>
      <c r="Z355" s="31">
        <f t="shared" si="206"/>
        <v>-89.690021757234561</v>
      </c>
      <c r="AA355" s="31">
        <f t="shared" si="207"/>
        <v>25.047139179650539</v>
      </c>
      <c r="AB355" s="31">
        <f t="shared" si="208"/>
        <v>-86.793787109527301</v>
      </c>
      <c r="AC355" s="31">
        <f t="shared" si="209"/>
        <v>4.4652882526239862E-2</v>
      </c>
      <c r="AD355" s="31">
        <f t="shared" si="210"/>
        <v>5.8047437902970538</v>
      </c>
      <c r="AE355" s="31">
        <f t="shared" si="211"/>
        <v>-26.668746353853592</v>
      </c>
      <c r="AF355" s="31">
        <f t="shared" si="212"/>
        <v>-170.67906507646481</v>
      </c>
      <c r="AG355" s="31">
        <f t="shared" si="235"/>
        <v>92.110410468749379</v>
      </c>
      <c r="AH355" s="31">
        <f t="shared" si="213"/>
        <v>-120.13465499481359</v>
      </c>
      <c r="AI355" s="31">
        <f t="shared" si="214"/>
        <v>-89.999943585611817</v>
      </c>
      <c r="AJ355" s="31">
        <f t="shared" si="215"/>
        <v>44.258071196839232</v>
      </c>
      <c r="AK355" s="31">
        <f t="shared" si="216"/>
        <v>89.649068956356487</v>
      </c>
      <c r="AL355" s="32">
        <f t="shared" si="217"/>
        <v>-7.7500185094984184</v>
      </c>
      <c r="AM355" s="31">
        <f t="shared" si="218"/>
        <v>-65.812047370161281</v>
      </c>
      <c r="AN355" s="31">
        <f t="shared" si="219"/>
        <v>8.4838081612766061</v>
      </c>
      <c r="AO355" s="31">
        <f t="shared" si="220"/>
        <v>-66.162921999416611</v>
      </c>
      <c r="AP355" s="30">
        <f t="shared" si="236"/>
        <v>23.609121289162623</v>
      </c>
      <c r="AQ355" s="30">
        <f t="shared" si="237"/>
        <v>-26.020599913279625</v>
      </c>
      <c r="AR355" s="31">
        <f t="shared" si="221"/>
        <v>-20.596416816693988</v>
      </c>
      <c r="AS355" s="33">
        <f t="shared" si="222"/>
        <v>-236.84198707588143</v>
      </c>
      <c r="AT355" s="31">
        <f t="shared" si="223"/>
        <v>4.552235672115839E-7</v>
      </c>
      <c r="AU355" s="31">
        <f t="shared" si="224"/>
        <v>1.8549954207710016E-2</v>
      </c>
      <c r="AV355" s="32">
        <f t="shared" si="225"/>
        <v>-1.1380587743471507E-9</v>
      </c>
      <c r="AW355" s="31">
        <f t="shared" si="226"/>
        <v>-9.2749774271097714E-4</v>
      </c>
      <c r="AX355" s="34">
        <f t="shared" si="227"/>
        <v>4.5408550843723674E-7</v>
      </c>
      <c r="AY355" s="35">
        <f t="shared" si="228"/>
        <v>1.7622456464999041E-2</v>
      </c>
      <c r="AZ355" s="10">
        <f t="shared" si="229"/>
        <v>-20.59641636260848</v>
      </c>
      <c r="BA355" s="10">
        <f t="shared" si="230"/>
        <v>-236.82436461941643</v>
      </c>
      <c r="BB355" s="10">
        <f t="shared" si="231"/>
        <v>-56.824364619416428</v>
      </c>
      <c r="BC355" s="37"/>
      <c r="BD355" s="46">
        <f t="shared" si="232"/>
        <v>-21</v>
      </c>
      <c r="BE355" s="46">
        <f t="shared" si="233"/>
        <v>-237</v>
      </c>
      <c r="BF355" s="46">
        <f t="shared" si="234"/>
        <v>-57</v>
      </c>
    </row>
    <row r="356" spans="22:58" x14ac:dyDescent="0.3">
      <c r="V356" s="29">
        <v>4.5200000000000298</v>
      </c>
      <c r="W356" s="38">
        <f t="shared" si="204"/>
        <v>331131.1214826139</v>
      </c>
      <c r="X356" s="30">
        <f t="shared" si="238"/>
        <v>-6.4246676350453633</v>
      </c>
      <c r="Y356" s="31">
        <f t="shared" si="205"/>
        <v>-45.535865059858118</v>
      </c>
      <c r="Z356" s="31">
        <f t="shared" si="206"/>
        <v>-89.697077590465568</v>
      </c>
      <c r="AA356" s="31">
        <f t="shared" si="207"/>
        <v>25.246527695749876</v>
      </c>
      <c r="AB356" s="31">
        <f t="shared" si="208"/>
        <v>-86.866622309324825</v>
      </c>
      <c r="AC356" s="31">
        <f t="shared" si="209"/>
        <v>4.6746021997033108E-2</v>
      </c>
      <c r="AD356" s="31">
        <f t="shared" si="210"/>
        <v>5.9389981012841435</v>
      </c>
      <c r="AE356" s="31">
        <f t="shared" si="211"/>
        <v>-26.667258977156568</v>
      </c>
      <c r="AF356" s="31">
        <f t="shared" si="212"/>
        <v>-170.62470179850624</v>
      </c>
      <c r="AG356" s="31">
        <f t="shared" si="235"/>
        <v>92.110410468749379</v>
      </c>
      <c r="AH356" s="31">
        <f t="shared" si="213"/>
        <v>-120.33465499481339</v>
      </c>
      <c r="AI356" s="31">
        <f t="shared" si="214"/>
        <v>-89.999944869760057</v>
      </c>
      <c r="AJ356" s="31">
        <f t="shared" si="215"/>
        <v>44.45806386417803</v>
      </c>
      <c r="AK356" s="31">
        <f t="shared" si="216"/>
        <v>89.657056929152574</v>
      </c>
      <c r="AL356" s="32">
        <f t="shared" si="217"/>
        <v>-7.9170793557628407</v>
      </c>
      <c r="AM356" s="31">
        <f t="shared" si="218"/>
        <v>-66.301366605858135</v>
      </c>
      <c r="AN356" s="31">
        <f t="shared" si="219"/>
        <v>8.3167399823511765</v>
      </c>
      <c r="AO356" s="31">
        <f t="shared" si="220"/>
        <v>-66.644254546465618</v>
      </c>
      <c r="AP356" s="30">
        <f t="shared" si="236"/>
        <v>23.609121289162623</v>
      </c>
      <c r="AQ356" s="30">
        <f t="shared" si="237"/>
        <v>-26.020599913279625</v>
      </c>
      <c r="AR356" s="31">
        <f t="shared" si="221"/>
        <v>-20.761997618922393</v>
      </c>
      <c r="AS356" s="33">
        <f t="shared" si="222"/>
        <v>-237.26895634497185</v>
      </c>
      <c r="AT356" s="31">
        <f t="shared" si="223"/>
        <v>4.7667759180792162E-7</v>
      </c>
      <c r="AU356" s="31">
        <f t="shared" si="224"/>
        <v>1.8982038116621604E-2</v>
      </c>
      <c r="AV356" s="32">
        <f t="shared" si="225"/>
        <v>-1.1916927393891042E-9</v>
      </c>
      <c r="AW356" s="31">
        <f t="shared" si="226"/>
        <v>-9.4910194046845208E-4</v>
      </c>
      <c r="AX356" s="34">
        <f t="shared" si="227"/>
        <v>4.7548589906853251E-7</v>
      </c>
      <c r="AY356" s="35">
        <f t="shared" si="228"/>
        <v>1.8032936176153154E-2</v>
      </c>
      <c r="AZ356" s="10">
        <f t="shared" si="229"/>
        <v>-20.761997143436496</v>
      </c>
      <c r="BA356" s="10">
        <f t="shared" si="230"/>
        <v>-237.2509234087957</v>
      </c>
      <c r="BB356" s="10">
        <f t="shared" si="231"/>
        <v>-57.2509234087957</v>
      </c>
      <c r="BC356" s="37"/>
      <c r="BD356" s="46">
        <f t="shared" si="232"/>
        <v>-21</v>
      </c>
      <c r="BE356" s="46">
        <f t="shared" si="233"/>
        <v>-237</v>
      </c>
      <c r="BF356" s="46">
        <f t="shared" si="234"/>
        <v>-57</v>
      </c>
    </row>
    <row r="357" spans="22:58" x14ac:dyDescent="0.3">
      <c r="V357" s="29">
        <v>4.5300000000000296</v>
      </c>
      <c r="W357" s="36">
        <f t="shared" si="204"/>
        <v>338844.15613922582</v>
      </c>
      <c r="X357" s="30">
        <f t="shared" si="238"/>
        <v>-6.4246676350453633</v>
      </c>
      <c r="Y357" s="31">
        <f t="shared" si="205"/>
        <v>-45.735859596217324</v>
      </c>
      <c r="Z357" s="31">
        <f t="shared" si="206"/>
        <v>-89.703972822201948</v>
      </c>
      <c r="AA357" s="31">
        <f t="shared" si="207"/>
        <v>25.445943652776023</v>
      </c>
      <c r="AB357" s="31">
        <f t="shared" si="208"/>
        <v>-86.937809374226688</v>
      </c>
      <c r="AC357" s="31">
        <f t="shared" si="209"/>
        <v>4.8936727376613601E-2</v>
      </c>
      <c r="AD357" s="31">
        <f t="shared" si="210"/>
        <v>6.0763118634130935</v>
      </c>
      <c r="AE357" s="31">
        <f t="shared" si="211"/>
        <v>-26.665646851110054</v>
      </c>
      <c r="AF357" s="31">
        <f t="shared" si="212"/>
        <v>-170.56547033301555</v>
      </c>
      <c r="AG357" s="31">
        <f t="shared" si="235"/>
        <v>92.110410468749379</v>
      </c>
      <c r="AH357" s="31">
        <f t="shared" si="213"/>
        <v>-120.53465499481321</v>
      </c>
      <c r="AI357" s="31">
        <f t="shared" si="214"/>
        <v>-89.999946124677535</v>
      </c>
      <c r="AJ357" s="31">
        <f t="shared" si="215"/>
        <v>44.658056861529403</v>
      </c>
      <c r="AK357" s="31">
        <f t="shared" si="216"/>
        <v>89.664863086371113</v>
      </c>
      <c r="AL357" s="32">
        <f t="shared" si="217"/>
        <v>-8.0853877640786713</v>
      </c>
      <c r="AM357" s="31">
        <f t="shared" si="218"/>
        <v>-66.783118758546038</v>
      </c>
      <c r="AN357" s="31">
        <f t="shared" si="219"/>
        <v>8.1484245713869008</v>
      </c>
      <c r="AO357" s="31">
        <f t="shared" si="220"/>
        <v>-67.11820179685246</v>
      </c>
      <c r="AP357" s="30">
        <f t="shared" si="236"/>
        <v>23.609121289162623</v>
      </c>
      <c r="AQ357" s="30">
        <f t="shared" si="237"/>
        <v>-26.020599913279625</v>
      </c>
      <c r="AR357" s="31">
        <f t="shared" si="221"/>
        <v>-20.928700903840156</v>
      </c>
      <c r="AS357" s="33">
        <f t="shared" si="222"/>
        <v>-237.683672129868</v>
      </c>
      <c r="AT357" s="31">
        <f t="shared" si="223"/>
        <v>4.9914271364190439E-7</v>
      </c>
      <c r="AU357" s="31">
        <f t="shared" si="224"/>
        <v>1.9424186550452669E-2</v>
      </c>
      <c r="AV357" s="32">
        <f t="shared" si="225"/>
        <v>-1.247857099703988E-9</v>
      </c>
      <c r="AW357" s="31">
        <f t="shared" si="226"/>
        <v>-9.7120936463724575E-4</v>
      </c>
      <c r="AX357" s="34">
        <f t="shared" si="227"/>
        <v>4.9789485654220041E-7</v>
      </c>
      <c r="AY357" s="35">
        <f t="shared" si="228"/>
        <v>1.8452977185815424E-2</v>
      </c>
      <c r="AZ357" s="10">
        <f t="shared" si="229"/>
        <v>-20.9287004059453</v>
      </c>
      <c r="BA357" s="10">
        <f t="shared" si="230"/>
        <v>-237.6652191526822</v>
      </c>
      <c r="BB357" s="10">
        <f t="shared" si="231"/>
        <v>-57.665219152682198</v>
      </c>
      <c r="BC357" s="48"/>
      <c r="BD357" s="46">
        <f t="shared" si="232"/>
        <v>-21</v>
      </c>
      <c r="BE357" s="46">
        <f t="shared" si="233"/>
        <v>-238</v>
      </c>
      <c r="BF357" s="46">
        <f t="shared" si="234"/>
        <v>-58</v>
      </c>
    </row>
    <row r="358" spans="22:58" x14ac:dyDescent="0.3">
      <c r="V358" s="29">
        <v>4.5400000000000302</v>
      </c>
      <c r="W358" s="38">
        <f t="shared" si="204"/>
        <v>346736.85045255604</v>
      </c>
      <c r="X358" s="30">
        <f t="shared" si="238"/>
        <v>-6.4246676350453633</v>
      </c>
      <c r="Y358" s="31">
        <f t="shared" si="205"/>
        <v>-45.935854378474474</v>
      </c>
      <c r="Z358" s="31">
        <f t="shared" si="206"/>
        <v>-89.710711107587429</v>
      </c>
      <c r="AA358" s="31">
        <f t="shared" si="207"/>
        <v>25.645385822736877</v>
      </c>
      <c r="AB358" s="31">
        <f t="shared" si="208"/>
        <v>-87.007385168939066</v>
      </c>
      <c r="AC358" s="31">
        <f t="shared" si="209"/>
        <v>5.1229493734834236E-2</v>
      </c>
      <c r="AD358" s="31">
        <f t="shared" si="210"/>
        <v>6.2167515694313256</v>
      </c>
      <c r="AE358" s="31">
        <f t="shared" si="211"/>
        <v>-26.66390669704813</v>
      </c>
      <c r="AF358" s="31">
        <f t="shared" si="212"/>
        <v>-170.50134470709517</v>
      </c>
      <c r="AG358" s="31">
        <f t="shared" si="235"/>
        <v>92.110410468749379</v>
      </c>
      <c r="AH358" s="31">
        <f t="shared" si="213"/>
        <v>-120.73465499481304</v>
      </c>
      <c r="AI358" s="31">
        <f t="shared" si="214"/>
        <v>-89.99994735102959</v>
      </c>
      <c r="AJ358" s="31">
        <f t="shared" si="215"/>
        <v>44.85805017404136</v>
      </c>
      <c r="AK358" s="31">
        <f t="shared" si="216"/>
        <v>89.672491565780163</v>
      </c>
      <c r="AL358" s="32">
        <f t="shared" si="217"/>
        <v>-8.2549051058763503</v>
      </c>
      <c r="AM358" s="31">
        <f t="shared" si="218"/>
        <v>-67.257286731292737</v>
      </c>
      <c r="AN358" s="31">
        <f t="shared" si="219"/>
        <v>7.9789005421013464</v>
      </c>
      <c r="AO358" s="31">
        <f t="shared" si="220"/>
        <v>-67.584742516542164</v>
      </c>
      <c r="AP358" s="30">
        <f t="shared" si="236"/>
        <v>23.609121289162623</v>
      </c>
      <c r="AQ358" s="30">
        <f t="shared" si="237"/>
        <v>-26.020599913279625</v>
      </c>
      <c r="AR358" s="31">
        <f t="shared" si="221"/>
        <v>-21.096484779063786</v>
      </c>
      <c r="AS358" s="33">
        <f t="shared" si="222"/>
        <v>-238.08608722363732</v>
      </c>
      <c r="AT358" s="31">
        <f t="shared" si="223"/>
        <v>5.2266658398025217E-7</v>
      </c>
      <c r="AU358" s="31">
        <f t="shared" si="224"/>
        <v>1.9876633941944589E-2</v>
      </c>
      <c r="AV358" s="32">
        <f t="shared" si="225"/>
        <v>-1.306667574587855E-9</v>
      </c>
      <c r="AW358" s="31">
        <f t="shared" si="226"/>
        <v>-9.9383173686625305E-4</v>
      </c>
      <c r="AX358" s="34">
        <f t="shared" si="227"/>
        <v>5.2135991640566427E-7</v>
      </c>
      <c r="AY358" s="35">
        <f t="shared" si="228"/>
        <v>1.8882802205078337E-2</v>
      </c>
      <c r="AZ358" s="10">
        <f t="shared" si="229"/>
        <v>-21.096484257703871</v>
      </c>
      <c r="BA358" s="10">
        <f t="shared" si="230"/>
        <v>-238.06720442143225</v>
      </c>
      <c r="BB358" s="10">
        <f t="shared" si="231"/>
        <v>-58.067204421432251</v>
      </c>
      <c r="BC358" s="37"/>
      <c r="BD358" s="46">
        <f t="shared" si="232"/>
        <v>-21</v>
      </c>
      <c r="BE358" s="46">
        <f t="shared" si="233"/>
        <v>-238</v>
      </c>
      <c r="BF358" s="46">
        <f t="shared" si="234"/>
        <v>-58</v>
      </c>
    </row>
    <row r="359" spans="22:58" x14ac:dyDescent="0.3">
      <c r="V359" s="29">
        <v>4.55000000000003</v>
      </c>
      <c r="W359" s="38">
        <f t="shared" si="204"/>
        <v>354813.38923360041</v>
      </c>
      <c r="X359" s="30">
        <f t="shared" si="238"/>
        <v>-6.4246676350453633</v>
      </c>
      <c r="Y359" s="31">
        <f t="shared" si="205"/>
        <v>-46.135849395562872</v>
      </c>
      <c r="Z359" s="31">
        <f t="shared" si="206"/>
        <v>-89.717296018604145</v>
      </c>
      <c r="AA359" s="31">
        <f t="shared" si="207"/>
        <v>25.844853032290978</v>
      </c>
      <c r="AB359" s="31">
        <f t="shared" si="208"/>
        <v>-87.075385762238</v>
      </c>
      <c r="AC359" s="31">
        <f t="shared" si="209"/>
        <v>5.3629018218690198E-2</v>
      </c>
      <c r="AD359" s="31">
        <f t="shared" si="210"/>
        <v>6.360384928488795</v>
      </c>
      <c r="AE359" s="31">
        <f t="shared" si="211"/>
        <v>-26.662034980098571</v>
      </c>
      <c r="AF359" s="31">
        <f t="shared" si="212"/>
        <v>-170.43229685235335</v>
      </c>
      <c r="AG359" s="31">
        <f t="shared" si="235"/>
        <v>92.110410468749379</v>
      </c>
      <c r="AH359" s="31">
        <f t="shared" si="213"/>
        <v>-120.93465499481289</v>
      </c>
      <c r="AI359" s="31">
        <f t="shared" si="214"/>
        <v>-89.999948549466467</v>
      </c>
      <c r="AJ359" s="31">
        <f t="shared" si="215"/>
        <v>45.058043787530231</v>
      </c>
      <c r="AK359" s="31">
        <f t="shared" si="216"/>
        <v>89.679946411018008</v>
      </c>
      <c r="AL359" s="32">
        <f t="shared" si="217"/>
        <v>-8.4255932965453795</v>
      </c>
      <c r="AM359" s="31">
        <f t="shared" si="218"/>
        <v>-67.72386207266193</v>
      </c>
      <c r="AN359" s="31">
        <f t="shared" si="219"/>
        <v>7.808205964921342</v>
      </c>
      <c r="AO359" s="31">
        <f t="shared" si="220"/>
        <v>-68.043864211110389</v>
      </c>
      <c r="AP359" s="30">
        <f t="shared" si="236"/>
        <v>23.609121289162623</v>
      </c>
      <c r="AQ359" s="30">
        <f t="shared" si="237"/>
        <v>-26.020599913279625</v>
      </c>
      <c r="AR359" s="31">
        <f t="shared" si="221"/>
        <v>-21.265307639294232</v>
      </c>
      <c r="AS359" s="33">
        <f t="shared" si="222"/>
        <v>-238.47616106346373</v>
      </c>
      <c r="AT359" s="31">
        <f t="shared" si="223"/>
        <v>5.4729909904299333E-7</v>
      </c>
      <c r="AU359" s="31">
        <f t="shared" si="224"/>
        <v>2.0339620184467277E-2</v>
      </c>
      <c r="AV359" s="32">
        <f t="shared" si="225"/>
        <v>-1.3682475979564968E-9</v>
      </c>
      <c r="AW359" s="31">
        <f t="shared" si="226"/>
        <v>-1.0169810518366401E-3</v>
      </c>
      <c r="AX359" s="34">
        <f t="shared" si="227"/>
        <v>5.4593085144503686E-7</v>
      </c>
      <c r="AY359" s="35">
        <f t="shared" si="228"/>
        <v>1.9322639132630638E-2</v>
      </c>
      <c r="AZ359" s="10">
        <f t="shared" si="229"/>
        <v>-21.265307093363379</v>
      </c>
      <c r="BA359" s="10">
        <f t="shared" si="230"/>
        <v>-238.4568384243311</v>
      </c>
      <c r="BB359" s="10">
        <f t="shared" si="231"/>
        <v>-58.456838424331096</v>
      </c>
      <c r="BC359" s="37"/>
      <c r="BD359" s="46">
        <f t="shared" si="232"/>
        <v>-21</v>
      </c>
      <c r="BE359" s="46">
        <f t="shared" si="233"/>
        <v>-238</v>
      </c>
      <c r="BF359" s="46">
        <f t="shared" si="234"/>
        <v>-58</v>
      </c>
    </row>
    <row r="360" spans="22:58" x14ac:dyDescent="0.3">
      <c r="V360" s="29">
        <v>4.5600000000000298</v>
      </c>
      <c r="W360" s="36">
        <f t="shared" si="204"/>
        <v>363078.05477012682</v>
      </c>
      <c r="X360" s="30">
        <f t="shared" si="238"/>
        <v>-6.4246676350453633</v>
      </c>
      <c r="Y360" s="31">
        <f t="shared" si="205"/>
        <v>-46.335844636913905</v>
      </c>
      <c r="Z360" s="31">
        <f t="shared" si="206"/>
        <v>-89.72373104596285</v>
      </c>
      <c r="AA360" s="31">
        <f t="shared" si="207"/>
        <v>26.044344160341986</v>
      </c>
      <c r="AB360" s="31">
        <f t="shared" si="208"/>
        <v>-87.141846442231525</v>
      </c>
      <c r="AC360" s="31">
        <f t="shared" si="209"/>
        <v>5.6140208658947366E-2</v>
      </c>
      <c r="AD360" s="31">
        <f t="shared" si="210"/>
        <v>6.5072808717505808</v>
      </c>
      <c r="AE360" s="31">
        <f t="shared" si="211"/>
        <v>-26.660027902958337</v>
      </c>
      <c r="AF360" s="31">
        <f t="shared" si="212"/>
        <v>-170.35829661644379</v>
      </c>
      <c r="AG360" s="31">
        <f t="shared" si="235"/>
        <v>92.110410468749379</v>
      </c>
      <c r="AH360" s="31">
        <f t="shared" si="213"/>
        <v>-121.13465499481272</v>
      </c>
      <c r="AI360" s="31">
        <f t="shared" si="214"/>
        <v>-89.99994972062359</v>
      </c>
      <c r="AJ360" s="31">
        <f t="shared" si="215"/>
        <v>45.258037688450685</v>
      </c>
      <c r="AK360" s="31">
        <f t="shared" si="216"/>
        <v>89.687231573732078</v>
      </c>
      <c r="AL360" s="32">
        <f t="shared" si="217"/>
        <v>-8.5974148399008783</v>
      </c>
      <c r="AM360" s="31">
        <f t="shared" si="218"/>
        <v>-68.182844587118808</v>
      </c>
      <c r="AN360" s="31">
        <f t="shared" si="219"/>
        <v>7.6363783224864648</v>
      </c>
      <c r="AO360" s="31">
        <f t="shared" si="220"/>
        <v>-68.495562734010321</v>
      </c>
      <c r="AP360" s="30">
        <f t="shared" si="236"/>
        <v>23.609121289162623</v>
      </c>
      <c r="AQ360" s="30">
        <f t="shared" si="237"/>
        <v>-26.020599913279625</v>
      </c>
      <c r="AR360" s="31">
        <f t="shared" si="221"/>
        <v>-21.435128204588874</v>
      </c>
      <c r="AS360" s="33">
        <f t="shared" si="222"/>
        <v>-238.85385935045412</v>
      </c>
      <c r="AT360" s="31">
        <f t="shared" si="223"/>
        <v>5.7309250993669594E-7</v>
      </c>
      <c r="AU360" s="31">
        <f t="shared" si="224"/>
        <v>2.0813390759212909E-2</v>
      </c>
      <c r="AV360" s="32">
        <f t="shared" si="225"/>
        <v>-1.4327321756553127E-9</v>
      </c>
      <c r="AW360" s="31">
        <f t="shared" si="226"/>
        <v>-1.0406695836215935E-3</v>
      </c>
      <c r="AX360" s="34">
        <f t="shared" si="227"/>
        <v>5.7165977776104064E-7</v>
      </c>
      <c r="AY360" s="35">
        <f t="shared" si="228"/>
        <v>1.9772721175591316E-2</v>
      </c>
      <c r="AZ360" s="10">
        <f t="shared" si="229"/>
        <v>-21.435127632929095</v>
      </c>
      <c r="BA360" s="10">
        <f t="shared" si="230"/>
        <v>-238.83408662927852</v>
      </c>
      <c r="BB360" s="10">
        <f t="shared" si="231"/>
        <v>-58.834086629278517</v>
      </c>
      <c r="BC360" s="48"/>
      <c r="BD360" s="46">
        <f t="shared" si="232"/>
        <v>-21</v>
      </c>
      <c r="BE360" s="46">
        <f t="shared" si="233"/>
        <v>-239</v>
      </c>
      <c r="BF360" s="46">
        <f t="shared" si="234"/>
        <v>-59</v>
      </c>
    </row>
    <row r="361" spans="22:58" x14ac:dyDescent="0.3">
      <c r="V361" s="29">
        <v>4.5700000000000296</v>
      </c>
      <c r="W361" s="38">
        <f t="shared" ref="W361:W424" si="239">10*10^V361</f>
        <v>371535.22909719788</v>
      </c>
      <c r="X361" s="30">
        <f t="shared" si="238"/>
        <v>-6.4246676350453633</v>
      </c>
      <c r="Y361" s="31">
        <f t="shared" ref="Y361:Y424" si="240">20*LOG(1/SQRT((W361/fp)^2+1))</f>
        <v>-46.535840092434526</v>
      </c>
      <c r="Z361" s="31">
        <f t="shared" ref="Z361:Z424" si="241">-180/PI()*ATAN(W361/fp)</f>
        <v>-89.730019600950484</v>
      </c>
      <c r="AA361" s="31">
        <f t="shared" ref="AA361:AA424" si="242">20*LOG(SQRT((W361/fzRHP)^2+1))</f>
        <v>26.243858135736531</v>
      </c>
      <c r="AB361" s="31">
        <f t="shared" ref="AB361:AB424" si="243">-180/PI()*ATAN(W361/fzRHP)</f>
        <v>-87.206801731461979</v>
      </c>
      <c r="AC361" s="31">
        <f t="shared" ref="AC361:AC424" si="244">20*LOG(SQRT((W361/fzESR)^2+1))</f>
        <v>5.8768192497594698E-2</v>
      </c>
      <c r="AD361" s="31">
        <f t="shared" ref="AD361:AD424" si="245">180/PI()*ATAN(W361/fzESR)</f>
        <v>6.6575095566397771</v>
      </c>
      <c r="AE361" s="31">
        <f t="shared" ref="AE361:AE424" si="246">X361+Y361+AA361+AC361</f>
        <v>-26.657881399245767</v>
      </c>
      <c r="AF361" s="31">
        <f t="shared" ref="AF361:AF424" si="247">Z361+AB361+AD361</f>
        <v>-170.2793117757727</v>
      </c>
      <c r="AG361" s="31">
        <f t="shared" si="235"/>
        <v>92.110410468749379</v>
      </c>
      <c r="AH361" s="31">
        <f t="shared" ref="AH361:AH424" si="248">20*LOG(1/SQRT((W361/fp_comp1)^2+1))</f>
        <v>-121.33465499481255</v>
      </c>
      <c r="AI361" s="31">
        <f t="shared" ref="AI361:AI424" si="249">-180/PI()*ATAN(W361/fp_comp1)</f>
        <v>-89.999950865121932</v>
      </c>
      <c r="AJ361" s="31">
        <f t="shared" ref="AJ361:AJ424" si="250">20*LOG(SQRT((W361/fz_comp)^2+1))</f>
        <v>45.458031863866921</v>
      </c>
      <c r="AK361" s="31">
        <f t="shared" ref="AK361:AK424" si="251">180/PI()*ATAN(W361/fz_comp)</f>
        <v>89.694350915669276</v>
      </c>
      <c r="AL361" s="32">
        <f t="shared" ref="AL361:AL424" si="252">20*LOG(1/SQRT((W361/fp_comp2)^2+1))</f>
        <v>-8.770332868050172</v>
      </c>
      <c r="AM361" s="31">
        <f t="shared" ref="AM361:AM424" si="253">-180/PI()*ATAN(W361/fp_comp2)</f>
        <v>-68.634241942155498</v>
      </c>
      <c r="AN361" s="31">
        <f t="shared" ref="AN361:AN424" si="254">AG361+AH361+AJ361+AL361</f>
        <v>7.4634544697535752</v>
      </c>
      <c r="AO361" s="31">
        <f t="shared" ref="AO361:AO424" si="255">AI361+AK361+AM361</f>
        <v>-68.939841891608154</v>
      </c>
      <c r="AP361" s="30">
        <f t="shared" si="236"/>
        <v>23.609121289162623</v>
      </c>
      <c r="AQ361" s="30">
        <f t="shared" si="237"/>
        <v>-26.020599913279625</v>
      </c>
      <c r="AR361" s="31">
        <f t="shared" ref="AR361:AR424" si="256">AE361+AN361+AP361+AQ361</f>
        <v>-21.605905553609194</v>
      </c>
      <c r="AS361" s="33">
        <f t="shared" ref="AS361:AS424" si="257">AF361+AO361</f>
        <v>-239.21915366738085</v>
      </c>
      <c r="AT361" s="31">
        <f t="shared" ref="AT361:AT424" si="258">20*LOG(SQRT((W361/fz_ff)^2+1))</f>
        <v>6.0010152487307106E-7</v>
      </c>
      <c r="AU361" s="31">
        <f t="shared" ref="AU361:AU424" si="259">180/PI()*ATAN(W361/fz_ff)</f>
        <v>2.1298196865351973E-2</v>
      </c>
      <c r="AV361" s="32">
        <f t="shared" ref="AV361:AV424" si="260">20*LOG(1/SQRT((W361/fp_ff)^2+1))</f>
        <v>-1.5002543848747738E-9</v>
      </c>
      <c r="AW361" s="31">
        <f t="shared" ref="AW361:AW424" si="261">-180/PI()*ATAN(W361/fp_ff)</f>
        <v>-1.0649098921941861E-3</v>
      </c>
      <c r="AX361" s="34">
        <f t="shared" ref="AX361:AX424" si="262">AT361+AV361</f>
        <v>5.9860127048819625E-7</v>
      </c>
      <c r="AY361" s="35">
        <f t="shared" ref="AY361:AY424" si="263">AU361+AW361</f>
        <v>2.0233286973157787E-2</v>
      </c>
      <c r="AZ361" s="10">
        <f t="shared" ref="AZ361:AZ424" si="264">AR361+AX361</f>
        <v>-21.605904955007922</v>
      </c>
      <c r="BA361" s="10">
        <f t="shared" ref="BA361:BA424" si="265">AS361+AY361</f>
        <v>-239.19892038040769</v>
      </c>
      <c r="BB361" s="10">
        <f t="shared" ref="BB361:BB424" si="266">BA361+180</f>
        <v>-59.198920380407685</v>
      </c>
      <c r="BC361" s="37"/>
      <c r="BD361" s="46">
        <f t="shared" ref="BD361:BD424" si="267">ROUND(AZ361,0)</f>
        <v>-22</v>
      </c>
      <c r="BE361" s="46">
        <f t="shared" ref="BE361:BE424" si="268">ROUND(BA361,0)</f>
        <v>-239</v>
      </c>
      <c r="BF361" s="46">
        <f t="shared" ref="BF361:BF424" si="269">ROUND(BB361,0)</f>
        <v>-59</v>
      </c>
    </row>
    <row r="362" spans="22:58" x14ac:dyDescent="0.3">
      <c r="V362" s="29">
        <v>4.5800000000000303</v>
      </c>
      <c r="W362" s="38">
        <f t="shared" si="239"/>
        <v>380189.39632058778</v>
      </c>
      <c r="X362" s="30">
        <f t="shared" si="238"/>
        <v>-6.4246676350453633</v>
      </c>
      <c r="Y362" s="31">
        <f t="shared" si="240"/>
        <v>-46.735835752486004</v>
      </c>
      <c r="Z362" s="31">
        <f t="shared" si="241"/>
        <v>-89.736165017235749</v>
      </c>
      <c r="AA362" s="31">
        <f t="shared" si="242"/>
        <v>26.443393935061515</v>
      </c>
      <c r="AB362" s="31">
        <f t="shared" si="243"/>
        <v>-87.270285401839757</v>
      </c>
      <c r="AC362" s="31">
        <f t="shared" si="244"/>
        <v>6.1518326043616643E-2</v>
      </c>
      <c r="AD362" s="31">
        <f t="shared" si="245"/>
        <v>6.81114236958632</v>
      </c>
      <c r="AE362" s="31">
        <f t="shared" si="246"/>
        <v>-26.655591126426231</v>
      </c>
      <c r="AF362" s="31">
        <f t="shared" si="247"/>
        <v>-170.1953080494892</v>
      </c>
      <c r="AG362" s="31">
        <f t="shared" si="235"/>
        <v>92.110410468749379</v>
      </c>
      <c r="AH362" s="31">
        <f t="shared" si="248"/>
        <v>-121.53465499481243</v>
      </c>
      <c r="AI362" s="31">
        <f t="shared" si="249"/>
        <v>-89.999951983568295</v>
      </c>
      <c r="AJ362" s="31">
        <f t="shared" si="250"/>
        <v>45.658026301425352</v>
      </c>
      <c r="AK362" s="31">
        <f t="shared" si="251"/>
        <v>89.701308210719077</v>
      </c>
      <c r="AL362" s="32">
        <f t="shared" si="252"/>
        <v>-8.9443111768060373</v>
      </c>
      <c r="AM362" s="31">
        <f t="shared" si="253"/>
        <v>-69.07806927422584</v>
      </c>
      <c r="AN362" s="31">
        <f t="shared" si="254"/>
        <v>7.2894705985562656</v>
      </c>
      <c r="AO362" s="31">
        <f t="shared" si="255"/>
        <v>-69.376713047075057</v>
      </c>
      <c r="AP362" s="30">
        <f t="shared" si="236"/>
        <v>23.609121289162623</v>
      </c>
      <c r="AQ362" s="30">
        <f t="shared" si="237"/>
        <v>-26.020599913279625</v>
      </c>
      <c r="AR362" s="31">
        <f t="shared" si="256"/>
        <v>-21.777599151986969</v>
      </c>
      <c r="AS362" s="33">
        <f t="shared" si="257"/>
        <v>-239.57202109656424</v>
      </c>
      <c r="AT362" s="31">
        <f t="shared" si="258"/>
        <v>6.2838343646007689E-7</v>
      </c>
      <c r="AU362" s="31">
        <f t="shared" si="259"/>
        <v>2.1794295553221391E-2</v>
      </c>
      <c r="AV362" s="32">
        <f t="shared" si="260"/>
        <v>-1.5709588747349608E-9</v>
      </c>
      <c r="AW362" s="31">
        <f t="shared" si="261"/>
        <v>-1.089714830086852E-3</v>
      </c>
      <c r="AX362" s="34">
        <f t="shared" si="262"/>
        <v>6.2681247758534193E-7</v>
      </c>
      <c r="AY362" s="35">
        <f t="shared" si="263"/>
        <v>2.0704580723134539E-2</v>
      </c>
      <c r="AZ362" s="10">
        <f t="shared" si="264"/>
        <v>-21.77759852517449</v>
      </c>
      <c r="BA362" s="10">
        <f t="shared" si="265"/>
        <v>-239.55131651584111</v>
      </c>
      <c r="BB362" s="10">
        <f t="shared" si="266"/>
        <v>-59.551316515841108</v>
      </c>
      <c r="BC362" s="37"/>
      <c r="BD362" s="46">
        <f t="shared" si="267"/>
        <v>-22</v>
      </c>
      <c r="BE362" s="46">
        <f t="shared" si="268"/>
        <v>-240</v>
      </c>
      <c r="BF362" s="46">
        <f t="shared" si="269"/>
        <v>-60</v>
      </c>
    </row>
    <row r="363" spans="22:58" x14ac:dyDescent="0.3">
      <c r="V363" s="29">
        <v>4.5900000000000301</v>
      </c>
      <c r="W363" s="36">
        <f t="shared" si="239"/>
        <v>389045.14499430778</v>
      </c>
      <c r="X363" s="30">
        <f t="shared" si="238"/>
        <v>-6.4246676350453633</v>
      </c>
      <c r="Y363" s="31">
        <f t="shared" si="240"/>
        <v>-46.935831607863292</v>
      </c>
      <c r="Z363" s="31">
        <f t="shared" si="241"/>
        <v>-89.742170552633795</v>
      </c>
      <c r="AA363" s="31">
        <f t="shared" si="242"/>
        <v>26.642950580536432</v>
      </c>
      <c r="AB363" s="31">
        <f t="shared" si="243"/>
        <v>-87.332330489400903</v>
      </c>
      <c r="AC363" s="31">
        <f t="shared" si="244"/>
        <v>6.4396204064239349E-2</v>
      </c>
      <c r="AD363" s="31">
        <f t="shared" si="245"/>
        <v>6.9682519271489083</v>
      </c>
      <c r="AE363" s="31">
        <f t="shared" si="246"/>
        <v>-26.653152458307989</v>
      </c>
      <c r="AF363" s="31">
        <f t="shared" si="247"/>
        <v>-170.10624911488577</v>
      </c>
      <c r="AG363" s="31">
        <f t="shared" si="235"/>
        <v>92.110410468749379</v>
      </c>
      <c r="AH363" s="31">
        <f t="shared" si="248"/>
        <v>-121.7346549948123</v>
      </c>
      <c r="AI363" s="31">
        <f t="shared" si="249"/>
        <v>-89.999953076555727</v>
      </c>
      <c r="AJ363" s="31">
        <f t="shared" si="250"/>
        <v>45.858020989328224</v>
      </c>
      <c r="AK363" s="31">
        <f t="shared" si="251"/>
        <v>89.708107146910265</v>
      </c>
      <c r="AL363" s="32">
        <f t="shared" si="252"/>
        <v>-9.1193142568092647</v>
      </c>
      <c r="AM363" s="31">
        <f t="shared" si="253"/>
        <v>-69.514348795407983</v>
      </c>
      <c r="AN363" s="31">
        <f t="shared" si="254"/>
        <v>7.1144622064560359</v>
      </c>
      <c r="AO363" s="31">
        <f t="shared" si="255"/>
        <v>-69.806194725053444</v>
      </c>
      <c r="AP363" s="30">
        <f t="shared" si="236"/>
        <v>23.609121289162623</v>
      </c>
      <c r="AQ363" s="30">
        <f t="shared" si="237"/>
        <v>-26.020599913279625</v>
      </c>
      <c r="AR363" s="31">
        <f t="shared" si="256"/>
        <v>-21.950168875968956</v>
      </c>
      <c r="AS363" s="33">
        <f t="shared" si="257"/>
        <v>-239.91244383993921</v>
      </c>
      <c r="AT363" s="31">
        <f t="shared" si="258"/>
        <v>6.5799823356377447E-7</v>
      </c>
      <c r="AU363" s="31">
        <f t="shared" si="259"/>
        <v>2.2301949860614279E-2</v>
      </c>
      <c r="AV363" s="32">
        <f t="shared" si="260"/>
        <v>-1.6449960803207624E-9</v>
      </c>
      <c r="AW363" s="31">
        <f t="shared" si="261"/>
        <v>-1.1150975492059518E-3</v>
      </c>
      <c r="AX363" s="34">
        <f t="shared" si="262"/>
        <v>6.5635323748345376E-7</v>
      </c>
      <c r="AY363" s="35">
        <f t="shared" si="263"/>
        <v>2.1186852311408329E-2</v>
      </c>
      <c r="AZ363" s="10">
        <f t="shared" si="264"/>
        <v>-21.950168219615719</v>
      </c>
      <c r="BA363" s="10">
        <f t="shared" si="265"/>
        <v>-239.8912569876278</v>
      </c>
      <c r="BB363" s="10">
        <f t="shared" si="266"/>
        <v>-59.891256987627798</v>
      </c>
      <c r="BC363" s="48"/>
      <c r="BD363" s="46">
        <f t="shared" si="267"/>
        <v>-22</v>
      </c>
      <c r="BE363" s="46">
        <f t="shared" si="268"/>
        <v>-240</v>
      </c>
      <c r="BF363" s="46">
        <f t="shared" si="269"/>
        <v>-60</v>
      </c>
    </row>
    <row r="364" spans="22:58" x14ac:dyDescent="0.3">
      <c r="V364" s="29">
        <v>4.6000000000000298</v>
      </c>
      <c r="W364" s="38">
        <f t="shared" si="239"/>
        <v>398107.17055352498</v>
      </c>
      <c r="X364" s="30">
        <f t="shared" si="238"/>
        <v>-6.4246676350453633</v>
      </c>
      <c r="Y364" s="31">
        <f t="shared" si="240"/>
        <v>-47.135827649775628</v>
      </c>
      <c r="Z364" s="31">
        <f t="shared" si="241"/>
        <v>-89.748039390830854</v>
      </c>
      <c r="AA364" s="31">
        <f t="shared" si="242"/>
        <v>26.842527137997191</v>
      </c>
      <c r="AB364" s="31">
        <f t="shared" si="243"/>
        <v>-87.392969308882272</v>
      </c>
      <c r="AC364" s="31">
        <f t="shared" si="244"/>
        <v>6.7407669718445862E-2</v>
      </c>
      <c r="AD364" s="31">
        <f t="shared" si="245"/>
        <v>7.1289120753697723</v>
      </c>
      <c r="AE364" s="31">
        <f t="shared" si="246"/>
        <v>-26.650560477105351</v>
      </c>
      <c r="AF364" s="31">
        <f t="shared" si="247"/>
        <v>-170.01209662434334</v>
      </c>
      <c r="AG364" s="31">
        <f t="shared" si="235"/>
        <v>92.110410468749379</v>
      </c>
      <c r="AH364" s="31">
        <f t="shared" si="248"/>
        <v>-121.93465499481215</v>
      </c>
      <c r="AI364" s="31">
        <f t="shared" si="249"/>
        <v>-89.999954144663718</v>
      </c>
      <c r="AJ364" s="31">
        <f t="shared" si="250"/>
        <v>46.05801591630879</v>
      </c>
      <c r="AK364" s="31">
        <f t="shared" si="251"/>
        <v>89.714751328362482</v>
      </c>
      <c r="AL364" s="32">
        <f t="shared" si="252"/>
        <v>-9.2953073205376917</v>
      </c>
      <c r="AM364" s="31">
        <f t="shared" si="253"/>
        <v>-69.943109402548771</v>
      </c>
      <c r="AN364" s="31">
        <f t="shared" si="254"/>
        <v>6.9384640697083277</v>
      </c>
      <c r="AO364" s="31">
        <f t="shared" si="255"/>
        <v>-70.228312218850007</v>
      </c>
      <c r="AP364" s="30">
        <f t="shared" si="236"/>
        <v>23.609121289162623</v>
      </c>
      <c r="AQ364" s="30">
        <f t="shared" si="237"/>
        <v>-26.020599913279625</v>
      </c>
      <c r="AR364" s="31">
        <f t="shared" si="256"/>
        <v>-22.123575031514026</v>
      </c>
      <c r="AS364" s="33">
        <f t="shared" si="257"/>
        <v>-240.24040884319334</v>
      </c>
      <c r="AT364" s="31">
        <f t="shared" si="258"/>
        <v>6.8900873245671932E-7</v>
      </c>
      <c r="AU364" s="31">
        <f t="shared" si="259"/>
        <v>2.2821428952245044E-2</v>
      </c>
      <c r="AV364" s="32">
        <f t="shared" si="260"/>
        <v>-1.7225222226818758E-9</v>
      </c>
      <c r="AW364" s="31">
        <f t="shared" si="261"/>
        <v>-1.1410715078051035E-3</v>
      </c>
      <c r="AX364" s="34">
        <f t="shared" si="262"/>
        <v>6.8728621023403745E-7</v>
      </c>
      <c r="AY364" s="35">
        <f t="shared" si="263"/>
        <v>2.1680357444439941E-2</v>
      </c>
      <c r="AZ364" s="10">
        <f t="shared" si="264"/>
        <v>-22.123574344227816</v>
      </c>
      <c r="BA364" s="10">
        <f t="shared" si="265"/>
        <v>-240.2187284857489</v>
      </c>
      <c r="BB364" s="10">
        <f t="shared" si="266"/>
        <v>-60.218728485748898</v>
      </c>
      <c r="BC364" s="37"/>
      <c r="BD364" s="46">
        <f t="shared" si="267"/>
        <v>-22</v>
      </c>
      <c r="BE364" s="46">
        <f t="shared" si="268"/>
        <v>-240</v>
      </c>
      <c r="BF364" s="46">
        <f t="shared" si="269"/>
        <v>-60</v>
      </c>
    </row>
    <row r="365" spans="22:58" x14ac:dyDescent="0.3">
      <c r="V365" s="29">
        <v>4.6100000000000296</v>
      </c>
      <c r="W365" s="38">
        <f t="shared" si="239"/>
        <v>407380.27780414105</v>
      </c>
      <c r="X365" s="30">
        <f t="shared" si="238"/>
        <v>-6.4246676350453633</v>
      </c>
      <c r="Y365" s="31">
        <f t="shared" si="240"/>
        <v>-47.335823869827884</v>
      </c>
      <c r="Z365" s="31">
        <f t="shared" si="241"/>
        <v>-89.753774643069718</v>
      </c>
      <c r="AA365" s="31">
        <f t="shared" si="242"/>
        <v>27.042122714967253</v>
      </c>
      <c r="AB365" s="31">
        <f t="shared" si="243"/>
        <v>-87.452233468107835</v>
      </c>
      <c r="AC365" s="31">
        <f t="shared" si="244"/>
        <v>7.0558824839073719E-2</v>
      </c>
      <c r="AD365" s="31">
        <f t="shared" si="245"/>
        <v>7.2931978872125489</v>
      </c>
      <c r="AE365" s="31">
        <f t="shared" si="246"/>
        <v>-26.647809965066916</v>
      </c>
      <c r="AF365" s="31">
        <f t="shared" si="247"/>
        <v>-169.91281022396498</v>
      </c>
      <c r="AG365" s="31">
        <f t="shared" si="235"/>
        <v>92.110410468749379</v>
      </c>
      <c r="AH365" s="31">
        <f t="shared" si="248"/>
        <v>-122.13465499481202</v>
      </c>
      <c r="AI365" s="31">
        <f t="shared" si="249"/>
        <v>-89.999955188458614</v>
      </c>
      <c r="AJ365" s="31">
        <f t="shared" si="250"/>
        <v>46.258011071607299</v>
      </c>
      <c r="AK365" s="31">
        <f t="shared" si="251"/>
        <v>89.721244277193492</v>
      </c>
      <c r="AL365" s="32">
        <f t="shared" si="252"/>
        <v>-9.4722563253888943</v>
      </c>
      <c r="AM365" s="31">
        <f t="shared" si="253"/>
        <v>-70.364386290473931</v>
      </c>
      <c r="AN365" s="31">
        <f t="shared" si="254"/>
        <v>6.7615102201557598</v>
      </c>
      <c r="AO365" s="31">
        <f t="shared" si="255"/>
        <v>-70.643097201739053</v>
      </c>
      <c r="AP365" s="30">
        <f t="shared" si="236"/>
        <v>23.609121289162623</v>
      </c>
      <c r="AQ365" s="30">
        <f t="shared" si="237"/>
        <v>-26.020599913279625</v>
      </c>
      <c r="AR365" s="31">
        <f t="shared" si="256"/>
        <v>-22.297778369028158</v>
      </c>
      <c r="AS365" s="33">
        <f t="shared" si="257"/>
        <v>-240.55590742570405</v>
      </c>
      <c r="AT365" s="31">
        <f t="shared" si="258"/>
        <v>7.2148070989499227E-7</v>
      </c>
      <c r="AU365" s="31">
        <f t="shared" si="259"/>
        <v>2.335300826246238E-2</v>
      </c>
      <c r="AV365" s="32">
        <f t="shared" si="260"/>
        <v>-1.8037012374877427E-9</v>
      </c>
      <c r="AW365" s="31">
        <f t="shared" si="261"/>
        <v>-1.167650477620921E-3</v>
      </c>
      <c r="AX365" s="34">
        <f t="shared" si="262"/>
        <v>7.1967700865750456E-7</v>
      </c>
      <c r="AY365" s="35">
        <f t="shared" si="263"/>
        <v>2.2185357784841458E-2</v>
      </c>
      <c r="AZ365" s="10">
        <f t="shared" si="264"/>
        <v>-22.297777649351151</v>
      </c>
      <c r="BA365" s="10">
        <f t="shared" si="265"/>
        <v>-240.5337220679192</v>
      </c>
      <c r="BB365" s="10">
        <f t="shared" si="266"/>
        <v>-60.5337220679192</v>
      </c>
      <c r="BC365" s="37"/>
      <c r="BD365" s="46">
        <f t="shared" si="267"/>
        <v>-22</v>
      </c>
      <c r="BE365" s="46">
        <f t="shared" si="268"/>
        <v>-241</v>
      </c>
      <c r="BF365" s="46">
        <f t="shared" si="269"/>
        <v>-61</v>
      </c>
    </row>
    <row r="366" spans="22:58" x14ac:dyDescent="0.3">
      <c r="V366" s="29">
        <v>4.6200000000000303</v>
      </c>
      <c r="W366" s="36">
        <f t="shared" si="239"/>
        <v>416869.38347036514</v>
      </c>
      <c r="X366" s="30">
        <f t="shared" si="238"/>
        <v>-6.4246676350453633</v>
      </c>
      <c r="Y366" s="31">
        <f t="shared" si="240"/>
        <v>-47.535820260002765</v>
      </c>
      <c r="Z366" s="31">
        <f t="shared" si="241"/>
        <v>-89.759379349797044</v>
      </c>
      <c r="AA366" s="31">
        <f t="shared" si="242"/>
        <v>27.241736458812632</v>
      </c>
      <c r="AB366" s="31">
        <f t="shared" si="243"/>
        <v>-87.510153882181726</v>
      </c>
      <c r="AC366" s="31">
        <f t="shared" si="244"/>
        <v>7.3856040569300799E-2</v>
      </c>
      <c r="AD366" s="31">
        <f t="shared" si="245"/>
        <v>7.4611856579253439</v>
      </c>
      <c r="AE366" s="31">
        <f t="shared" si="246"/>
        <v>-26.6448953956662</v>
      </c>
      <c r="AF366" s="31">
        <f t="shared" si="247"/>
        <v>-169.80834757405341</v>
      </c>
      <c r="AG366" s="31">
        <f t="shared" si="235"/>
        <v>92.110410468749379</v>
      </c>
      <c r="AH366" s="31">
        <f t="shared" si="248"/>
        <v>-122.33465499481193</v>
      </c>
      <c r="AI366" s="31">
        <f t="shared" si="249"/>
        <v>-89.999956208493828</v>
      </c>
      <c r="AJ366" s="31">
        <f t="shared" si="250"/>
        <v>46.458006444948275</v>
      </c>
      <c r="AK366" s="31">
        <f t="shared" si="251"/>
        <v>89.727589435383265</v>
      </c>
      <c r="AL366" s="32">
        <f t="shared" si="252"/>
        <v>-9.6501279930326778</v>
      </c>
      <c r="AM366" s="31">
        <f t="shared" si="253"/>
        <v>-70.778220570687466</v>
      </c>
      <c r="AN366" s="31">
        <f t="shared" si="254"/>
        <v>6.5836339258530483</v>
      </c>
      <c r="AO366" s="31">
        <f t="shared" si="255"/>
        <v>-71.050587343798028</v>
      </c>
      <c r="AP366" s="30">
        <f t="shared" si="236"/>
        <v>23.609121289162623</v>
      </c>
      <c r="AQ366" s="30">
        <f t="shared" si="237"/>
        <v>-26.020599913279625</v>
      </c>
      <c r="AR366" s="31">
        <f t="shared" si="256"/>
        <v>-22.472740093930156</v>
      </c>
      <c r="AS366" s="33">
        <f t="shared" si="257"/>
        <v>-240.85893491785146</v>
      </c>
      <c r="AT366" s="31">
        <f t="shared" si="258"/>
        <v>7.5548304583849265E-7</v>
      </c>
      <c r="AU366" s="31">
        <f t="shared" si="259"/>
        <v>2.3896969641286611E-2</v>
      </c>
      <c r="AV366" s="32">
        <f t="shared" si="260"/>
        <v>-1.8887086323374165E-9</v>
      </c>
      <c r="AW366" s="31">
        <f t="shared" si="261"/>
        <v>-1.1948485511749706E-3</v>
      </c>
      <c r="AX366" s="34">
        <f t="shared" si="262"/>
        <v>7.5359433720615519E-7</v>
      </c>
      <c r="AY366" s="35">
        <f t="shared" si="263"/>
        <v>2.2702121090111639E-2</v>
      </c>
      <c r="AZ366" s="10">
        <f t="shared" si="264"/>
        <v>-22.472739340335817</v>
      </c>
      <c r="BA366" s="10">
        <f t="shared" si="265"/>
        <v>-240.83623279676135</v>
      </c>
      <c r="BB366" s="10">
        <f t="shared" si="266"/>
        <v>-60.836232796761351</v>
      </c>
      <c r="BC366" s="48"/>
      <c r="BD366" s="46">
        <f t="shared" si="267"/>
        <v>-22</v>
      </c>
      <c r="BE366" s="46">
        <f t="shared" si="268"/>
        <v>-241</v>
      </c>
      <c r="BF366" s="46">
        <f t="shared" si="269"/>
        <v>-61</v>
      </c>
    </row>
    <row r="367" spans="22:58" x14ac:dyDescent="0.3">
      <c r="V367" s="29">
        <v>4.6300000000000301</v>
      </c>
      <c r="W367" s="38">
        <f t="shared" si="239"/>
        <v>426579.51880162227</v>
      </c>
      <c r="X367" s="30">
        <f t="shared" si="238"/>
        <v>-6.4246676350453633</v>
      </c>
      <c r="Y367" s="31">
        <f t="shared" si="240"/>
        <v>-47.735816812643705</v>
      </c>
      <c r="Z367" s="31">
        <f t="shared" si="241"/>
        <v>-89.76485648227326</v>
      </c>
      <c r="AA367" s="31">
        <f t="shared" si="242"/>
        <v>27.441367554977141</v>
      </c>
      <c r="AB367" s="31">
        <f t="shared" si="243"/>
        <v>-87.566760787482991</v>
      </c>
      <c r="AC367" s="31">
        <f t="shared" si="244"/>
        <v>7.7305968358674482E-2</v>
      </c>
      <c r="AD367" s="31">
        <f t="shared" si="245"/>
        <v>7.6329528981613199</v>
      </c>
      <c r="AE367" s="31">
        <f t="shared" si="246"/>
        <v>-26.641810924353255</v>
      </c>
      <c r="AF367" s="31">
        <f t="shared" si="247"/>
        <v>-169.69866437159493</v>
      </c>
      <c r="AG367" s="31">
        <f t="shared" si="235"/>
        <v>92.110410468749379</v>
      </c>
      <c r="AH367" s="31">
        <f t="shared" si="248"/>
        <v>-122.5346549948118</v>
      </c>
      <c r="AI367" s="31">
        <f t="shared" si="249"/>
        <v>-89.99995720531021</v>
      </c>
      <c r="AJ367" s="31">
        <f t="shared" si="250"/>
        <v>46.658002026518581</v>
      </c>
      <c r="AK367" s="31">
        <f t="shared" si="251"/>
        <v>89.733790166595753</v>
      </c>
      <c r="AL367" s="32">
        <f t="shared" si="252"/>
        <v>-9.8288898252347874</v>
      </c>
      <c r="AM367" s="31">
        <f t="shared" si="253"/>
        <v>-71.184658896823009</v>
      </c>
      <c r="AN367" s="31">
        <f t="shared" si="254"/>
        <v>6.4048676752213698</v>
      </c>
      <c r="AO367" s="31">
        <f t="shared" si="255"/>
        <v>-71.450825935537466</v>
      </c>
      <c r="AP367" s="30">
        <f t="shared" si="236"/>
        <v>23.609121289162623</v>
      </c>
      <c r="AQ367" s="30">
        <f t="shared" si="237"/>
        <v>-26.020599913279625</v>
      </c>
      <c r="AR367" s="31">
        <f t="shared" si="256"/>
        <v>-22.648421873248886</v>
      </c>
      <c r="AS367" s="33">
        <f t="shared" si="257"/>
        <v>-241.1494903071324</v>
      </c>
      <c r="AT367" s="31">
        <f t="shared" si="258"/>
        <v>7.9108786231390305E-7</v>
      </c>
      <c r="AU367" s="31">
        <f t="shared" si="259"/>
        <v>2.4453601503848385E-2</v>
      </c>
      <c r="AV367" s="32">
        <f t="shared" si="260"/>
        <v>-1.9777199148299625E-9</v>
      </c>
      <c r="AW367" s="31">
        <f t="shared" si="261"/>
        <v>-1.2226801492458035E-3</v>
      </c>
      <c r="AX367" s="34">
        <f t="shared" si="262"/>
        <v>7.8911014239907305E-7</v>
      </c>
      <c r="AY367" s="35">
        <f t="shared" si="263"/>
        <v>2.3230921354602582E-2</v>
      </c>
      <c r="AZ367" s="10">
        <f t="shared" si="264"/>
        <v>-22.648421084138743</v>
      </c>
      <c r="BA367" s="10">
        <f t="shared" si="265"/>
        <v>-241.12625938577779</v>
      </c>
      <c r="BB367" s="10">
        <f t="shared" si="266"/>
        <v>-61.126259385777786</v>
      </c>
      <c r="BC367" s="37"/>
      <c r="BD367" s="46">
        <f t="shared" si="267"/>
        <v>-23</v>
      </c>
      <c r="BE367" s="46">
        <f t="shared" si="268"/>
        <v>-241</v>
      </c>
      <c r="BF367" s="46">
        <f t="shared" si="269"/>
        <v>-61</v>
      </c>
    </row>
    <row r="368" spans="22:58" x14ac:dyDescent="0.3">
      <c r="V368" s="29">
        <v>4.6400000000000299</v>
      </c>
      <c r="W368" s="38">
        <f t="shared" si="239"/>
        <v>436515.83224019624</v>
      </c>
      <c r="X368" s="30">
        <f t="shared" si="238"/>
        <v>-6.4246676350453633</v>
      </c>
      <c r="Y368" s="31">
        <f t="shared" si="240"/>
        <v>-47.935813520438813</v>
      </c>
      <c r="Z368" s="31">
        <f t="shared" si="241"/>
        <v>-89.770208944145821</v>
      </c>
      <c r="AA368" s="31">
        <f t="shared" si="242"/>
        <v>27.641015225294794</v>
      </c>
      <c r="AB368" s="31">
        <f t="shared" si="243"/>
        <v>-87.622083755459116</v>
      </c>
      <c r="AC368" s="31">
        <f t="shared" si="244"/>
        <v>8.0915551323153923E-2</v>
      </c>
      <c r="AD368" s="31">
        <f t="shared" si="245"/>
        <v>7.808578324680016</v>
      </c>
      <c r="AE368" s="31">
        <f t="shared" si="246"/>
        <v>-26.638550378866231</v>
      </c>
      <c r="AF368" s="31">
        <f t="shared" si="247"/>
        <v>-169.58371437492491</v>
      </c>
      <c r="AG368" s="31">
        <f t="shared" si="235"/>
        <v>92.110410468749379</v>
      </c>
      <c r="AH368" s="31">
        <f t="shared" si="248"/>
        <v>-122.73465499481169</v>
      </c>
      <c r="AI368" s="31">
        <f t="shared" si="249"/>
        <v>-89.999958179436277</v>
      </c>
      <c r="AJ368" s="31">
        <f t="shared" si="250"/>
        <v>46.857997806946798</v>
      </c>
      <c r="AK368" s="31">
        <f t="shared" si="251"/>
        <v>89.739849757959362</v>
      </c>
      <c r="AL368" s="32">
        <f t="shared" si="252"/>
        <v>-10.008510116357424</v>
      </c>
      <c r="AM368" s="31">
        <f t="shared" si="253"/>
        <v>-71.583753097958279</v>
      </c>
      <c r="AN368" s="31">
        <f t="shared" si="254"/>
        <v>6.2252431645270612</v>
      </c>
      <c r="AO368" s="31">
        <f t="shared" si="255"/>
        <v>-71.843861519435194</v>
      </c>
      <c r="AP368" s="30">
        <f t="shared" si="236"/>
        <v>23.609121289162623</v>
      </c>
      <c r="AQ368" s="30">
        <f t="shared" si="237"/>
        <v>-26.020599913279625</v>
      </c>
      <c r="AR368" s="31">
        <f t="shared" si="256"/>
        <v>-22.824785838456172</v>
      </c>
      <c r="AS368" s="33">
        <f t="shared" si="257"/>
        <v>-241.4275758943601</v>
      </c>
      <c r="AT368" s="31">
        <f t="shared" si="258"/>
        <v>8.2837068156418528E-7</v>
      </c>
      <c r="AU368" s="31">
        <f t="shared" si="259"/>
        <v>2.5023198983308719E-2</v>
      </c>
      <c r="AV368" s="32">
        <f t="shared" si="260"/>
        <v>-2.0709279504588596E-9</v>
      </c>
      <c r="AW368" s="31">
        <f t="shared" si="261"/>
        <v>-1.2511600285150667E-3</v>
      </c>
      <c r="AX368" s="34">
        <f t="shared" si="262"/>
        <v>8.2629975361372639E-7</v>
      </c>
      <c r="AY368" s="35">
        <f t="shared" si="263"/>
        <v>2.3772038954793653E-2</v>
      </c>
      <c r="AZ368" s="10">
        <f t="shared" si="264"/>
        <v>-22.824785012156418</v>
      </c>
      <c r="BA368" s="10">
        <f t="shared" si="265"/>
        <v>-241.4038038554053</v>
      </c>
      <c r="BB368" s="10">
        <f t="shared" si="266"/>
        <v>-61.4038038554053</v>
      </c>
      <c r="BC368" s="37"/>
      <c r="BD368" s="46">
        <f t="shared" si="267"/>
        <v>-23</v>
      </c>
      <c r="BE368" s="46">
        <f t="shared" si="268"/>
        <v>-241</v>
      </c>
      <c r="BF368" s="46">
        <f t="shared" si="269"/>
        <v>-61</v>
      </c>
    </row>
    <row r="369" spans="22:58" x14ac:dyDescent="0.3">
      <c r="V369" s="29">
        <v>4.6500000000000297</v>
      </c>
      <c r="W369" s="36">
        <f t="shared" si="239"/>
        <v>446683.59215099411</v>
      </c>
      <c r="X369" s="30">
        <f t="shared" si="238"/>
        <v>-6.4246676350453633</v>
      </c>
      <c r="Y369" s="31">
        <f t="shared" si="240"/>
        <v>-48.135810376405239</v>
      </c>
      <c r="Z369" s="31">
        <f t="shared" si="241"/>
        <v>-89.775439572986997</v>
      </c>
      <c r="AA369" s="31">
        <f t="shared" si="242"/>
        <v>27.84067872637555</v>
      </c>
      <c r="AB369" s="31">
        <f t="shared" si="243"/>
        <v>-87.676151706214554</v>
      </c>
      <c r="AC369" s="31">
        <f t="shared" si="244"/>
        <v>8.4692035972743496E-2</v>
      </c>
      <c r="AD369" s="31">
        <f t="shared" si="245"/>
        <v>7.9881418484419067</v>
      </c>
      <c r="AE369" s="31">
        <f t="shared" si="246"/>
        <v>-26.635107249102305</v>
      </c>
      <c r="AF369" s="31">
        <f t="shared" si="247"/>
        <v>-169.46344943075965</v>
      </c>
      <c r="AG369" s="31">
        <f t="shared" si="235"/>
        <v>92.110410468749379</v>
      </c>
      <c r="AH369" s="31">
        <f t="shared" si="248"/>
        <v>-122.93465499481158</v>
      </c>
      <c r="AI369" s="31">
        <f t="shared" si="249"/>
        <v>-89.999959131388522</v>
      </c>
      <c r="AJ369" s="31">
        <f t="shared" si="250"/>
        <v>47.057993777283194</v>
      </c>
      <c r="AK369" s="31">
        <f t="shared" si="251"/>
        <v>89.745771421807163</v>
      </c>
      <c r="AL369" s="32">
        <f t="shared" si="252"/>
        <v>-10.188957962742837</v>
      </c>
      <c r="AM369" s="31">
        <f t="shared" si="253"/>
        <v>-71.975559820755464</v>
      </c>
      <c r="AN369" s="31">
        <f t="shared" si="254"/>
        <v>6.0447912884781552</v>
      </c>
      <c r="AO369" s="31">
        <f t="shared" si="255"/>
        <v>-72.229747530336823</v>
      </c>
      <c r="AP369" s="30">
        <f t="shared" si="236"/>
        <v>23.609121289162623</v>
      </c>
      <c r="AQ369" s="30">
        <f t="shared" si="237"/>
        <v>-26.020599913279625</v>
      </c>
      <c r="AR369" s="31">
        <f t="shared" si="256"/>
        <v>-23.001794584741152</v>
      </c>
      <c r="AS369" s="33">
        <f t="shared" si="257"/>
        <v>-241.69319696109648</v>
      </c>
      <c r="AT369" s="31">
        <f t="shared" si="258"/>
        <v>8.6741058419805707E-7</v>
      </c>
      <c r="AU369" s="31">
        <f t="shared" si="259"/>
        <v>2.5606064087340095E-2</v>
      </c>
      <c r="AV369" s="32">
        <f t="shared" si="260"/>
        <v>-2.1685256047176029E-9</v>
      </c>
      <c r="AW369" s="31">
        <f t="shared" si="261"/>
        <v>-1.2803032893916656E-3</v>
      </c>
      <c r="AX369" s="34">
        <f t="shared" si="262"/>
        <v>8.6524205859333947E-7</v>
      </c>
      <c r="AY369" s="35">
        <f t="shared" si="263"/>
        <v>2.4325760797948428E-2</v>
      </c>
      <c r="AZ369" s="10">
        <f t="shared" si="264"/>
        <v>-23.001793719499094</v>
      </c>
      <c r="BA369" s="10">
        <f t="shared" si="265"/>
        <v>-241.66887120029853</v>
      </c>
      <c r="BB369" s="10">
        <f t="shared" si="266"/>
        <v>-61.668871200298526</v>
      </c>
      <c r="BC369" s="48"/>
      <c r="BD369" s="46">
        <f t="shared" si="267"/>
        <v>-23</v>
      </c>
      <c r="BE369" s="46">
        <f t="shared" si="268"/>
        <v>-242</v>
      </c>
      <c r="BF369" s="46">
        <f t="shared" si="269"/>
        <v>-62</v>
      </c>
    </row>
    <row r="370" spans="22:58" x14ac:dyDescent="0.3">
      <c r="V370" s="29">
        <v>4.6600000000000303</v>
      </c>
      <c r="W370" s="38">
        <f t="shared" si="239"/>
        <v>457088.18961490749</v>
      </c>
      <c r="X370" s="30">
        <f t="shared" si="238"/>
        <v>-6.4246676350453633</v>
      </c>
      <c r="Y370" s="31">
        <f t="shared" si="240"/>
        <v>-48.33580737387436</v>
      </c>
      <c r="Z370" s="31">
        <f t="shared" si="241"/>
        <v>-89.780551141796465</v>
      </c>
      <c r="AA370" s="31">
        <f t="shared" si="242"/>
        <v>28.04035734806191</v>
      </c>
      <c r="AB370" s="31">
        <f t="shared" si="243"/>
        <v>-87.728992921892242</v>
      </c>
      <c r="AC370" s="31">
        <f t="shared" si="244"/>
        <v>8.8642984309394879E-2</v>
      </c>
      <c r="AD370" s="31">
        <f t="shared" si="245"/>
        <v>8.1717245598994044</v>
      </c>
      <c r="AE370" s="31">
        <f t="shared" si="246"/>
        <v>-26.631474676548422</v>
      </c>
      <c r="AF370" s="31">
        <f t="shared" si="247"/>
        <v>-169.33781950378929</v>
      </c>
      <c r="AG370" s="31">
        <f t="shared" si="235"/>
        <v>92.110410468749379</v>
      </c>
      <c r="AH370" s="31">
        <f t="shared" si="248"/>
        <v>-123.13465499481151</v>
      </c>
      <c r="AI370" s="31">
        <f t="shared" si="249"/>
        <v>-89.9999600616717</v>
      </c>
      <c r="AJ370" s="31">
        <f t="shared" si="250"/>
        <v>47.257989928980855</v>
      </c>
      <c r="AK370" s="31">
        <f t="shared" si="251"/>
        <v>89.751558297377343</v>
      </c>
      <c r="AL370" s="32">
        <f t="shared" si="252"/>
        <v>-10.370203269187069</v>
      </c>
      <c r="AM370" s="31">
        <f t="shared" si="253"/>
        <v>-72.360140181253115</v>
      </c>
      <c r="AN370" s="31">
        <f t="shared" si="254"/>
        <v>5.8635421337316522</v>
      </c>
      <c r="AO370" s="31">
        <f t="shared" si="255"/>
        <v>-72.608541945547472</v>
      </c>
      <c r="AP370" s="30">
        <f t="shared" si="236"/>
        <v>23.609121289162623</v>
      </c>
      <c r="AQ370" s="30">
        <f t="shared" si="237"/>
        <v>-26.020599913279625</v>
      </c>
      <c r="AR370" s="31">
        <f t="shared" si="256"/>
        <v>-23.179411166933772</v>
      </c>
      <c r="AS370" s="33">
        <f t="shared" si="257"/>
        <v>-241.94636144933676</v>
      </c>
      <c r="AT370" s="31">
        <f t="shared" si="258"/>
        <v>9.0829038084002946E-7</v>
      </c>
      <c r="AU370" s="31">
        <f t="shared" si="259"/>
        <v>2.6202505858253004E-2</v>
      </c>
      <c r="AV370" s="32">
        <f t="shared" si="260"/>
        <v>-2.2707250296490368E-9</v>
      </c>
      <c r="AW370" s="31">
        <f t="shared" si="261"/>
        <v>-1.3101253840182149E-3</v>
      </c>
      <c r="AX370" s="34">
        <f t="shared" si="262"/>
        <v>9.0601965581038038E-7</v>
      </c>
      <c r="AY370" s="35">
        <f t="shared" si="263"/>
        <v>2.4892380474234789E-2</v>
      </c>
      <c r="AZ370" s="10">
        <f t="shared" si="264"/>
        <v>-23.179410260914114</v>
      </c>
      <c r="BA370" s="10">
        <f t="shared" si="265"/>
        <v>-241.92146906886254</v>
      </c>
      <c r="BB370" s="10">
        <f t="shared" si="266"/>
        <v>-61.921469068862535</v>
      </c>
      <c r="BC370" s="37"/>
      <c r="BD370" s="46">
        <f t="shared" si="267"/>
        <v>-23</v>
      </c>
      <c r="BE370" s="46">
        <f t="shared" si="268"/>
        <v>-242</v>
      </c>
      <c r="BF370" s="46">
        <f t="shared" si="269"/>
        <v>-62</v>
      </c>
    </row>
    <row r="371" spans="22:58" x14ac:dyDescent="0.3">
      <c r="V371" s="29">
        <v>4.6700000000000301</v>
      </c>
      <c r="W371" s="38">
        <f t="shared" si="239"/>
        <v>467735.14128723129</v>
      </c>
      <c r="X371" s="30">
        <f t="shared" si="238"/>
        <v>-6.4246676350453633</v>
      </c>
      <c r="Y371" s="31">
        <f t="shared" si="240"/>
        <v>-48.535804506477682</v>
      </c>
      <c r="Z371" s="31">
        <f t="shared" si="241"/>
        <v>-89.78554636047005</v>
      </c>
      <c r="AA371" s="31">
        <f t="shared" si="242"/>
        <v>28.2400504119529</v>
      </c>
      <c r="AB371" s="31">
        <f t="shared" si="243"/>
        <v>-87.780635059845977</v>
      </c>
      <c r="AC371" s="31">
        <f t="shared" si="244"/>
        <v>9.2776286296771426E-2</v>
      </c>
      <c r="AD371" s="31">
        <f t="shared" si="245"/>
        <v>8.3594087112761404</v>
      </c>
      <c r="AE371" s="31">
        <f t="shared" si="246"/>
        <v>-26.627645443273369</v>
      </c>
      <c r="AF371" s="31">
        <f t="shared" si="247"/>
        <v>-169.20677270903988</v>
      </c>
      <c r="AG371" s="31">
        <f t="shared" si="235"/>
        <v>92.110410468749379</v>
      </c>
      <c r="AH371" s="31">
        <f t="shared" si="248"/>
        <v>-123.33465499481139</v>
      </c>
      <c r="AI371" s="31">
        <f t="shared" si="249"/>
        <v>-89.999960970779043</v>
      </c>
      <c r="AJ371" s="31">
        <f t="shared" si="250"/>
        <v>47.457986253877458</v>
      </c>
      <c r="AK371" s="31">
        <f t="shared" si="251"/>
        <v>89.757213452475426</v>
      </c>
      <c r="AL371" s="32">
        <f t="shared" si="252"/>
        <v>-10.552216752708254</v>
      </c>
      <c r="AM371" s="31">
        <f t="shared" si="253"/>
        <v>-72.737559427002225</v>
      </c>
      <c r="AN371" s="31">
        <f t="shared" si="254"/>
        <v>5.6815249751071946</v>
      </c>
      <c r="AO371" s="31">
        <f t="shared" si="255"/>
        <v>-72.980306945305841</v>
      </c>
      <c r="AP371" s="30">
        <f t="shared" si="236"/>
        <v>23.609121289162623</v>
      </c>
      <c r="AQ371" s="30">
        <f t="shared" si="237"/>
        <v>-26.020599913279625</v>
      </c>
      <c r="AR371" s="31">
        <f t="shared" si="256"/>
        <v>-23.357599092283177</v>
      </c>
      <c r="AS371" s="33">
        <f t="shared" si="257"/>
        <v>-242.18707965434572</v>
      </c>
      <c r="AT371" s="31">
        <f t="shared" si="258"/>
        <v>9.5109678378042245E-7</v>
      </c>
      <c r="AU371" s="31">
        <f t="shared" si="259"/>
        <v>2.6812840536851765E-2</v>
      </c>
      <c r="AV371" s="32">
        <f t="shared" si="260"/>
        <v>-2.3777422346058904E-9</v>
      </c>
      <c r="AW371" s="31">
        <f t="shared" si="261"/>
        <v>-1.3406421244639593E-3</v>
      </c>
      <c r="AX371" s="34">
        <f t="shared" si="262"/>
        <v>9.4871904154581655E-7</v>
      </c>
      <c r="AY371" s="35">
        <f t="shared" si="263"/>
        <v>2.5472198412387806E-2</v>
      </c>
      <c r="AZ371" s="10">
        <f t="shared" si="264"/>
        <v>-23.357598143564136</v>
      </c>
      <c r="BA371" s="10">
        <f t="shared" si="265"/>
        <v>-242.16160745593334</v>
      </c>
      <c r="BB371" s="10">
        <f t="shared" si="266"/>
        <v>-62.161607455933336</v>
      </c>
      <c r="BC371" s="37"/>
      <c r="BD371" s="46">
        <f t="shared" si="267"/>
        <v>-23</v>
      </c>
      <c r="BE371" s="46">
        <f t="shared" si="268"/>
        <v>-242</v>
      </c>
      <c r="BF371" s="46">
        <f t="shared" si="269"/>
        <v>-62</v>
      </c>
    </row>
    <row r="372" spans="22:58" x14ac:dyDescent="0.3">
      <c r="V372" s="29">
        <v>4.6800000000000299</v>
      </c>
      <c r="W372" s="36">
        <f t="shared" si="239"/>
        <v>478630.09232267219</v>
      </c>
      <c r="X372" s="30">
        <f t="shared" si="238"/>
        <v>-6.4246676350453633</v>
      </c>
      <c r="Y372" s="31">
        <f t="shared" si="240"/>
        <v>-48.735801768133349</v>
      </c>
      <c r="Z372" s="31">
        <f t="shared" si="241"/>
        <v>-89.790427877234833</v>
      </c>
      <c r="AA372" s="31">
        <f t="shared" si="242"/>
        <v>28.439757269992949</v>
      </c>
      <c r="AB372" s="31">
        <f t="shared" si="243"/>
        <v>-87.83110516560204</v>
      </c>
      <c r="AC372" s="31">
        <f t="shared" si="244"/>
        <v>9.7100172702204474E-2</v>
      </c>
      <c r="AD372" s="31">
        <f t="shared" si="245"/>
        <v>8.5512776956162107</v>
      </c>
      <c r="AE372" s="31">
        <f t="shared" si="246"/>
        <v>-26.623611960483554</v>
      </c>
      <c r="AF372" s="31">
        <f t="shared" si="247"/>
        <v>-169.07025534722064</v>
      </c>
      <c r="AG372" s="31">
        <f t="shared" si="235"/>
        <v>92.110410468749379</v>
      </c>
      <c r="AH372" s="31">
        <f t="shared" si="248"/>
        <v>-123.53465499481131</v>
      </c>
      <c r="AI372" s="31">
        <f t="shared" si="249"/>
        <v>-89.999961859192567</v>
      </c>
      <c r="AJ372" s="31">
        <f t="shared" si="250"/>
        <v>47.657982744178057</v>
      </c>
      <c r="AK372" s="31">
        <f t="shared" si="251"/>
        <v>89.762739885098497</v>
      </c>
      <c r="AL372" s="32">
        <f t="shared" si="252"/>
        <v>-10.734969943811247</v>
      </c>
      <c r="AM372" s="31">
        <f t="shared" si="253"/>
        <v>-73.107886610117504</v>
      </c>
      <c r="AN372" s="31">
        <f t="shared" si="254"/>
        <v>5.4987682743048829</v>
      </c>
      <c r="AO372" s="31">
        <f t="shared" si="255"/>
        <v>-73.345108584211573</v>
      </c>
      <c r="AP372" s="30">
        <f t="shared" si="236"/>
        <v>23.609121289162623</v>
      </c>
      <c r="AQ372" s="30">
        <f t="shared" si="237"/>
        <v>-26.020599913279625</v>
      </c>
      <c r="AR372" s="31">
        <f t="shared" si="256"/>
        <v>-23.536322310295674</v>
      </c>
      <c r="AS372" s="33">
        <f t="shared" si="257"/>
        <v>-242.41536393143221</v>
      </c>
      <c r="AT372" s="31">
        <f t="shared" si="258"/>
        <v>9.9592058826862718E-7</v>
      </c>
      <c r="AU372" s="31">
        <f t="shared" si="259"/>
        <v>2.74373917301074E-2</v>
      </c>
      <c r="AV372" s="32">
        <f t="shared" si="260"/>
        <v>-2.4898009435606476E-9</v>
      </c>
      <c r="AW372" s="31">
        <f t="shared" si="261"/>
        <v>-1.3718696911085527E-3</v>
      </c>
      <c r="AX372" s="34">
        <f t="shared" si="262"/>
        <v>9.9343078732506654E-7</v>
      </c>
      <c r="AY372" s="35">
        <f t="shared" si="263"/>
        <v>2.6065522038998847E-2</v>
      </c>
      <c r="AZ372" s="10">
        <f t="shared" si="264"/>
        <v>-23.536321316864885</v>
      </c>
      <c r="BA372" s="10">
        <f t="shared" si="265"/>
        <v>-242.38929840939321</v>
      </c>
      <c r="BB372" s="10">
        <f t="shared" si="266"/>
        <v>-62.389298409393206</v>
      </c>
      <c r="BC372" s="48"/>
      <c r="BD372" s="46">
        <f t="shared" si="267"/>
        <v>-24</v>
      </c>
      <c r="BE372" s="46">
        <f t="shared" si="268"/>
        <v>-242</v>
      </c>
      <c r="BF372" s="46">
        <f t="shared" si="269"/>
        <v>-62</v>
      </c>
    </row>
    <row r="373" spans="22:58" x14ac:dyDescent="0.3">
      <c r="V373" s="29">
        <v>4.6900000000000297</v>
      </c>
      <c r="W373" s="38">
        <f t="shared" si="239"/>
        <v>489778.81936847995</v>
      </c>
      <c r="X373" s="30">
        <f t="shared" si="238"/>
        <v>-6.4246676350453633</v>
      </c>
      <c r="Y373" s="31">
        <f t="shared" si="240"/>
        <v>-48.935799153033187</v>
      </c>
      <c r="Z373" s="31">
        <f t="shared" si="241"/>
        <v>-89.795198280052048</v>
      </c>
      <c r="AA373" s="31">
        <f t="shared" si="242"/>
        <v>28.639477303122472</v>
      </c>
      <c r="AB373" s="31">
        <f t="shared" si="243"/>
        <v>-87.880429685609187</v>
      </c>
      <c r="AC373" s="31">
        <f t="shared" si="244"/>
        <v>0.10162322830988878</v>
      </c>
      <c r="AD373" s="31">
        <f t="shared" si="245"/>
        <v>8.747416022373379</v>
      </c>
      <c r="AE373" s="31">
        <f t="shared" si="246"/>
        <v>-26.619366256646192</v>
      </c>
      <c r="AF373" s="31">
        <f t="shared" si="247"/>
        <v>-168.92821194328786</v>
      </c>
      <c r="AG373" s="31">
        <f t="shared" si="235"/>
        <v>92.110410468749379</v>
      </c>
      <c r="AH373" s="31">
        <f t="shared" si="248"/>
        <v>-123.73465499481121</v>
      </c>
      <c r="AI373" s="31">
        <f t="shared" si="249"/>
        <v>-89.999962727383348</v>
      </c>
      <c r="AJ373" s="31">
        <f t="shared" si="250"/>
        <v>47.857979392438487</v>
      </c>
      <c r="AK373" s="31">
        <f t="shared" si="251"/>
        <v>89.768140525022744</v>
      </c>
      <c r="AL373" s="32">
        <f t="shared" si="252"/>
        <v>-10.918435185445489</v>
      </c>
      <c r="AM373" s="31">
        <f t="shared" si="253"/>
        <v>-73.471194271699289</v>
      </c>
      <c r="AN373" s="31">
        <f t="shared" si="254"/>
        <v>5.3152996809311688</v>
      </c>
      <c r="AO373" s="31">
        <f t="shared" si="255"/>
        <v>-73.703016474059893</v>
      </c>
      <c r="AP373" s="30">
        <f t="shared" si="236"/>
        <v>23.609121289162623</v>
      </c>
      <c r="AQ373" s="30">
        <f t="shared" si="237"/>
        <v>-26.020599913279625</v>
      </c>
      <c r="AR373" s="31">
        <f t="shared" si="256"/>
        <v>-23.715545199832025</v>
      </c>
      <c r="AS373" s="33">
        <f t="shared" si="257"/>
        <v>-242.63122841734776</v>
      </c>
      <c r="AT373" s="31">
        <f t="shared" si="258"/>
        <v>1.0428568750215432E-6</v>
      </c>
      <c r="AU373" s="31">
        <f t="shared" si="259"/>
        <v>2.8076490582735397E-2</v>
      </c>
      <c r="AV373" s="32">
        <f t="shared" si="260"/>
        <v>-2.6071422383802131E-9</v>
      </c>
      <c r="AW373" s="31">
        <f t="shared" si="261"/>
        <v>-1.4038246412210989E-3</v>
      </c>
      <c r="AX373" s="34">
        <f t="shared" si="262"/>
        <v>1.0402497327831631E-6</v>
      </c>
      <c r="AY373" s="35">
        <f t="shared" si="263"/>
        <v>2.6672665941514299E-2</v>
      </c>
      <c r="AZ373" s="10">
        <f t="shared" si="264"/>
        <v>-23.715544159582294</v>
      </c>
      <c r="BA373" s="10">
        <f t="shared" si="265"/>
        <v>-242.60455575140625</v>
      </c>
      <c r="BB373" s="10">
        <f t="shared" si="266"/>
        <v>-62.604555751406252</v>
      </c>
      <c r="BC373" s="37"/>
      <c r="BD373" s="46">
        <f t="shared" si="267"/>
        <v>-24</v>
      </c>
      <c r="BE373" s="46">
        <f t="shared" si="268"/>
        <v>-243</v>
      </c>
      <c r="BF373" s="46">
        <f t="shared" si="269"/>
        <v>-63</v>
      </c>
    </row>
    <row r="374" spans="22:58" x14ac:dyDescent="0.3">
      <c r="V374" s="29">
        <v>4.7000000000000304</v>
      </c>
      <c r="W374" s="38">
        <f t="shared" si="239"/>
        <v>501187.23362730764</v>
      </c>
      <c r="X374" s="30">
        <f t="shared" si="238"/>
        <v>-6.4246676350453633</v>
      </c>
      <c r="Y374" s="31">
        <f t="shared" si="240"/>
        <v>-49.135796655630479</v>
      </c>
      <c r="Z374" s="31">
        <f t="shared" si="241"/>
        <v>-89.799860097987661</v>
      </c>
      <c r="AA374" s="31">
        <f t="shared" si="242"/>
        <v>28.839209919987976</v>
      </c>
      <c r="AB374" s="31">
        <f t="shared" si="243"/>
        <v>-87.928634479776207</v>
      </c>
      <c r="AC374" s="31">
        <f t="shared" si="244"/>
        <v>0.10635440550276581</v>
      </c>
      <c r="AD374" s="31">
        <f t="shared" si="245"/>
        <v>8.9479092892997514</v>
      </c>
      <c r="AE374" s="31">
        <f t="shared" si="246"/>
        <v>-26.614899965185096</v>
      </c>
      <c r="AF374" s="31">
        <f t="shared" si="247"/>
        <v>-168.7805852884641</v>
      </c>
      <c r="AG374" s="31">
        <f t="shared" si="235"/>
        <v>92.110410468749379</v>
      </c>
      <c r="AH374" s="31">
        <f t="shared" si="248"/>
        <v>-123.93465499481113</v>
      </c>
      <c r="AI374" s="31">
        <f t="shared" si="249"/>
        <v>-89.999963575811691</v>
      </c>
      <c r="AJ374" s="31">
        <f t="shared" si="250"/>
        <v>48.057976191549663</v>
      </c>
      <c r="AK374" s="31">
        <f t="shared" si="251"/>
        <v>89.773418235354853</v>
      </c>
      <c r="AL374" s="32">
        <f t="shared" si="252"/>
        <v>-11.102585629848058</v>
      </c>
      <c r="AM374" s="31">
        <f t="shared" si="253"/>
        <v>-73.827558137976681</v>
      </c>
      <c r="AN374" s="31">
        <f t="shared" si="254"/>
        <v>5.1311460356398584</v>
      </c>
      <c r="AO374" s="31">
        <f t="shared" si="255"/>
        <v>-74.054103478433518</v>
      </c>
      <c r="AP374" s="30">
        <f t="shared" si="236"/>
        <v>23.609121289162623</v>
      </c>
      <c r="AQ374" s="30">
        <f t="shared" si="237"/>
        <v>-26.020599913279625</v>
      </c>
      <c r="AR374" s="31">
        <f t="shared" si="256"/>
        <v>-23.89523255366224</v>
      </c>
      <c r="AS374" s="33">
        <f t="shared" si="257"/>
        <v>-242.83468876689761</v>
      </c>
      <c r="AT374" s="31">
        <f t="shared" si="258"/>
        <v>1.0920051992314007E-6</v>
      </c>
      <c r="AU374" s="31">
        <f t="shared" si="259"/>
        <v>2.8730475952770562E-2</v>
      </c>
      <c r="AV374" s="32">
        <f t="shared" si="260"/>
        <v>-2.7300129868963162E-9</v>
      </c>
      <c r="AW374" s="31">
        <f t="shared" si="261"/>
        <v>-1.4365239177390496E-3</v>
      </c>
      <c r="AX374" s="34">
        <f t="shared" si="262"/>
        <v>1.0892751862445044E-6</v>
      </c>
      <c r="AY374" s="35">
        <f t="shared" si="263"/>
        <v>2.7293952035031512E-2</v>
      </c>
      <c r="AZ374" s="10">
        <f t="shared" si="264"/>
        <v>-23.895231464387052</v>
      </c>
      <c r="BA374" s="10">
        <f t="shared" si="265"/>
        <v>-242.80739481486259</v>
      </c>
      <c r="BB374" s="10">
        <f t="shared" si="266"/>
        <v>-62.80739481486259</v>
      </c>
      <c r="BC374" s="37"/>
      <c r="BD374" s="46">
        <f t="shared" si="267"/>
        <v>-24</v>
      </c>
      <c r="BE374" s="46">
        <f t="shared" si="268"/>
        <v>-243</v>
      </c>
      <c r="BF374" s="46">
        <f t="shared" si="269"/>
        <v>-63</v>
      </c>
    </row>
    <row r="375" spans="22:58" x14ac:dyDescent="0.3">
      <c r="V375" s="29">
        <v>4.7100000000000302</v>
      </c>
      <c r="W375" s="36">
        <f t="shared" si="239"/>
        <v>512861.383991401</v>
      </c>
      <c r="X375" s="30">
        <f t="shared" si="238"/>
        <v>-6.4246676350453633</v>
      </c>
      <c r="Y375" s="31">
        <f t="shared" si="240"/>
        <v>-49.335794270628043</v>
      </c>
      <c r="Z375" s="31">
        <f t="shared" si="241"/>
        <v>-89.804415802552242</v>
      </c>
      <c r="AA375" s="31">
        <f t="shared" si="242"/>
        <v>29.038954555708631</v>
      </c>
      <c r="AB375" s="31">
        <f t="shared" si="243"/>
        <v>-87.975744833796881</v>
      </c>
      <c r="AC375" s="31">
        <f t="shared" si="244"/>
        <v>0.11130303820887558</v>
      </c>
      <c r="AD375" s="31">
        <f t="shared" si="245"/>
        <v>9.1528441503811422</v>
      </c>
      <c r="AE375" s="31">
        <f t="shared" si="246"/>
        <v>-26.610204311755901</v>
      </c>
      <c r="AF375" s="31">
        <f t="shared" si="247"/>
        <v>-168.62731648596798</v>
      </c>
      <c r="AG375" s="31">
        <f t="shared" si="235"/>
        <v>92.110410468749379</v>
      </c>
      <c r="AH375" s="31">
        <f t="shared" si="248"/>
        <v>-124.13465499481106</v>
      </c>
      <c r="AI375" s="31">
        <f t="shared" si="249"/>
        <v>-89.999964404927425</v>
      </c>
      <c r="AJ375" s="31">
        <f t="shared" si="250"/>
        <v>48.257973134722356</v>
      </c>
      <c r="AK375" s="31">
        <f t="shared" si="251"/>
        <v>89.778575814048224</v>
      </c>
      <c r="AL375" s="32">
        <f t="shared" si="252"/>
        <v>-11.287395233457062</v>
      </c>
      <c r="AM375" s="31">
        <f t="shared" si="253"/>
        <v>-74.177056828424142</v>
      </c>
      <c r="AN375" s="31">
        <f t="shared" si="254"/>
        <v>4.9463333752036149</v>
      </c>
      <c r="AO375" s="31">
        <f t="shared" si="255"/>
        <v>-74.398445419303343</v>
      </c>
      <c r="AP375" s="30">
        <f t="shared" si="236"/>
        <v>23.609121289162623</v>
      </c>
      <c r="AQ375" s="30">
        <f t="shared" si="237"/>
        <v>-26.020599913279625</v>
      </c>
      <c r="AR375" s="31">
        <f t="shared" si="256"/>
        <v>-24.075349560669288</v>
      </c>
      <c r="AS375" s="33">
        <f t="shared" si="257"/>
        <v>-243.02576190527134</v>
      </c>
      <c r="AT375" s="31">
        <f t="shared" si="258"/>
        <v>1.1434698104320259E-6</v>
      </c>
      <c r="AU375" s="31">
        <f t="shared" si="259"/>
        <v>2.9399694591230419E-2</v>
      </c>
      <c r="AV375" s="32">
        <f t="shared" si="260"/>
        <v>-2.8586754861801815E-9</v>
      </c>
      <c r="AW375" s="31">
        <f t="shared" si="261"/>
        <v>-1.4699848582515477E-3</v>
      </c>
      <c r="AX375" s="34">
        <f t="shared" si="262"/>
        <v>1.1406111349458458E-6</v>
      </c>
      <c r="AY375" s="35">
        <f t="shared" si="263"/>
        <v>2.7929709732978873E-2</v>
      </c>
      <c r="AZ375" s="10">
        <f t="shared" si="264"/>
        <v>-24.075348420058152</v>
      </c>
      <c r="BA375" s="10">
        <f t="shared" si="265"/>
        <v>-242.99783219553836</v>
      </c>
      <c r="BB375" s="10">
        <f t="shared" si="266"/>
        <v>-62.997832195538365</v>
      </c>
      <c r="BC375" s="48"/>
      <c r="BD375" s="46">
        <f t="shared" si="267"/>
        <v>-24</v>
      </c>
      <c r="BE375" s="46">
        <f t="shared" si="268"/>
        <v>-243</v>
      </c>
      <c r="BF375" s="46">
        <f t="shared" si="269"/>
        <v>-63</v>
      </c>
    </row>
    <row r="376" spans="22:58" x14ac:dyDescent="0.3">
      <c r="V376" s="29">
        <v>4.7200000000000299</v>
      </c>
      <c r="W376" s="38">
        <f t="shared" si="239"/>
        <v>524807.46024980955</v>
      </c>
      <c r="X376" s="30">
        <f t="shared" si="238"/>
        <v>-6.4246676350453633</v>
      </c>
      <c r="Y376" s="31">
        <f t="shared" si="240"/>
        <v>-49.535791992967191</v>
      </c>
      <c r="Z376" s="31">
        <f t="shared" si="241"/>
        <v>-89.808867809010081</v>
      </c>
      <c r="AA376" s="31">
        <f t="shared" si="242"/>
        <v>29.238710670697451</v>
      </c>
      <c r="AB376" s="31">
        <f t="shared" si="243"/>
        <v>-88.021785471262234</v>
      </c>
      <c r="AC376" s="31">
        <f t="shared" si="244"/>
        <v>0.11647885620607643</v>
      </c>
      <c r="AD376" s="31">
        <f t="shared" si="245"/>
        <v>9.3623082795560197</v>
      </c>
      <c r="AE376" s="31">
        <f t="shared" si="246"/>
        <v>-26.605270101109031</v>
      </c>
      <c r="AF376" s="31">
        <f t="shared" si="247"/>
        <v>-168.46834500071628</v>
      </c>
      <c r="AG376" s="31">
        <f t="shared" si="235"/>
        <v>92.110410468749379</v>
      </c>
      <c r="AH376" s="31">
        <f t="shared" si="248"/>
        <v>-124.33465499481099</v>
      </c>
      <c r="AI376" s="31">
        <f t="shared" si="249"/>
        <v>-89.999965215170207</v>
      </c>
      <c r="AJ376" s="31">
        <f t="shared" si="250"/>
        <v>48.457970215472919</v>
      </c>
      <c r="AK376" s="31">
        <f t="shared" si="251"/>
        <v>89.783615995384864</v>
      </c>
      <c r="AL376" s="32">
        <f t="shared" si="252"/>
        <v>-11.472838750074345</v>
      </c>
      <c r="AM376" s="31">
        <f t="shared" si="253"/>
        <v>-74.51977157601695</v>
      </c>
      <c r="AN376" s="31">
        <f t="shared" si="254"/>
        <v>4.7608869393369631</v>
      </c>
      <c r="AO376" s="31">
        <f t="shared" si="255"/>
        <v>-74.736120795802293</v>
      </c>
      <c r="AP376" s="30">
        <f t="shared" si="236"/>
        <v>23.609121289162623</v>
      </c>
      <c r="AQ376" s="30">
        <f t="shared" si="237"/>
        <v>-26.020599913279625</v>
      </c>
      <c r="AR376" s="31">
        <f t="shared" si="256"/>
        <v>-24.255861785889071</v>
      </c>
      <c r="AS376" s="33">
        <f t="shared" si="257"/>
        <v>-243.20446579651858</v>
      </c>
      <c r="AT376" s="31">
        <f t="shared" si="258"/>
        <v>1.1973598762223765E-6</v>
      </c>
      <c r="AU376" s="31">
        <f t="shared" si="259"/>
        <v>3.0084501325964498E-2</v>
      </c>
      <c r="AV376" s="32">
        <f t="shared" si="260"/>
        <v>-2.9933997479227931E-9</v>
      </c>
      <c r="AW376" s="31">
        <f t="shared" si="261"/>
        <v>-1.5042252041920718E-3</v>
      </c>
      <c r="AX376" s="34">
        <f t="shared" si="262"/>
        <v>1.1943664764744537E-6</v>
      </c>
      <c r="AY376" s="35">
        <f t="shared" si="263"/>
        <v>2.8580276121772427E-2</v>
      </c>
      <c r="AZ376" s="10">
        <f t="shared" si="264"/>
        <v>-24.255860591522595</v>
      </c>
      <c r="BA376" s="10">
        <f t="shared" si="265"/>
        <v>-243.1758855203968</v>
      </c>
      <c r="BB376" s="10">
        <f t="shared" si="266"/>
        <v>-63.175885520396804</v>
      </c>
      <c r="BC376" s="37"/>
      <c r="BD376" s="46">
        <f t="shared" si="267"/>
        <v>-24</v>
      </c>
      <c r="BE376" s="46">
        <f t="shared" si="268"/>
        <v>-243</v>
      </c>
      <c r="BF376" s="46">
        <f t="shared" si="269"/>
        <v>-63</v>
      </c>
    </row>
    <row r="377" spans="22:58" x14ac:dyDescent="0.3">
      <c r="V377" s="29">
        <v>4.7300000000000297</v>
      </c>
      <c r="W377" s="38">
        <f t="shared" si="239"/>
        <v>537031.79637029045</v>
      </c>
      <c r="X377" s="30">
        <f t="shared" si="238"/>
        <v>-6.4246676350453633</v>
      </c>
      <c r="Y377" s="31">
        <f t="shared" si="240"/>
        <v>-49.735789817816844</v>
      </c>
      <c r="Z377" s="31">
        <f t="shared" si="241"/>
        <v>-89.813218477658793</v>
      </c>
      <c r="AA377" s="31">
        <f t="shared" si="242"/>
        <v>29.438477749534222</v>
      </c>
      <c r="AB377" s="31">
        <f t="shared" si="243"/>
        <v>-88.066780565560677</v>
      </c>
      <c r="AC377" s="31">
        <f t="shared" si="244"/>
        <v>0.12189199977694064</v>
      </c>
      <c r="AD377" s="31">
        <f t="shared" si="245"/>
        <v>9.5763903299422033</v>
      </c>
      <c r="AE377" s="31">
        <f t="shared" si="246"/>
        <v>-26.60008770355104</v>
      </c>
      <c r="AF377" s="31">
        <f t="shared" si="247"/>
        <v>-168.30360871327727</v>
      </c>
      <c r="AG377" s="31">
        <f t="shared" si="235"/>
        <v>92.110410468749379</v>
      </c>
      <c r="AH377" s="31">
        <f t="shared" si="248"/>
        <v>-124.53465499481091</v>
      </c>
      <c r="AI377" s="31">
        <f t="shared" si="249"/>
        <v>-89.999966006969601</v>
      </c>
      <c r="AJ377" s="31">
        <f t="shared" si="250"/>
        <v>48.657967427609528</v>
      </c>
      <c r="AK377" s="31">
        <f t="shared" si="251"/>
        <v>89.788541451423384</v>
      </c>
      <c r="AL377" s="32">
        <f t="shared" si="252"/>
        <v>-11.658891722448084</v>
      </c>
      <c r="AM377" s="31">
        <f t="shared" si="253"/>
        <v>-74.855785959708001</v>
      </c>
      <c r="AN377" s="31">
        <f t="shared" si="254"/>
        <v>4.574831179099915</v>
      </c>
      <c r="AO377" s="31">
        <f t="shared" si="255"/>
        <v>-75.067210515254217</v>
      </c>
      <c r="AP377" s="30">
        <f t="shared" si="236"/>
        <v>23.609121289162623</v>
      </c>
      <c r="AQ377" s="30">
        <f t="shared" si="237"/>
        <v>-26.020599913279625</v>
      </c>
      <c r="AR377" s="31">
        <f t="shared" si="256"/>
        <v>-24.436735148568125</v>
      </c>
      <c r="AS377" s="33">
        <f t="shared" si="257"/>
        <v>-243.3708192285315</v>
      </c>
      <c r="AT377" s="31">
        <f t="shared" si="258"/>
        <v>1.2537897002040742E-6</v>
      </c>
      <c r="AU377" s="31">
        <f t="shared" si="259"/>
        <v>3.0785259249784962E-2</v>
      </c>
      <c r="AV377" s="32">
        <f t="shared" si="260"/>
        <v>-3.1344750703645036E-9</v>
      </c>
      <c r="AW377" s="31">
        <f t="shared" si="261"/>
        <v>-1.539263110245166E-3</v>
      </c>
      <c r="AX377" s="34">
        <f t="shared" si="262"/>
        <v>1.2506552251337097E-6</v>
      </c>
      <c r="AY377" s="35">
        <f t="shared" si="263"/>
        <v>2.9245996139539796E-2</v>
      </c>
      <c r="AZ377" s="10">
        <f t="shared" si="264"/>
        <v>-24.436733897912902</v>
      </c>
      <c r="BA377" s="10">
        <f t="shared" si="265"/>
        <v>-243.34157323239197</v>
      </c>
      <c r="BB377" s="10">
        <f t="shared" si="266"/>
        <v>-63.341573232391966</v>
      </c>
      <c r="BC377" s="37"/>
      <c r="BD377" s="46">
        <f t="shared" si="267"/>
        <v>-24</v>
      </c>
      <c r="BE377" s="46">
        <f t="shared" si="268"/>
        <v>-243</v>
      </c>
      <c r="BF377" s="46">
        <f t="shared" si="269"/>
        <v>-63</v>
      </c>
    </row>
    <row r="378" spans="22:58" x14ac:dyDescent="0.3">
      <c r="V378" s="29">
        <v>4.7400000000000304</v>
      </c>
      <c r="W378" s="36">
        <f t="shared" si="239"/>
        <v>549540.87385766313</v>
      </c>
      <c r="X378" s="30">
        <f t="shared" si="238"/>
        <v>-6.4246676350453633</v>
      </c>
      <c r="Y378" s="31">
        <f t="shared" si="240"/>
        <v>-49.93578774056337</v>
      </c>
      <c r="Z378" s="31">
        <f t="shared" si="241"/>
        <v>-89.817470115079686</v>
      </c>
      <c r="AA378" s="31">
        <f t="shared" si="242"/>
        <v>29.638255299888257</v>
      </c>
      <c r="AB378" s="31">
        <f t="shared" si="243"/>
        <v>-88.110753751566463</v>
      </c>
      <c r="AC378" s="31">
        <f t="shared" si="244"/>
        <v>0.12755303470333432</v>
      </c>
      <c r="AD378" s="31">
        <f t="shared" si="245"/>
        <v>9.7951798882849435</v>
      </c>
      <c r="AE378" s="31">
        <f t="shared" si="246"/>
        <v>-26.594647041017144</v>
      </c>
      <c r="AF378" s="31">
        <f t="shared" si="247"/>
        <v>-168.1330439783612</v>
      </c>
      <c r="AG378" s="31">
        <f t="shared" si="235"/>
        <v>92.110410468749379</v>
      </c>
      <c r="AH378" s="31">
        <f t="shared" si="248"/>
        <v>-124.73465499481082</v>
      </c>
      <c r="AI378" s="31">
        <f t="shared" si="249"/>
        <v>-89.999966780745439</v>
      </c>
      <c r="AJ378" s="31">
        <f t="shared" si="250"/>
        <v>48.857964765218981</v>
      </c>
      <c r="AK378" s="31">
        <f t="shared" si="251"/>
        <v>89.793354793414451</v>
      </c>
      <c r="AL378" s="32">
        <f t="shared" si="252"/>
        <v>-11.845530472438728</v>
      </c>
      <c r="AM378" s="31">
        <f t="shared" si="253"/>
        <v>-75.185185649138091</v>
      </c>
      <c r="AN378" s="31">
        <f t="shared" si="254"/>
        <v>4.3881897667188063</v>
      </c>
      <c r="AO378" s="31">
        <f t="shared" si="255"/>
        <v>-75.391797636469079</v>
      </c>
      <c r="AP378" s="30">
        <f t="shared" si="236"/>
        <v>23.609121289162623</v>
      </c>
      <c r="AQ378" s="30">
        <f t="shared" si="237"/>
        <v>-26.020599913279625</v>
      </c>
      <c r="AR378" s="31">
        <f t="shared" si="256"/>
        <v>-24.61793589841534</v>
      </c>
      <c r="AS378" s="33">
        <f t="shared" si="257"/>
        <v>-243.52484161483028</v>
      </c>
      <c r="AT378" s="31">
        <f t="shared" si="258"/>
        <v>1.3128789804206405E-6</v>
      </c>
      <c r="AU378" s="31">
        <f t="shared" si="259"/>
        <v>3.1502339912979606E-2</v>
      </c>
      <c r="AV378" s="32">
        <f t="shared" si="260"/>
        <v>-3.2821965377104997E-9</v>
      </c>
      <c r="AW378" s="31">
        <f t="shared" si="261"/>
        <v>-1.5751171539722974E-3</v>
      </c>
      <c r="AX378" s="34">
        <f t="shared" si="262"/>
        <v>1.30959678388293E-6</v>
      </c>
      <c r="AY378" s="35">
        <f t="shared" si="263"/>
        <v>2.9927222759007308E-2</v>
      </c>
      <c r="AZ378" s="10">
        <f t="shared" si="264"/>
        <v>-24.617934588818557</v>
      </c>
      <c r="BA378" s="10">
        <f t="shared" si="265"/>
        <v>-243.49491439207128</v>
      </c>
      <c r="BB378" s="10">
        <f t="shared" si="266"/>
        <v>-63.49491439207128</v>
      </c>
      <c r="BC378" s="48"/>
      <c r="BD378" s="46">
        <f t="shared" si="267"/>
        <v>-25</v>
      </c>
      <c r="BE378" s="46">
        <f t="shared" si="268"/>
        <v>-243</v>
      </c>
      <c r="BF378" s="46">
        <f t="shared" si="269"/>
        <v>-63</v>
      </c>
    </row>
    <row r="379" spans="22:58" x14ac:dyDescent="0.3">
      <c r="V379" s="29">
        <v>4.7500000000000302</v>
      </c>
      <c r="W379" s="38">
        <f t="shared" si="239"/>
        <v>562341.32519038848</v>
      </c>
      <c r="X379" s="30">
        <f t="shared" si="238"/>
        <v>-6.4246676350453633</v>
      </c>
      <c r="Y379" s="31">
        <f t="shared" si="240"/>
        <v>-50.135785756800779</v>
      </c>
      <c r="Z379" s="31">
        <f t="shared" si="241"/>
        <v>-89.821624975359768</v>
      </c>
      <c r="AA379" s="31">
        <f t="shared" si="242"/>
        <v>29.83804285148868</v>
      </c>
      <c r="AB379" s="31">
        <f t="shared" si="243"/>
        <v>-88.153728137117454</v>
      </c>
      <c r="AC379" s="31">
        <f t="shared" si="244"/>
        <v>0.13347296758769825</v>
      </c>
      <c r="AD379" s="31">
        <f t="shared" si="245"/>
        <v>10.018767424328241</v>
      </c>
      <c r="AE379" s="31">
        <f t="shared" si="246"/>
        <v>-26.588937572769758</v>
      </c>
      <c r="AF379" s="31">
        <f t="shared" si="247"/>
        <v>-167.95658568814898</v>
      </c>
      <c r="AG379" s="31">
        <f t="shared" si="235"/>
        <v>92.110410468749379</v>
      </c>
      <c r="AH379" s="31">
        <f t="shared" si="248"/>
        <v>-124.93465499481077</v>
      </c>
      <c r="AI379" s="31">
        <f t="shared" si="249"/>
        <v>-89.999967536907988</v>
      </c>
      <c r="AJ379" s="31">
        <f t="shared" si="250"/>
        <v>49.057962222654233</v>
      </c>
      <c r="AK379" s="31">
        <f t="shared" si="251"/>
        <v>89.798058573183752</v>
      </c>
      <c r="AL379" s="32">
        <f t="shared" si="252"/>
        <v>-12.032732089923163</v>
      </c>
      <c r="AM379" s="31">
        <f t="shared" si="253"/>
        <v>-75.508058161526492</v>
      </c>
      <c r="AN379" s="31">
        <f t="shared" si="254"/>
        <v>4.2009856066696774</v>
      </c>
      <c r="AO379" s="31">
        <f t="shared" si="255"/>
        <v>-75.709967125250728</v>
      </c>
      <c r="AP379" s="30">
        <f t="shared" si="236"/>
        <v>23.609121289162623</v>
      </c>
      <c r="AQ379" s="30">
        <f t="shared" si="237"/>
        <v>-26.020599913279625</v>
      </c>
      <c r="AR379" s="31">
        <f t="shared" si="256"/>
        <v>-24.799430590217085</v>
      </c>
      <c r="AS379" s="33">
        <f t="shared" si="257"/>
        <v>-243.6665528133997</v>
      </c>
      <c r="AT379" s="31">
        <f t="shared" si="258"/>
        <v>1.3747530504387913E-6</v>
      </c>
      <c r="AU379" s="31">
        <f t="shared" si="259"/>
        <v>3.2236123520308635E-2</v>
      </c>
      <c r="AV379" s="32">
        <f t="shared" si="260"/>
        <v>-3.4368823780252085E-9</v>
      </c>
      <c r="AW379" s="31">
        <f t="shared" si="261"/>
        <v>-1.6118063456619211E-3</v>
      </c>
      <c r="AX379" s="34">
        <f t="shared" si="262"/>
        <v>1.371316168060766E-6</v>
      </c>
      <c r="AY379" s="35">
        <f t="shared" si="263"/>
        <v>3.0624317174646715E-2</v>
      </c>
      <c r="AZ379" s="10">
        <f t="shared" si="264"/>
        <v>-24.799429218900919</v>
      </c>
      <c r="BA379" s="10">
        <f t="shared" si="265"/>
        <v>-243.63592849622506</v>
      </c>
      <c r="BB379" s="10">
        <f t="shared" si="266"/>
        <v>-63.635928496225063</v>
      </c>
      <c r="BC379" s="37"/>
      <c r="BD379" s="46">
        <f t="shared" si="267"/>
        <v>-25</v>
      </c>
      <c r="BE379" s="46">
        <f t="shared" si="268"/>
        <v>-244</v>
      </c>
      <c r="BF379" s="46">
        <f t="shared" si="269"/>
        <v>-64</v>
      </c>
    </row>
    <row r="380" spans="22:58" x14ac:dyDescent="0.3">
      <c r="V380" s="29">
        <v>4.76000000000003</v>
      </c>
      <c r="W380" s="38">
        <f t="shared" si="239"/>
        <v>575439.93733719713</v>
      </c>
      <c r="X380" s="30">
        <f t="shared" si="238"/>
        <v>-6.4246676350453633</v>
      </c>
      <c r="Y380" s="31">
        <f t="shared" si="240"/>
        <v>-50.335783862321364</v>
      </c>
      <c r="Z380" s="31">
        <f t="shared" si="241"/>
        <v>-89.825685261286111</v>
      </c>
      <c r="AA380" s="31">
        <f t="shared" si="242"/>
        <v>30.037839955140239</v>
      </c>
      <c r="AB380" s="31">
        <f t="shared" si="243"/>
        <v>-88.19572631428349</v>
      </c>
      <c r="AC380" s="31">
        <f t="shared" si="244"/>
        <v>0.13966326148521574</v>
      </c>
      <c r="AD380" s="31">
        <f t="shared" si="245"/>
        <v>10.24724423480029</v>
      </c>
      <c r="AE380" s="31">
        <f t="shared" si="246"/>
        <v>-26.582948280741277</v>
      </c>
      <c r="AF380" s="31">
        <f t="shared" si="247"/>
        <v>-167.77416734076931</v>
      </c>
      <c r="AG380" s="31">
        <f t="shared" si="235"/>
        <v>92.110410468749379</v>
      </c>
      <c r="AH380" s="31">
        <f t="shared" si="248"/>
        <v>-125.13465499481072</v>
      </c>
      <c r="AI380" s="31">
        <f t="shared" si="249"/>
        <v>-89.99996827585818</v>
      </c>
      <c r="AJ380" s="31">
        <f t="shared" si="250"/>
        <v>49.257959794522357</v>
      </c>
      <c r="AK380" s="31">
        <f t="shared" si="251"/>
        <v>89.802655284483833</v>
      </c>
      <c r="AL380" s="32">
        <f t="shared" si="252"/>
        <v>-12.220474420583775</v>
      </c>
      <c r="AM380" s="31">
        <f t="shared" si="253"/>
        <v>-75.824492630630814</v>
      </c>
      <c r="AN380" s="31">
        <f t="shared" si="254"/>
        <v>4.0132408478772437</v>
      </c>
      <c r="AO380" s="31">
        <f t="shared" si="255"/>
        <v>-76.021805622005161</v>
      </c>
      <c r="AP380" s="30">
        <f t="shared" si="236"/>
        <v>23.609121289162623</v>
      </c>
      <c r="AQ380" s="30">
        <f t="shared" si="237"/>
        <v>-26.020599913279625</v>
      </c>
      <c r="AR380" s="31">
        <f t="shared" si="256"/>
        <v>-24.981186056981038</v>
      </c>
      <c r="AS380" s="33">
        <f t="shared" si="257"/>
        <v>-243.79597296277447</v>
      </c>
      <c r="AT380" s="31">
        <f t="shared" si="258"/>
        <v>1.4395431551454609E-6</v>
      </c>
      <c r="AU380" s="31">
        <f t="shared" si="259"/>
        <v>3.2986999132590053E-2</v>
      </c>
      <c r="AV380" s="32">
        <f t="shared" si="260"/>
        <v>-3.5988585339928335E-9</v>
      </c>
      <c r="AW380" s="31">
        <f t="shared" si="261"/>
        <v>-1.6493501384089893E-3</v>
      </c>
      <c r="AX380" s="34">
        <f t="shared" si="262"/>
        <v>1.4359442966114681E-6</v>
      </c>
      <c r="AY380" s="35">
        <f t="shared" si="263"/>
        <v>3.1337648994181067E-2</v>
      </c>
      <c r="AZ380" s="10">
        <f t="shared" si="264"/>
        <v>-24.981184621036743</v>
      </c>
      <c r="BA380" s="10">
        <f t="shared" si="265"/>
        <v>-243.7646353137803</v>
      </c>
      <c r="BB380" s="10">
        <f t="shared" si="266"/>
        <v>-63.764635313780303</v>
      </c>
      <c r="BC380" s="37"/>
      <c r="BD380" s="46">
        <f t="shared" si="267"/>
        <v>-25</v>
      </c>
      <c r="BE380" s="46">
        <f t="shared" si="268"/>
        <v>-244</v>
      </c>
      <c r="BF380" s="46">
        <f t="shared" si="269"/>
        <v>-64</v>
      </c>
    </row>
    <row r="381" spans="22:58" x14ac:dyDescent="0.3">
      <c r="V381" s="29">
        <v>4.7700000000000298</v>
      </c>
      <c r="W381" s="36">
        <f t="shared" si="239"/>
        <v>588843.65535563009</v>
      </c>
      <c r="X381" s="30">
        <f t="shared" si="238"/>
        <v>-6.4246676350453633</v>
      </c>
      <c r="Y381" s="31">
        <f t="shared" si="240"/>
        <v>-50.535782053106793</v>
      </c>
      <c r="Z381" s="31">
        <f t="shared" si="241"/>
        <v>-89.829653125512806</v>
      </c>
      <c r="AA381" s="31">
        <f t="shared" si="242"/>
        <v>30.237646181782655</v>
      </c>
      <c r="AB381" s="31">
        <f t="shared" si="243"/>
        <v>-88.236770370426271</v>
      </c>
      <c r="AC381" s="31">
        <f t="shared" si="244"/>
        <v>0.14613585182815853</v>
      </c>
      <c r="AD381" s="31">
        <f t="shared" si="245"/>
        <v>10.480702381693172</v>
      </c>
      <c r="AE381" s="31">
        <f t="shared" si="246"/>
        <v>-26.576667654541339</v>
      </c>
      <c r="AF381" s="31">
        <f t="shared" si="247"/>
        <v>-167.58572111424593</v>
      </c>
      <c r="AG381" s="31">
        <f t="shared" si="235"/>
        <v>92.110410468749379</v>
      </c>
      <c r="AH381" s="31">
        <f t="shared" si="248"/>
        <v>-125.33465499481065</v>
      </c>
      <c r="AI381" s="31">
        <f t="shared" si="249"/>
        <v>-89.999968997987821</v>
      </c>
      <c r="AJ381" s="31">
        <f t="shared" si="250"/>
        <v>49.45795747567314</v>
      </c>
      <c r="AK381" s="31">
        <f t="shared" si="251"/>
        <v>89.807147364315043</v>
      </c>
      <c r="AL381" s="32">
        <f t="shared" si="252"/>
        <v>-12.40873605272056</v>
      </c>
      <c r="AM381" s="31">
        <f t="shared" si="253"/>
        <v>-76.134579587615676</v>
      </c>
      <c r="AN381" s="31">
        <f t="shared" si="254"/>
        <v>3.8249768968913109</v>
      </c>
      <c r="AO381" s="31">
        <f t="shared" si="255"/>
        <v>-76.327401221288454</v>
      </c>
      <c r="AP381" s="30">
        <f t="shared" si="236"/>
        <v>23.609121289162623</v>
      </c>
      <c r="AQ381" s="30">
        <f t="shared" si="237"/>
        <v>-26.020599913279625</v>
      </c>
      <c r="AR381" s="31">
        <f t="shared" si="256"/>
        <v>-25.16316938176703</v>
      </c>
      <c r="AS381" s="33">
        <f t="shared" si="257"/>
        <v>-243.91312233553438</v>
      </c>
      <c r="AT381" s="31">
        <f t="shared" si="258"/>
        <v>1.5073867207588059E-6</v>
      </c>
      <c r="AU381" s="31">
        <f t="shared" si="259"/>
        <v>3.375536487298024E-2</v>
      </c>
      <c r="AV381" s="32">
        <f t="shared" si="260"/>
        <v>-3.7684663775370891E-9</v>
      </c>
      <c r="AW381" s="31">
        <f t="shared" si="261"/>
        <v>-1.6877684384292396E-3</v>
      </c>
      <c r="AX381" s="34">
        <f t="shared" si="262"/>
        <v>1.5036182543812688E-6</v>
      </c>
      <c r="AY381" s="35">
        <f t="shared" si="263"/>
        <v>3.2067596434551003E-2</v>
      </c>
      <c r="AZ381" s="10">
        <f t="shared" si="264"/>
        <v>-25.163167878148776</v>
      </c>
      <c r="BA381" s="10">
        <f t="shared" si="265"/>
        <v>-243.88105473909982</v>
      </c>
      <c r="BB381" s="10">
        <f t="shared" si="266"/>
        <v>-63.881054739099824</v>
      </c>
      <c r="BC381" s="48"/>
      <c r="BD381" s="46">
        <f t="shared" si="267"/>
        <v>-25</v>
      </c>
      <c r="BE381" s="46">
        <f t="shared" si="268"/>
        <v>-244</v>
      </c>
      <c r="BF381" s="46">
        <f t="shared" si="269"/>
        <v>-64</v>
      </c>
    </row>
    <row r="382" spans="22:58" x14ac:dyDescent="0.3">
      <c r="V382" s="29">
        <v>4.7800000000000402</v>
      </c>
      <c r="W382" s="38">
        <f t="shared" si="239"/>
        <v>602559.58607441373</v>
      </c>
      <c r="X382" s="30">
        <f t="shared" si="238"/>
        <v>-6.4246676350453633</v>
      </c>
      <c r="Y382" s="31">
        <f t="shared" si="240"/>
        <v>-50.735780325319794</v>
      </c>
      <c r="Z382" s="31">
        <f t="shared" si="241"/>
        <v>-89.833530671701666</v>
      </c>
      <c r="AA382" s="31">
        <f t="shared" si="242"/>
        <v>30.437461121591795</v>
      </c>
      <c r="AB382" s="31">
        <f t="shared" si="243"/>
        <v>-88.276881899053066</v>
      </c>
      <c r="AC382" s="31">
        <f t="shared" si="244"/>
        <v>0.15290316262029005</v>
      </c>
      <c r="AD382" s="31">
        <f t="shared" si="245"/>
        <v>10.719234624506825</v>
      </c>
      <c r="AE382" s="31">
        <f t="shared" si="246"/>
        <v>-26.570083676153075</v>
      </c>
      <c r="AF382" s="31">
        <f t="shared" si="247"/>
        <v>-167.39117794624792</v>
      </c>
      <c r="AG382" s="31">
        <f t="shared" si="235"/>
        <v>92.110410468749379</v>
      </c>
      <c r="AH382" s="31">
        <f t="shared" si="248"/>
        <v>-125.53465499481079</v>
      </c>
      <c r="AI382" s="31">
        <f t="shared" si="249"/>
        <v>-89.999969703679767</v>
      </c>
      <c r="AJ382" s="31">
        <f t="shared" si="250"/>
        <v>49.657955261188391</v>
      </c>
      <c r="AK382" s="31">
        <f t="shared" si="251"/>
        <v>89.811537194216541</v>
      </c>
      <c r="AL382" s="32">
        <f t="shared" si="252"/>
        <v>-12.597496303216305</v>
      </c>
      <c r="AM382" s="31">
        <f t="shared" si="253"/>
        <v>-76.438410753625632</v>
      </c>
      <c r="AN382" s="31">
        <f t="shared" si="254"/>
        <v>3.6362144319106715</v>
      </c>
      <c r="AO382" s="31">
        <f t="shared" si="255"/>
        <v>-76.626843263088858</v>
      </c>
      <c r="AP382" s="30">
        <f t="shared" si="236"/>
        <v>23.609121289162623</v>
      </c>
      <c r="AQ382" s="30">
        <f t="shared" si="237"/>
        <v>-26.020599913279625</v>
      </c>
      <c r="AR382" s="31">
        <f t="shared" si="256"/>
        <v>-25.345347868359404</v>
      </c>
      <c r="AS382" s="33">
        <f t="shared" si="257"/>
        <v>-244.01802120933678</v>
      </c>
      <c r="AT382" s="31">
        <f t="shared" si="258"/>
        <v>1.5784276556976138E-6</v>
      </c>
      <c r="AU382" s="31">
        <f t="shared" si="259"/>
        <v>3.4541628138059943E-2</v>
      </c>
      <c r="AV382" s="32">
        <f t="shared" si="260"/>
        <v>-3.9460684957860116E-9</v>
      </c>
      <c r="AW382" s="31">
        <f t="shared" si="261"/>
        <v>-1.7270816156137695E-3</v>
      </c>
      <c r="AX382" s="34">
        <f t="shared" si="262"/>
        <v>1.5744815872018278E-6</v>
      </c>
      <c r="AY382" s="35">
        <f t="shared" si="263"/>
        <v>3.2814546522446177E-2</v>
      </c>
      <c r="AZ382" s="10">
        <f t="shared" si="264"/>
        <v>-25.345346293877817</v>
      </c>
      <c r="BA382" s="10">
        <f t="shared" si="265"/>
        <v>-243.98520666281433</v>
      </c>
      <c r="BB382" s="10">
        <f t="shared" si="266"/>
        <v>-63.985206662814335</v>
      </c>
      <c r="BC382" s="37"/>
      <c r="BD382" s="46">
        <f t="shared" si="267"/>
        <v>-25</v>
      </c>
      <c r="BE382" s="46">
        <f t="shared" si="268"/>
        <v>-244</v>
      </c>
      <c r="BF382" s="46">
        <f t="shared" si="269"/>
        <v>-64</v>
      </c>
    </row>
    <row r="383" spans="22:58" x14ac:dyDescent="0.3">
      <c r="V383" s="29">
        <v>4.79000000000004</v>
      </c>
      <c r="W383" s="38">
        <f t="shared" si="239"/>
        <v>616595.00186153932</v>
      </c>
      <c r="X383" s="30">
        <f t="shared" si="238"/>
        <v>-6.4246676350453633</v>
      </c>
      <c r="Y383" s="31">
        <f t="shared" si="240"/>
        <v>-50.935778675295182</v>
      </c>
      <c r="Z383" s="31">
        <f t="shared" si="241"/>
        <v>-89.837319955636886</v>
      </c>
      <c r="AA383" s="31">
        <f t="shared" si="242"/>
        <v>30.637284383119724</v>
      </c>
      <c r="AB383" s="31">
        <f t="shared" si="243"/>
        <v>-88.316082010464854</v>
      </c>
      <c r="AC383" s="31">
        <f t="shared" si="244"/>
        <v>0.15997812287572805</v>
      </c>
      <c r="AD383" s="31">
        <f t="shared" si="245"/>
        <v>10.962934346116006</v>
      </c>
      <c r="AE383" s="31">
        <f t="shared" si="246"/>
        <v>-26.563183804345098</v>
      </c>
      <c r="AF383" s="31">
        <f t="shared" si="247"/>
        <v>-167.19046761998572</v>
      </c>
      <c r="AG383" s="31">
        <f t="shared" si="235"/>
        <v>92.110410468749379</v>
      </c>
      <c r="AH383" s="31">
        <f t="shared" si="248"/>
        <v>-125.73465499481074</v>
      </c>
      <c r="AI383" s="31">
        <f t="shared" si="249"/>
        <v>-89.999970393308217</v>
      </c>
      <c r="AJ383" s="31">
        <f t="shared" si="250"/>
        <v>49.857953146370619</v>
      </c>
      <c r="AK383" s="31">
        <f t="shared" si="251"/>
        <v>89.815827101527972</v>
      </c>
      <c r="AL383" s="32">
        <f t="shared" si="252"/>
        <v>-12.786735202775061</v>
      </c>
      <c r="AM383" s="31">
        <f t="shared" si="253"/>
        <v>-76.736078843818134</v>
      </c>
      <c r="AN383" s="31">
        <f t="shared" si="254"/>
        <v>3.4469734175341973</v>
      </c>
      <c r="AO383" s="31">
        <f t="shared" si="255"/>
        <v>-76.92022213559838</v>
      </c>
      <c r="AP383" s="30">
        <f t="shared" si="236"/>
        <v>23.609121289162623</v>
      </c>
      <c r="AQ383" s="30">
        <f t="shared" si="237"/>
        <v>-26.020599913279625</v>
      </c>
      <c r="AR383" s="31">
        <f t="shared" si="256"/>
        <v>-25.527689010927901</v>
      </c>
      <c r="AS383" s="33">
        <f t="shared" si="257"/>
        <v>-244.1106897555841</v>
      </c>
      <c r="AT383" s="31">
        <f t="shared" si="258"/>
        <v>1.6528166456646841E-6</v>
      </c>
      <c r="AU383" s="31">
        <f t="shared" si="259"/>
        <v>3.5346205813832951E-2</v>
      </c>
      <c r="AV383" s="32">
        <f t="shared" si="260"/>
        <v>-4.1320409764522252E-9</v>
      </c>
      <c r="AW383" s="31">
        <f t="shared" si="261"/>
        <v>-1.7673105143292663E-3</v>
      </c>
      <c r="AX383" s="34">
        <f t="shared" si="262"/>
        <v>1.6486846046882319E-6</v>
      </c>
      <c r="AY383" s="35">
        <f t="shared" si="263"/>
        <v>3.3578895299503683E-2</v>
      </c>
      <c r="AZ383" s="10">
        <f t="shared" si="264"/>
        <v>-25.527687362243295</v>
      </c>
      <c r="BA383" s="10">
        <f t="shared" si="265"/>
        <v>-244.07711086028459</v>
      </c>
      <c r="BB383" s="10">
        <f t="shared" si="266"/>
        <v>-64.077110860284591</v>
      </c>
      <c r="BC383" s="37"/>
      <c r="BD383" s="46">
        <f t="shared" si="267"/>
        <v>-26</v>
      </c>
      <c r="BE383" s="46">
        <f t="shared" si="268"/>
        <v>-244</v>
      </c>
      <c r="BF383" s="46">
        <f t="shared" si="269"/>
        <v>-64</v>
      </c>
    </row>
    <row r="384" spans="22:58" x14ac:dyDescent="0.3">
      <c r="V384" s="29">
        <v>4.8000000000000398</v>
      </c>
      <c r="W384" s="36">
        <f t="shared" si="239"/>
        <v>630957.34448025166</v>
      </c>
      <c r="X384" s="30">
        <f t="shared" si="238"/>
        <v>-6.4246676350453633</v>
      </c>
      <c r="Y384" s="31">
        <f t="shared" si="240"/>
        <v>-51.135777099533328</v>
      </c>
      <c r="Z384" s="31">
        <f t="shared" si="241"/>
        <v>-89.841022986314258</v>
      </c>
      <c r="AA384" s="31">
        <f t="shared" si="242"/>
        <v>30.837115592474781</v>
      </c>
      <c r="AB384" s="31">
        <f t="shared" si="243"/>
        <v>-88.35439134220222</v>
      </c>
      <c r="AC384" s="31">
        <f t="shared" si="244"/>
        <v>0.16737418327286202</v>
      </c>
      <c r="AD384" s="31">
        <f t="shared" si="245"/>
        <v>11.211895471915055</v>
      </c>
      <c r="AE384" s="31">
        <f t="shared" si="246"/>
        <v>-26.555954958831052</v>
      </c>
      <c r="AF384" s="31">
        <f t="shared" si="247"/>
        <v>-166.98351885660142</v>
      </c>
      <c r="AG384" s="31">
        <f t="shared" si="235"/>
        <v>92.110410468749379</v>
      </c>
      <c r="AH384" s="31">
        <f t="shared" si="248"/>
        <v>-125.93465499481069</v>
      </c>
      <c r="AI384" s="31">
        <f t="shared" si="249"/>
        <v>-89.999971067238789</v>
      </c>
      <c r="AJ384" s="31">
        <f t="shared" si="250"/>
        <v>50.057951126734359</v>
      </c>
      <c r="AK384" s="31">
        <f t="shared" si="251"/>
        <v>89.820019360622481</v>
      </c>
      <c r="AL384" s="32">
        <f t="shared" si="252"/>
        <v>-12.976433480549893</v>
      </c>
      <c r="AM384" s="31">
        <f t="shared" si="253"/>
        <v>-77.027677382586972</v>
      </c>
      <c r="AN384" s="31">
        <f t="shared" si="254"/>
        <v>3.2572731201231591</v>
      </c>
      <c r="AO384" s="31">
        <f t="shared" si="255"/>
        <v>-77.20762908920328</v>
      </c>
      <c r="AP384" s="30">
        <f t="shared" si="236"/>
        <v>23.609121289162623</v>
      </c>
      <c r="AQ384" s="30">
        <f t="shared" si="237"/>
        <v>-26.020599913279625</v>
      </c>
      <c r="AR384" s="31">
        <f t="shared" si="256"/>
        <v>-25.710160462824895</v>
      </c>
      <c r="AS384" s="33">
        <f t="shared" si="257"/>
        <v>-244.19114794580469</v>
      </c>
      <c r="AT384" s="31">
        <f t="shared" si="258"/>
        <v>1.7307114795885981E-6</v>
      </c>
      <c r="AU384" s="31">
        <f t="shared" si="259"/>
        <v>3.6169524496763576E-2</v>
      </c>
      <c r="AV384" s="32">
        <f t="shared" si="260"/>
        <v>-4.326779193797753E-9</v>
      </c>
      <c r="AW384" s="31">
        <f t="shared" si="261"/>
        <v>-1.8084764644702028E-3</v>
      </c>
      <c r="AX384" s="34">
        <f t="shared" si="262"/>
        <v>1.7263847003948004E-6</v>
      </c>
      <c r="AY384" s="35">
        <f t="shared" si="263"/>
        <v>3.4361048032293375E-2</v>
      </c>
      <c r="AZ384" s="10">
        <f t="shared" si="264"/>
        <v>-25.710158736440196</v>
      </c>
      <c r="BA384" s="10">
        <f t="shared" si="265"/>
        <v>-244.15678689777241</v>
      </c>
      <c r="BB384" s="10">
        <f t="shared" si="266"/>
        <v>-64.156786897772406</v>
      </c>
      <c r="BC384" s="48"/>
      <c r="BD384" s="46">
        <f t="shared" si="267"/>
        <v>-26</v>
      </c>
      <c r="BE384" s="46">
        <f t="shared" si="268"/>
        <v>-244</v>
      </c>
      <c r="BF384" s="46">
        <f t="shared" si="269"/>
        <v>-64</v>
      </c>
    </row>
    <row r="385" spans="22:58" x14ac:dyDescent="0.3">
      <c r="V385" s="29">
        <v>4.8100000000000396</v>
      </c>
      <c r="W385" s="38">
        <f t="shared" si="239"/>
        <v>645654.22903471533</v>
      </c>
      <c r="X385" s="30">
        <f t="shared" si="238"/>
        <v>-6.4246676350453633</v>
      </c>
      <c r="Y385" s="31">
        <f t="shared" si="240"/>
        <v>-51.33577559469191</v>
      </c>
      <c r="Z385" s="31">
        <f t="shared" si="241"/>
        <v>-89.844641727005865</v>
      </c>
      <c r="AA385" s="31">
        <f t="shared" si="242"/>
        <v>31.036954392536153</v>
      </c>
      <c r="AB385" s="31">
        <f t="shared" si="243"/>
        <v>-88.391830069289583</v>
      </c>
      <c r="AC385" s="31">
        <f t="shared" si="244"/>
        <v>0.17510533298960146</v>
      </c>
      <c r="AD385" s="31">
        <f t="shared" si="245"/>
        <v>11.466212381878826</v>
      </c>
      <c r="AE385" s="31">
        <f t="shared" si="246"/>
        <v>-26.548383504211522</v>
      </c>
      <c r="AF385" s="31">
        <f t="shared" si="247"/>
        <v>-166.77025941441664</v>
      </c>
      <c r="AG385" s="31">
        <f t="shared" si="235"/>
        <v>92.110410468749379</v>
      </c>
      <c r="AH385" s="31">
        <f t="shared" si="248"/>
        <v>-126.13465499481065</v>
      </c>
      <c r="AI385" s="31">
        <f t="shared" si="249"/>
        <v>-89.999971725828843</v>
      </c>
      <c r="AJ385" s="31">
        <f t="shared" si="250"/>
        <v>50.257949197995835</v>
      </c>
      <c r="AK385" s="31">
        <f t="shared" si="251"/>
        <v>89.824116194111667</v>
      </c>
      <c r="AL385" s="32">
        <f t="shared" si="252"/>
        <v>-13.166572548261264</v>
      </c>
      <c r="AM385" s="31">
        <f t="shared" si="253"/>
        <v>-77.313300529668695</v>
      </c>
      <c r="AN385" s="31">
        <f t="shared" si="254"/>
        <v>3.0671321236733036</v>
      </c>
      <c r="AO385" s="31">
        <f t="shared" si="255"/>
        <v>-77.48915606138587</v>
      </c>
      <c r="AP385" s="30">
        <f t="shared" si="236"/>
        <v>23.609121289162623</v>
      </c>
      <c r="AQ385" s="30">
        <f t="shared" si="237"/>
        <v>-26.020599913279625</v>
      </c>
      <c r="AR385" s="31">
        <f t="shared" si="256"/>
        <v>-25.89273000465522</v>
      </c>
      <c r="AS385" s="33">
        <f t="shared" si="257"/>
        <v>-244.25941547580251</v>
      </c>
      <c r="AT385" s="31">
        <f t="shared" si="258"/>
        <v>1.8122773794227175E-6</v>
      </c>
      <c r="AU385" s="31">
        <f t="shared" si="259"/>
        <v>3.7012020719954644E-2</v>
      </c>
      <c r="AV385" s="32">
        <f t="shared" si="260"/>
        <v>-4.5306939513241493E-9</v>
      </c>
      <c r="AW385" s="31">
        <f t="shared" si="261"/>
        <v>-1.8506012927680692E-3</v>
      </c>
      <c r="AX385" s="34">
        <f t="shared" si="262"/>
        <v>1.8077466854713934E-6</v>
      </c>
      <c r="AY385" s="35">
        <f t="shared" si="263"/>
        <v>3.5161419427186577E-2</v>
      </c>
      <c r="AZ385" s="10">
        <f t="shared" si="264"/>
        <v>-25.892728196908536</v>
      </c>
      <c r="BA385" s="10">
        <f t="shared" si="265"/>
        <v>-244.22425405637532</v>
      </c>
      <c r="BB385" s="10">
        <f t="shared" si="266"/>
        <v>-64.224254056375315</v>
      </c>
      <c r="BC385" s="37"/>
      <c r="BD385" s="46">
        <f t="shared" si="267"/>
        <v>-26</v>
      </c>
      <c r="BE385" s="46">
        <f t="shared" si="268"/>
        <v>-244</v>
      </c>
      <c r="BF385" s="46">
        <f t="shared" si="269"/>
        <v>-64</v>
      </c>
    </row>
    <row r="386" spans="22:58" x14ac:dyDescent="0.3">
      <c r="V386" s="29">
        <v>4.8200000000000403</v>
      </c>
      <c r="W386" s="38">
        <f t="shared" si="239"/>
        <v>660693.44800765836</v>
      </c>
      <c r="X386" s="30">
        <f t="shared" si="238"/>
        <v>-6.4246676350453633</v>
      </c>
      <c r="Y386" s="31">
        <f t="shared" si="240"/>
        <v>-51.535774157579041</v>
      </c>
      <c r="Z386" s="31">
        <f t="shared" si="241"/>
        <v>-89.848178096300373</v>
      </c>
      <c r="AA386" s="31">
        <f t="shared" si="242"/>
        <v>31.236800442204228</v>
      </c>
      <c r="AB386" s="31">
        <f t="shared" si="243"/>
        <v>-88.428417914280828</v>
      </c>
      <c r="AC386" s="31">
        <f t="shared" si="244"/>
        <v>0.18318611668194545</v>
      </c>
      <c r="AD386" s="31">
        <f t="shared" si="245"/>
        <v>11.725979815179812</v>
      </c>
      <c r="AE386" s="31">
        <f t="shared" si="246"/>
        <v>-26.540455233738236</v>
      </c>
      <c r="AF386" s="31">
        <f t="shared" si="247"/>
        <v>-166.5506161954014</v>
      </c>
      <c r="AG386" s="31">
        <f t="shared" si="235"/>
        <v>92.110410468749379</v>
      </c>
      <c r="AH386" s="31">
        <f t="shared" si="248"/>
        <v>-126.33465499481061</v>
      </c>
      <c r="AI386" s="31">
        <f t="shared" si="249"/>
        <v>-89.999972369427567</v>
      </c>
      <c r="AJ386" s="31">
        <f t="shared" si="250"/>
        <v>50.457947356064061</v>
      </c>
      <c r="AK386" s="31">
        <f t="shared" si="251"/>
        <v>89.828119774023222</v>
      </c>
      <c r="AL386" s="32">
        <f t="shared" si="252"/>
        <v>-13.357134483906092</v>
      </c>
      <c r="AM386" s="31">
        <f t="shared" si="253"/>
        <v>-77.593042916813985</v>
      </c>
      <c r="AN386" s="31">
        <f t="shared" si="254"/>
        <v>2.8765683460967413</v>
      </c>
      <c r="AO386" s="31">
        <f t="shared" si="255"/>
        <v>-77.764895512218331</v>
      </c>
      <c r="AP386" s="30">
        <f t="shared" si="236"/>
        <v>23.609121289162623</v>
      </c>
      <c r="AQ386" s="30">
        <f t="shared" si="237"/>
        <v>-26.020599913279625</v>
      </c>
      <c r="AR386" s="31">
        <f t="shared" si="256"/>
        <v>-26.075365511758498</v>
      </c>
      <c r="AS386" s="33">
        <f t="shared" si="257"/>
        <v>-244.31551170761975</v>
      </c>
      <c r="AT386" s="31">
        <f t="shared" si="258"/>
        <v>1.8976873646598717E-6</v>
      </c>
      <c r="AU386" s="31">
        <f t="shared" si="259"/>
        <v>3.7874141184597358E-2</v>
      </c>
      <c r="AV386" s="32">
        <f t="shared" si="260"/>
        <v>-4.7442191963922473E-9</v>
      </c>
      <c r="AW386" s="31">
        <f t="shared" si="261"/>
        <v>-1.8937073343642374E-3</v>
      </c>
      <c r="AX386" s="34">
        <f t="shared" si="262"/>
        <v>1.8929431454634793E-6</v>
      </c>
      <c r="AY386" s="35">
        <f t="shared" si="263"/>
        <v>3.5980433850233119E-2</v>
      </c>
      <c r="AZ386" s="10">
        <f t="shared" si="264"/>
        <v>-26.075363618815352</v>
      </c>
      <c r="BA386" s="10">
        <f t="shared" si="265"/>
        <v>-244.27953127376952</v>
      </c>
      <c r="BB386" s="10">
        <f t="shared" si="266"/>
        <v>-64.279531273769521</v>
      </c>
      <c r="BC386" s="37"/>
      <c r="BD386" s="46">
        <f t="shared" si="267"/>
        <v>-26</v>
      </c>
      <c r="BE386" s="46">
        <f t="shared" si="268"/>
        <v>-244</v>
      </c>
      <c r="BF386" s="46">
        <f t="shared" si="269"/>
        <v>-64</v>
      </c>
    </row>
    <row r="387" spans="22:58" x14ac:dyDescent="0.3">
      <c r="V387" s="29">
        <v>4.83000000000004</v>
      </c>
      <c r="W387" s="36">
        <f t="shared" si="239"/>
        <v>676082.97539204429</v>
      </c>
      <c r="X387" s="30">
        <f t="shared" si="238"/>
        <v>-6.4246676350453633</v>
      </c>
      <c r="Y387" s="31">
        <f t="shared" si="240"/>
        <v>-51.735772785146423</v>
      </c>
      <c r="Z387" s="31">
        <f t="shared" si="241"/>
        <v>-89.851633969119732</v>
      </c>
      <c r="AA387" s="31">
        <f t="shared" si="242"/>
        <v>31.436653415684027</v>
      </c>
      <c r="AB387" s="31">
        <f t="shared" si="243"/>
        <v>-88.464174157108346</v>
      </c>
      <c r="AC387" s="31">
        <f t="shared" si="244"/>
        <v>0.19163165156296141</v>
      </c>
      <c r="AD387" s="31">
        <f t="shared" si="245"/>
        <v>11.991292766990673</v>
      </c>
      <c r="AE387" s="31">
        <f t="shared" si="246"/>
        <v>-26.532155352944802</v>
      </c>
      <c r="AF387" s="31">
        <f t="shared" si="247"/>
        <v>-166.32451535923741</v>
      </c>
      <c r="AG387" s="31">
        <f t="shared" si="235"/>
        <v>92.110410468749379</v>
      </c>
      <c r="AH387" s="31">
        <f t="shared" si="248"/>
        <v>-126.53465499481055</v>
      </c>
      <c r="AI387" s="31">
        <f t="shared" si="249"/>
        <v>-89.999972998376165</v>
      </c>
      <c r="AJ387" s="31">
        <f t="shared" si="250"/>
        <v>50.657945597032111</v>
      </c>
      <c r="AK387" s="31">
        <f t="shared" si="251"/>
        <v>89.832032222951725</v>
      </c>
      <c r="AL387" s="32">
        <f t="shared" si="252"/>
        <v>-13.548102015146071</v>
      </c>
      <c r="AM387" s="31">
        <f t="shared" si="253"/>
        <v>-77.866999494681238</v>
      </c>
      <c r="AN387" s="31">
        <f t="shared" si="254"/>
        <v>2.6855990558248664</v>
      </c>
      <c r="AO387" s="31">
        <f t="shared" si="255"/>
        <v>-78.034940270105679</v>
      </c>
      <c r="AP387" s="30">
        <f t="shared" si="236"/>
        <v>23.609121289162623</v>
      </c>
      <c r="AQ387" s="30">
        <f t="shared" si="237"/>
        <v>-26.020599913279625</v>
      </c>
      <c r="AR387" s="31">
        <f t="shared" si="256"/>
        <v>-26.258034921236938</v>
      </c>
      <c r="AS387" s="33">
        <f t="shared" si="257"/>
        <v>-244.35945562934307</v>
      </c>
      <c r="AT387" s="31">
        <f t="shared" si="258"/>
        <v>1.9871225937030849E-6</v>
      </c>
      <c r="AU387" s="31">
        <f t="shared" si="259"/>
        <v>3.8756342996810952E-2</v>
      </c>
      <c r="AV387" s="32">
        <f t="shared" si="260"/>
        <v>-4.9678062342573588E-9</v>
      </c>
      <c r="AW387" s="31">
        <f t="shared" si="261"/>
        <v>-1.9378174446523322E-3</v>
      </c>
      <c r="AX387" s="34">
        <f t="shared" si="262"/>
        <v>1.9821547874688275E-6</v>
      </c>
      <c r="AY387" s="35">
        <f t="shared" si="263"/>
        <v>3.6818525552158622E-2</v>
      </c>
      <c r="AZ387" s="10">
        <f t="shared" si="264"/>
        <v>-26.258032939082149</v>
      </c>
      <c r="BA387" s="10">
        <f t="shared" si="265"/>
        <v>-244.32263710379092</v>
      </c>
      <c r="BB387" s="10">
        <f t="shared" si="266"/>
        <v>-64.322637103790925</v>
      </c>
      <c r="BC387" s="48"/>
      <c r="BD387" s="46">
        <f t="shared" si="267"/>
        <v>-26</v>
      </c>
      <c r="BE387" s="46">
        <f t="shared" si="268"/>
        <v>-244</v>
      </c>
      <c r="BF387" s="46">
        <f t="shared" si="269"/>
        <v>-64</v>
      </c>
    </row>
    <row r="388" spans="22:58" x14ac:dyDescent="0.3">
      <c r="V388" s="29">
        <v>4.8400000000000398</v>
      </c>
      <c r="W388" s="38">
        <f t="shared" si="239"/>
        <v>691830.97091900045</v>
      </c>
      <c r="X388" s="30">
        <f t="shared" si="238"/>
        <v>-6.4246676350453633</v>
      </c>
      <c r="Y388" s="31">
        <f t="shared" si="240"/>
        <v>-51.935771474483062</v>
      </c>
      <c r="Z388" s="31">
        <f t="shared" si="241"/>
        <v>-89.855011177712854</v>
      </c>
      <c r="AA388" s="31">
        <f t="shared" si="242"/>
        <v>31.636513001800694</v>
      </c>
      <c r="AB388" s="31">
        <f t="shared" si="243"/>
        <v>-88.499117644737666</v>
      </c>
      <c r="AC388" s="31">
        <f t="shared" si="244"/>
        <v>0.20045764453418438</v>
      </c>
      <c r="AD388" s="31">
        <f t="shared" si="245"/>
        <v>12.262246377099746</v>
      </c>
      <c r="AE388" s="31">
        <f t="shared" si="246"/>
        <v>-26.523468463193549</v>
      </c>
      <c r="AF388" s="31">
        <f t="shared" si="247"/>
        <v>-166.09188244535076</v>
      </c>
      <c r="AG388" s="31">
        <f t="shared" ref="AG388:AG451" si="270">DC_gain_comp</f>
        <v>92.110410468749379</v>
      </c>
      <c r="AH388" s="31">
        <f t="shared" si="248"/>
        <v>-126.73465499481048</v>
      </c>
      <c r="AI388" s="31">
        <f t="shared" si="249"/>
        <v>-89.999973613008166</v>
      </c>
      <c r="AJ388" s="31">
        <f t="shared" si="250"/>
        <v>50.857943917168988</v>
      </c>
      <c r="AK388" s="31">
        <f t="shared" si="251"/>
        <v>89.835855615183362</v>
      </c>
      <c r="AL388" s="32">
        <f t="shared" si="252"/>
        <v>-13.739458502458014</v>
      </c>
      <c r="AM388" s="31">
        <f t="shared" si="253"/>
        <v>-78.135265389599169</v>
      </c>
      <c r="AN388" s="31">
        <f t="shared" si="254"/>
        <v>2.4942408886498697</v>
      </c>
      <c r="AO388" s="31">
        <f t="shared" si="255"/>
        <v>-78.299383387423973</v>
      </c>
      <c r="AP388" s="30">
        <f t="shared" ref="AP388:AP451" si="271">-20*LOG(GmPS*Rsns)</f>
        <v>23.609121289162623</v>
      </c>
      <c r="AQ388" s="30">
        <f t="shared" ref="AQ388:AQ451" si="272">20*LOG(Vref/Vout)</f>
        <v>-26.020599913279625</v>
      </c>
      <c r="AR388" s="31">
        <f t="shared" si="256"/>
        <v>-26.440706198660681</v>
      </c>
      <c r="AS388" s="33">
        <f t="shared" si="257"/>
        <v>-244.39126583277474</v>
      </c>
      <c r="AT388" s="31">
        <f t="shared" si="258"/>
        <v>2.0807727727391061E-6</v>
      </c>
      <c r="AU388" s="31">
        <f t="shared" si="259"/>
        <v>3.9659093909999631E-2</v>
      </c>
      <c r="AV388" s="32">
        <f t="shared" si="260"/>
        <v>-5.2019333713439617E-9</v>
      </c>
      <c r="AW388" s="31">
        <f t="shared" si="261"/>
        <v>-1.9829550113964964E-3</v>
      </c>
      <c r="AX388" s="34">
        <f t="shared" si="262"/>
        <v>2.0755708393677621E-6</v>
      </c>
      <c r="AY388" s="35">
        <f t="shared" si="263"/>
        <v>3.7676138898603134E-2</v>
      </c>
      <c r="AZ388" s="10">
        <f t="shared" si="264"/>
        <v>-26.440704123089841</v>
      </c>
      <c r="BA388" s="10">
        <f t="shared" si="265"/>
        <v>-244.35358969387613</v>
      </c>
      <c r="BB388" s="10">
        <f t="shared" si="266"/>
        <v>-64.353589693876131</v>
      </c>
      <c r="BC388" s="37"/>
      <c r="BD388" s="46">
        <f t="shared" si="267"/>
        <v>-26</v>
      </c>
      <c r="BE388" s="46">
        <f t="shared" si="268"/>
        <v>-244</v>
      </c>
      <c r="BF388" s="46">
        <f t="shared" si="269"/>
        <v>-64</v>
      </c>
    </row>
    <row r="389" spans="22:58" x14ac:dyDescent="0.3">
      <c r="V389" s="29">
        <v>4.8500000000000396</v>
      </c>
      <c r="W389" s="38">
        <f t="shared" si="239"/>
        <v>707945.78438420314</v>
      </c>
      <c r="X389" s="30">
        <f t="shared" ref="X389:X452" si="273">DC_gain_power</f>
        <v>-6.4246676350453633</v>
      </c>
      <c r="Y389" s="31">
        <f t="shared" si="240"/>
        <v>-52.135770222808908</v>
      </c>
      <c r="Z389" s="31">
        <f t="shared" si="241"/>
        <v>-89.8583115126265</v>
      </c>
      <c r="AA389" s="31">
        <f t="shared" si="242"/>
        <v>31.836378903345096</v>
      </c>
      <c r="AB389" s="31">
        <f t="shared" si="243"/>
        <v>-88.533266800630471</v>
      </c>
      <c r="AC389" s="31">
        <f t="shared" si="244"/>
        <v>0.20968040931595011</v>
      </c>
      <c r="AD389" s="31">
        <f t="shared" si="245"/>
        <v>12.538935809963535</v>
      </c>
      <c r="AE389" s="31">
        <f t="shared" si="246"/>
        <v>-26.514378545193221</v>
      </c>
      <c r="AF389" s="31">
        <f t="shared" si="247"/>
        <v>-165.85264250329342</v>
      </c>
      <c r="AG389" s="31">
        <f t="shared" si="270"/>
        <v>92.110410468749379</v>
      </c>
      <c r="AH389" s="31">
        <f t="shared" si="248"/>
        <v>-126.93465499481044</v>
      </c>
      <c r="AI389" s="31">
        <f t="shared" si="249"/>
        <v>-89.999974213649438</v>
      </c>
      <c r="AJ389" s="31">
        <f t="shared" si="250"/>
        <v>51.057942312911557</v>
      </c>
      <c r="AK389" s="31">
        <f t="shared" si="251"/>
        <v>89.839591977795024</v>
      </c>
      <c r="AL389" s="32">
        <f t="shared" si="252"/>
        <v>-13.931187922121225</v>
      </c>
      <c r="AM389" s="31">
        <f t="shared" si="253"/>
        <v>-78.397935769834049</v>
      </c>
      <c r="AN389" s="31">
        <f t="shared" si="254"/>
        <v>2.3025098647292666</v>
      </c>
      <c r="AO389" s="31">
        <f t="shared" si="255"/>
        <v>-78.558318005688463</v>
      </c>
      <c r="AP389" s="30">
        <f t="shared" si="271"/>
        <v>23.609121289162623</v>
      </c>
      <c r="AQ389" s="30">
        <f t="shared" si="272"/>
        <v>-26.020599913279625</v>
      </c>
      <c r="AR389" s="31">
        <f t="shared" si="256"/>
        <v>-26.623347304580957</v>
      </c>
      <c r="AS389" s="33">
        <f t="shared" si="257"/>
        <v>-244.41096050898187</v>
      </c>
      <c r="AT389" s="31">
        <f t="shared" si="258"/>
        <v>2.1788365472539158E-6</v>
      </c>
      <c r="AU389" s="31">
        <f t="shared" si="259"/>
        <v>4.0582872572852917E-2</v>
      </c>
      <c r="AV389" s="32">
        <f t="shared" si="260"/>
        <v>-5.4470924146611547E-9</v>
      </c>
      <c r="AW389" s="31">
        <f t="shared" si="261"/>
        <v>-2.0291439671318552E-3</v>
      </c>
      <c r="AX389" s="34">
        <f t="shared" si="262"/>
        <v>2.1733894548392545E-6</v>
      </c>
      <c r="AY389" s="35">
        <f t="shared" si="263"/>
        <v>3.8553728605721059E-2</v>
      </c>
      <c r="AZ389" s="10">
        <f t="shared" si="264"/>
        <v>-26.623345131191503</v>
      </c>
      <c r="BA389" s="10">
        <f t="shared" si="265"/>
        <v>-244.37240678037614</v>
      </c>
      <c r="BB389" s="10">
        <f t="shared" si="266"/>
        <v>-64.372406780376139</v>
      </c>
      <c r="BC389" s="37"/>
      <c r="BD389" s="46">
        <f t="shared" si="267"/>
        <v>-27</v>
      </c>
      <c r="BE389" s="46">
        <f t="shared" si="268"/>
        <v>-244</v>
      </c>
      <c r="BF389" s="46">
        <f t="shared" si="269"/>
        <v>-64</v>
      </c>
    </row>
    <row r="390" spans="22:58" x14ac:dyDescent="0.3">
      <c r="V390" s="29">
        <v>4.8600000000000403</v>
      </c>
      <c r="W390" s="36">
        <f t="shared" si="239"/>
        <v>724435.96007505804</v>
      </c>
      <c r="X390" s="30">
        <f t="shared" si="273"/>
        <v>-6.4246676350453633</v>
      </c>
      <c r="Y390" s="31">
        <f t="shared" si="240"/>
        <v>-52.335769027469041</v>
      </c>
      <c r="Z390" s="31">
        <f t="shared" si="241"/>
        <v>-89.861536723654268</v>
      </c>
      <c r="AA390" s="31">
        <f t="shared" si="242"/>
        <v>32.036250836448851</v>
      </c>
      <c r="AB390" s="31">
        <f t="shared" si="243"/>
        <v>-88.566639634018074</v>
      </c>
      <c r="AC390" s="31">
        <f t="shared" si="244"/>
        <v>0.21931688351740819</v>
      </c>
      <c r="AD390" s="31">
        <f t="shared" si="245"/>
        <v>12.821456125821751</v>
      </c>
      <c r="AE390" s="31">
        <f t="shared" si="246"/>
        <v>-26.50486894254815</v>
      </c>
      <c r="AF390" s="31">
        <f t="shared" si="247"/>
        <v>-165.60672023185057</v>
      </c>
      <c r="AG390" s="31">
        <f t="shared" si="270"/>
        <v>92.110410468749379</v>
      </c>
      <c r="AH390" s="31">
        <f t="shared" si="248"/>
        <v>-127.13465499481043</v>
      </c>
      <c r="AI390" s="31">
        <f t="shared" si="249"/>
        <v>-89.999974800618432</v>
      </c>
      <c r="AJ390" s="31">
        <f t="shared" si="250"/>
        <v>51.257940780857069</v>
      </c>
      <c r="AK390" s="31">
        <f t="shared" si="251"/>
        <v>89.843243291728427</v>
      </c>
      <c r="AL390" s="32">
        <f t="shared" si="252"/>
        <v>-14.123274849111214</v>
      </c>
      <c r="AM390" s="31">
        <f t="shared" si="253"/>
        <v>-78.655105720991159</v>
      </c>
      <c r="AN390" s="31">
        <f t="shared" si="254"/>
        <v>2.1104214056848019</v>
      </c>
      <c r="AO390" s="31">
        <f t="shared" si="255"/>
        <v>-78.811837229881164</v>
      </c>
      <c r="AP390" s="30">
        <f t="shared" si="271"/>
        <v>23.609121289162623</v>
      </c>
      <c r="AQ390" s="30">
        <f t="shared" si="272"/>
        <v>-26.020599913279625</v>
      </c>
      <c r="AR390" s="31">
        <f t="shared" si="256"/>
        <v>-26.805926160980349</v>
      </c>
      <c r="AS390" s="33">
        <f t="shared" si="257"/>
        <v>-244.41855746173172</v>
      </c>
      <c r="AT390" s="31">
        <f t="shared" si="258"/>
        <v>2.2815219244065826E-6</v>
      </c>
      <c r="AU390" s="31">
        <f t="shared" si="259"/>
        <v>4.1528168783123397E-2</v>
      </c>
      <c r="AV390" s="32">
        <f t="shared" si="260"/>
        <v>-5.7038060296970896E-9</v>
      </c>
      <c r="AW390" s="31">
        <f t="shared" si="261"/>
        <v>-2.0764088018538876E-3</v>
      </c>
      <c r="AX390" s="34">
        <f t="shared" si="262"/>
        <v>2.2758181183768854E-6</v>
      </c>
      <c r="AY390" s="35">
        <f t="shared" si="263"/>
        <v>3.9451759981269506E-2</v>
      </c>
      <c r="AZ390" s="10">
        <f t="shared" si="264"/>
        <v>-26.80592388516223</v>
      </c>
      <c r="BA390" s="10">
        <f t="shared" si="265"/>
        <v>-244.37910570175046</v>
      </c>
      <c r="BB390" s="10">
        <f t="shared" si="266"/>
        <v>-64.379105701750461</v>
      </c>
      <c r="BC390" s="48"/>
      <c r="BD390" s="46">
        <f t="shared" si="267"/>
        <v>-27</v>
      </c>
      <c r="BE390" s="46">
        <f t="shared" si="268"/>
        <v>-244</v>
      </c>
      <c r="BF390" s="46">
        <f t="shared" si="269"/>
        <v>-64</v>
      </c>
    </row>
    <row r="391" spans="22:58" x14ac:dyDescent="0.3">
      <c r="V391" s="29">
        <v>4.8700000000000401</v>
      </c>
      <c r="W391" s="38">
        <f t="shared" si="239"/>
        <v>741310.24130098708</v>
      </c>
      <c r="X391" s="30">
        <f t="shared" si="273"/>
        <v>-6.4246676350453633</v>
      </c>
      <c r="Y391" s="31">
        <f t="shared" si="240"/>
        <v>-52.53576788592801</v>
      </c>
      <c r="Z391" s="31">
        <f t="shared" si="241"/>
        <v>-89.864688520763934</v>
      </c>
      <c r="AA391" s="31">
        <f t="shared" si="242"/>
        <v>32.236128529986935</v>
      </c>
      <c r="AB391" s="31">
        <f t="shared" si="243"/>
        <v>-88.599253748988332</v>
      </c>
      <c r="AC391" s="31">
        <f t="shared" si="244"/>
        <v>0.22938464558078572</v>
      </c>
      <c r="AD391" s="31">
        <f t="shared" si="245"/>
        <v>13.109902142501374</v>
      </c>
      <c r="AE391" s="31">
        <f t="shared" si="246"/>
        <v>-26.494922345405655</v>
      </c>
      <c r="AF391" s="31">
        <f t="shared" si="247"/>
        <v>-165.3540401272509</v>
      </c>
      <c r="AG391" s="31">
        <f t="shared" si="270"/>
        <v>92.110410468749379</v>
      </c>
      <c r="AH391" s="31">
        <f t="shared" si="248"/>
        <v>-127.33465499481039</v>
      </c>
      <c r="AI391" s="31">
        <f t="shared" si="249"/>
        <v>-89.999975374226395</v>
      </c>
      <c r="AJ391" s="31">
        <f t="shared" si="250"/>
        <v>51.457939317755859</v>
      </c>
      <c r="AK391" s="31">
        <f t="shared" si="251"/>
        <v>89.846811492839848</v>
      </c>
      <c r="AL391" s="32">
        <f t="shared" si="252"/>
        <v>-14.315704439961722</v>
      </c>
      <c r="AM391" s="31">
        <f t="shared" si="253"/>
        <v>-78.906870130176415</v>
      </c>
      <c r="AN391" s="31">
        <f t="shared" si="254"/>
        <v>1.9179903517331223</v>
      </c>
      <c r="AO391" s="31">
        <f t="shared" si="255"/>
        <v>-79.060034011562962</v>
      </c>
      <c r="AP391" s="30">
        <f t="shared" si="271"/>
        <v>23.609121289162623</v>
      </c>
      <c r="AQ391" s="30">
        <f t="shared" si="272"/>
        <v>-26.020599913279625</v>
      </c>
      <c r="AR391" s="31">
        <f t="shared" si="256"/>
        <v>-26.988410617789533</v>
      </c>
      <c r="AS391" s="33">
        <f t="shared" si="257"/>
        <v>-244.41407413881387</v>
      </c>
      <c r="AT391" s="31">
        <f t="shared" si="258"/>
        <v>2.3890467108321952E-6</v>
      </c>
      <c r="AU391" s="31">
        <f t="shared" si="259"/>
        <v>4.2495483747314419E-2</v>
      </c>
      <c r="AV391" s="32">
        <f t="shared" si="260"/>
        <v>-5.9726180971442994E-9</v>
      </c>
      <c r="AW391" s="31">
        <f t="shared" si="261"/>
        <v>-2.1247745760033217E-3</v>
      </c>
      <c r="AX391" s="34">
        <f t="shared" si="262"/>
        <v>2.3830740927350511E-6</v>
      </c>
      <c r="AY391" s="35">
        <f t="shared" si="263"/>
        <v>4.0370709171311095E-2</v>
      </c>
      <c r="AZ391" s="10">
        <f t="shared" si="264"/>
        <v>-26.98840823471544</v>
      </c>
      <c r="BA391" s="10">
        <f t="shared" si="265"/>
        <v>-244.37370342964257</v>
      </c>
      <c r="BB391" s="10">
        <f t="shared" si="266"/>
        <v>-64.373703429642575</v>
      </c>
      <c r="BC391" s="37"/>
      <c r="BD391" s="46">
        <f t="shared" si="267"/>
        <v>-27</v>
      </c>
      <c r="BE391" s="46">
        <f t="shared" si="268"/>
        <v>-244</v>
      </c>
      <c r="BF391" s="46">
        <f t="shared" si="269"/>
        <v>-64</v>
      </c>
    </row>
    <row r="392" spans="22:58" x14ac:dyDescent="0.3">
      <c r="V392" s="29">
        <v>4.8800000000000399</v>
      </c>
      <c r="W392" s="38">
        <f t="shared" si="239"/>
        <v>758577.57502925477</v>
      </c>
      <c r="X392" s="30">
        <f t="shared" si="273"/>
        <v>-6.4246676350453633</v>
      </c>
      <c r="Y392" s="31">
        <f t="shared" si="240"/>
        <v>-52.735766795764505</v>
      </c>
      <c r="Z392" s="31">
        <f t="shared" si="241"/>
        <v>-89.867768575003694</v>
      </c>
      <c r="AA392" s="31">
        <f t="shared" si="242"/>
        <v>32.436011725007134</v>
      </c>
      <c r="AB392" s="31">
        <f t="shared" si="243"/>
        <v>-88.631126353388424</v>
      </c>
      <c r="AC392" s="31">
        <f t="shared" si="244"/>
        <v>0.23990193152803407</v>
      </c>
      <c r="AD392" s="31">
        <f t="shared" si="245"/>
        <v>13.404368287542477</v>
      </c>
      <c r="AE392" s="31">
        <f t="shared" si="246"/>
        <v>-26.484520774274703</v>
      </c>
      <c r="AF392" s="31">
        <f t="shared" si="247"/>
        <v>-165.09452664084967</v>
      </c>
      <c r="AG392" s="31">
        <f t="shared" si="270"/>
        <v>92.110410468749379</v>
      </c>
      <c r="AH392" s="31">
        <f t="shared" si="248"/>
        <v>-127.53465499481035</v>
      </c>
      <c r="AI392" s="31">
        <f t="shared" si="249"/>
        <v>-89.999975934777424</v>
      </c>
      <c r="AJ392" s="31">
        <f t="shared" si="250"/>
        <v>51.657937920504608</v>
      </c>
      <c r="AK392" s="31">
        <f t="shared" si="251"/>
        <v>89.850298472925999</v>
      </c>
      <c r="AL392" s="32">
        <f t="shared" si="252"/>
        <v>-14.508462415651994</v>
      </c>
      <c r="AM392" s="31">
        <f t="shared" si="253"/>
        <v>-79.153323578542313</v>
      </c>
      <c r="AN392" s="31">
        <f t="shared" si="254"/>
        <v>1.7252309787916396</v>
      </c>
      <c r="AO392" s="31">
        <f t="shared" si="255"/>
        <v>-79.303001040393738</v>
      </c>
      <c r="AP392" s="30">
        <f t="shared" si="271"/>
        <v>23.609121289162623</v>
      </c>
      <c r="AQ392" s="30">
        <f t="shared" si="272"/>
        <v>-26.020599913279625</v>
      </c>
      <c r="AR392" s="31">
        <f t="shared" si="256"/>
        <v>-27.170768419600066</v>
      </c>
      <c r="AS392" s="33">
        <f t="shared" si="257"/>
        <v>-244.39752768124339</v>
      </c>
      <c r="AT392" s="31">
        <f t="shared" si="258"/>
        <v>2.5016389813031139E-6</v>
      </c>
      <c r="AU392" s="31">
        <f t="shared" si="259"/>
        <v>4.3485330346416995E-2</v>
      </c>
      <c r="AV392" s="32">
        <f t="shared" si="260"/>
        <v>-6.254099498864518E-9</v>
      </c>
      <c r="AW392" s="31">
        <f t="shared" si="261"/>
        <v>-2.1742669337535352E-3</v>
      </c>
      <c r="AX392" s="34">
        <f t="shared" si="262"/>
        <v>2.4953848818042493E-6</v>
      </c>
      <c r="AY392" s="35">
        <f t="shared" si="263"/>
        <v>4.1311063412663461E-2</v>
      </c>
      <c r="AZ392" s="10">
        <f t="shared" si="264"/>
        <v>-27.170765924215186</v>
      </c>
      <c r="BA392" s="10">
        <f t="shared" si="265"/>
        <v>-244.35621661783074</v>
      </c>
      <c r="BB392" s="10">
        <f t="shared" si="266"/>
        <v>-64.356216617830739</v>
      </c>
      <c r="BC392" s="37"/>
      <c r="BD392" s="46">
        <f t="shared" si="267"/>
        <v>-27</v>
      </c>
      <c r="BE392" s="46">
        <f t="shared" si="268"/>
        <v>-244</v>
      </c>
      <c r="BF392" s="46">
        <f t="shared" si="269"/>
        <v>-64</v>
      </c>
    </row>
    <row r="393" spans="22:58" x14ac:dyDescent="0.3">
      <c r="V393" s="29">
        <v>4.8900000000000396</v>
      </c>
      <c r="W393" s="36">
        <f t="shared" si="239"/>
        <v>776247.11662876303</v>
      </c>
      <c r="X393" s="30">
        <f t="shared" si="273"/>
        <v>-6.4246676350453633</v>
      </c>
      <c r="Y393" s="31">
        <f t="shared" si="240"/>
        <v>-52.935765754666171</v>
      </c>
      <c r="Z393" s="31">
        <f t="shared" si="241"/>
        <v>-89.870778519387841</v>
      </c>
      <c r="AA393" s="31">
        <f t="shared" si="242"/>
        <v>32.635900174184719</v>
      </c>
      <c r="AB393" s="31">
        <f t="shared" si="243"/>
        <v>-88.662274267546167</v>
      </c>
      <c r="AC393" s="31">
        <f t="shared" si="244"/>
        <v>0.25088765143112379</v>
      </c>
      <c r="AD393" s="31">
        <f t="shared" si="245"/>
        <v>13.704948440285721</v>
      </c>
      <c r="AE393" s="31">
        <f t="shared" si="246"/>
        <v>-26.473645564095687</v>
      </c>
      <c r="AF393" s="31">
        <f t="shared" si="247"/>
        <v>-164.82810434664827</v>
      </c>
      <c r="AG393" s="31">
        <f t="shared" si="270"/>
        <v>92.110410468749379</v>
      </c>
      <c r="AH393" s="31">
        <f t="shared" si="248"/>
        <v>-127.73465499481031</v>
      </c>
      <c r="AI393" s="31">
        <f t="shared" si="249"/>
        <v>-89.999976482568769</v>
      </c>
      <c r="AJ393" s="31">
        <f t="shared" si="250"/>
        <v>51.857936586139573</v>
      </c>
      <c r="AK393" s="31">
        <f t="shared" si="251"/>
        <v>89.853706080726454</v>
      </c>
      <c r="AL393" s="32">
        <f t="shared" si="252"/>
        <v>-14.701535044569669</v>
      </c>
      <c r="AM393" s="31">
        <f t="shared" si="253"/>
        <v>-79.394560241843806</v>
      </c>
      <c r="AN393" s="31">
        <f t="shared" si="254"/>
        <v>1.5321570155089699</v>
      </c>
      <c r="AO393" s="31">
        <f t="shared" si="255"/>
        <v>-79.540830643686121</v>
      </c>
      <c r="AP393" s="30">
        <f t="shared" si="271"/>
        <v>23.609121289162623</v>
      </c>
      <c r="AQ393" s="30">
        <f t="shared" si="272"/>
        <v>-26.020599913279625</v>
      </c>
      <c r="AR393" s="31">
        <f t="shared" si="256"/>
        <v>-27.352967172703721</v>
      </c>
      <c r="AS393" s="33">
        <f t="shared" si="257"/>
        <v>-244.3689349903344</v>
      </c>
      <c r="AT393" s="31">
        <f t="shared" si="258"/>
        <v>2.6195375570333086E-6</v>
      </c>
      <c r="AU393" s="31">
        <f t="shared" si="259"/>
        <v>4.4498233407835271E-2</v>
      </c>
      <c r="AV393" s="32">
        <f t="shared" si="260"/>
        <v>-6.5488461892337573E-9</v>
      </c>
      <c r="AW393" s="31">
        <f t="shared" si="261"/>
        <v>-2.2249121166074181E-3</v>
      </c>
      <c r="AX393" s="34">
        <f t="shared" si="262"/>
        <v>2.6129887108440748E-6</v>
      </c>
      <c r="AY393" s="35">
        <f t="shared" si="263"/>
        <v>4.227332129122785E-2</v>
      </c>
      <c r="AZ393" s="10">
        <f t="shared" si="264"/>
        <v>-27.352964559715009</v>
      </c>
      <c r="BA393" s="10">
        <f t="shared" si="265"/>
        <v>-244.32666166904318</v>
      </c>
      <c r="BB393" s="10">
        <f t="shared" si="266"/>
        <v>-64.326661669043176</v>
      </c>
      <c r="BC393" s="48"/>
      <c r="BD393" s="46">
        <f t="shared" si="267"/>
        <v>-27</v>
      </c>
      <c r="BE393" s="46">
        <f t="shared" si="268"/>
        <v>-244</v>
      </c>
      <c r="BF393" s="46">
        <f t="shared" si="269"/>
        <v>-64</v>
      </c>
    </row>
    <row r="394" spans="22:58" x14ac:dyDescent="0.3">
      <c r="V394" s="29">
        <v>4.9000000000000403</v>
      </c>
      <c r="W394" s="38">
        <f t="shared" si="239"/>
        <v>794328.23472435586</v>
      </c>
      <c r="X394" s="30">
        <f t="shared" si="273"/>
        <v>-6.4246676350453633</v>
      </c>
      <c r="Y394" s="31">
        <f t="shared" si="240"/>
        <v>-53.135764760424784</v>
      </c>
      <c r="Z394" s="31">
        <f t="shared" si="241"/>
        <v>-89.873719949762233</v>
      </c>
      <c r="AA394" s="31">
        <f t="shared" si="242"/>
        <v>32.835793641301606</v>
      </c>
      <c r="AB394" s="31">
        <f t="shared" si="243"/>
        <v>-88.692713932812708</v>
      </c>
      <c r="AC394" s="31">
        <f t="shared" si="244"/>
        <v>0.26236140552019566</v>
      </c>
      <c r="AD394" s="31">
        <f t="shared" si="245"/>
        <v>14.011735763573865</v>
      </c>
      <c r="AE394" s="31">
        <f t="shared" si="246"/>
        <v>-26.462277348648342</v>
      </c>
      <c r="AF394" s="31">
        <f t="shared" si="247"/>
        <v>-164.55469811900107</v>
      </c>
      <c r="AG394" s="31">
        <f t="shared" si="270"/>
        <v>92.110410468749379</v>
      </c>
      <c r="AH394" s="31">
        <f t="shared" si="248"/>
        <v>-127.93465499481029</v>
      </c>
      <c r="AI394" s="31">
        <f t="shared" si="249"/>
        <v>-89.99997701789087</v>
      </c>
      <c r="AJ394" s="31">
        <f t="shared" si="250"/>
        <v>52.057935311830512</v>
      </c>
      <c r="AK394" s="31">
        <f t="shared" si="251"/>
        <v>89.857036122903537</v>
      </c>
      <c r="AL394" s="32">
        <f t="shared" si="252"/>
        <v>-14.894909125595245</v>
      </c>
      <c r="AM394" s="31">
        <f t="shared" si="253"/>
        <v>-79.630673798632785</v>
      </c>
      <c r="AN394" s="31">
        <f t="shared" si="254"/>
        <v>1.3387816601743587</v>
      </c>
      <c r="AO394" s="31">
        <f t="shared" si="255"/>
        <v>-79.773614693620118</v>
      </c>
      <c r="AP394" s="30">
        <f t="shared" si="271"/>
        <v>23.609121289162623</v>
      </c>
      <c r="AQ394" s="30">
        <f t="shared" si="272"/>
        <v>-26.020599913279625</v>
      </c>
      <c r="AR394" s="31">
        <f t="shared" si="256"/>
        <v>-27.534974312590986</v>
      </c>
      <c r="AS394" s="33">
        <f t="shared" si="257"/>
        <v>-244.32831281262119</v>
      </c>
      <c r="AT394" s="31">
        <f t="shared" si="258"/>
        <v>2.7429925206269414E-6</v>
      </c>
      <c r="AU394" s="31">
        <f t="shared" si="259"/>
        <v>4.5534729983646036E-2</v>
      </c>
      <c r="AV394" s="32">
        <f t="shared" si="260"/>
        <v>-6.8574830524521876E-9</v>
      </c>
      <c r="AW394" s="31">
        <f t="shared" si="261"/>
        <v>-2.2767369773109814E-3</v>
      </c>
      <c r="AX394" s="34">
        <f t="shared" si="262"/>
        <v>2.7361350375744894E-6</v>
      </c>
      <c r="AY394" s="35">
        <f t="shared" si="263"/>
        <v>4.3257993006335052E-2</v>
      </c>
      <c r="AZ394" s="10">
        <f t="shared" si="264"/>
        <v>-27.534971576455948</v>
      </c>
      <c r="BA394" s="10">
        <f t="shared" si="265"/>
        <v>-244.28505481961486</v>
      </c>
      <c r="BB394" s="10">
        <f t="shared" si="266"/>
        <v>-64.285054819614857</v>
      </c>
      <c r="BC394" s="37"/>
      <c r="BD394" s="46">
        <f t="shared" si="267"/>
        <v>-28</v>
      </c>
      <c r="BE394" s="46">
        <f t="shared" si="268"/>
        <v>-244</v>
      </c>
      <c r="BF394" s="46">
        <f t="shared" si="269"/>
        <v>-64</v>
      </c>
    </row>
    <row r="395" spans="22:58" x14ac:dyDescent="0.3">
      <c r="V395" s="29">
        <v>4.9100000000000401</v>
      </c>
      <c r="W395" s="38">
        <f t="shared" si="239"/>
        <v>812830.51616417523</v>
      </c>
      <c r="X395" s="30">
        <f t="shared" si="273"/>
        <v>-6.4246676350453633</v>
      </c>
      <c r="Y395" s="31">
        <f t="shared" si="240"/>
        <v>-53.335763810931397</v>
      </c>
      <c r="Z395" s="31">
        <f t="shared" si="241"/>
        <v>-89.87659442565014</v>
      </c>
      <c r="AA395" s="31">
        <f t="shared" si="242"/>
        <v>33.035691900748503</v>
      </c>
      <c r="AB395" s="31">
        <f t="shared" si="243"/>
        <v>-88.722461419929274</v>
      </c>
      <c r="AC395" s="31">
        <f t="shared" si="244"/>
        <v>0.27434349983627504</v>
      </c>
      <c r="AD395" s="31">
        <f t="shared" si="245"/>
        <v>14.324822524734055</v>
      </c>
      <c r="AE395" s="31">
        <f t="shared" si="246"/>
        <v>-26.450396045391987</v>
      </c>
      <c r="AF395" s="31">
        <f t="shared" si="247"/>
        <v>-164.27423332084535</v>
      </c>
      <c r="AG395" s="31">
        <f t="shared" si="270"/>
        <v>92.110410468749379</v>
      </c>
      <c r="AH395" s="31">
        <f t="shared" si="248"/>
        <v>-128.13465499481023</v>
      </c>
      <c r="AI395" s="31">
        <f t="shared" si="249"/>
        <v>-89.999977541027533</v>
      </c>
      <c r="AJ395" s="31">
        <f t="shared" si="250"/>
        <v>52.257934094874443</v>
      </c>
      <c r="AK395" s="31">
        <f t="shared" si="251"/>
        <v>89.860290364999614</v>
      </c>
      <c r="AL395" s="32">
        <f t="shared" si="252"/>
        <v>-15.088571971348241</v>
      </c>
      <c r="AM395" s="31">
        <f t="shared" si="253"/>
        <v>-79.861757345724072</v>
      </c>
      <c r="AN395" s="31">
        <f t="shared" si="254"/>
        <v>1.1451175974653474</v>
      </c>
      <c r="AO395" s="31">
        <f t="shared" si="255"/>
        <v>-80.001444521751992</v>
      </c>
      <c r="AP395" s="30">
        <f t="shared" si="271"/>
        <v>23.609121289162623</v>
      </c>
      <c r="AQ395" s="30">
        <f t="shared" si="272"/>
        <v>-26.020599913279625</v>
      </c>
      <c r="AR395" s="31">
        <f t="shared" si="256"/>
        <v>-27.716757072043642</v>
      </c>
      <c r="AS395" s="33">
        <f t="shared" si="257"/>
        <v>-244.27567784259736</v>
      </c>
      <c r="AT395" s="31">
        <f t="shared" si="258"/>
        <v>2.8722657329553886E-6</v>
      </c>
      <c r="AU395" s="31">
        <f t="shared" si="259"/>
        <v>4.659536963533803E-2</v>
      </c>
      <c r="AV395" s="32">
        <f t="shared" si="260"/>
        <v>-7.1806658311990881E-9</v>
      </c>
      <c r="AW395" s="31">
        <f t="shared" si="261"/>
        <v>-2.3297689940910029E-3</v>
      </c>
      <c r="AX395" s="34">
        <f t="shared" si="262"/>
        <v>2.8650850671241895E-6</v>
      </c>
      <c r="AY395" s="35">
        <f t="shared" si="263"/>
        <v>4.426560064124703E-2</v>
      </c>
      <c r="AZ395" s="10">
        <f t="shared" si="264"/>
        <v>-27.716754206958573</v>
      </c>
      <c r="BA395" s="10">
        <f t="shared" si="265"/>
        <v>-244.23141224195612</v>
      </c>
      <c r="BB395" s="10">
        <f t="shared" si="266"/>
        <v>-64.231412241956122</v>
      </c>
      <c r="BC395" s="37"/>
      <c r="BD395" s="46">
        <f t="shared" si="267"/>
        <v>-28</v>
      </c>
      <c r="BE395" s="46">
        <f t="shared" si="268"/>
        <v>-244</v>
      </c>
      <c r="BF395" s="46">
        <f t="shared" si="269"/>
        <v>-64</v>
      </c>
    </row>
    <row r="396" spans="22:58" x14ac:dyDescent="0.3">
      <c r="V396" s="29">
        <v>4.9200000000000399</v>
      </c>
      <c r="W396" s="36">
        <f t="shared" si="239"/>
        <v>831763.77110274858</v>
      </c>
      <c r="X396" s="30">
        <f t="shared" si="273"/>
        <v>-6.4246676350453633</v>
      </c>
      <c r="Y396" s="31">
        <f t="shared" si="240"/>
        <v>-53.53576290417206</v>
      </c>
      <c r="Z396" s="31">
        <f t="shared" si="241"/>
        <v>-89.879403471078803</v>
      </c>
      <c r="AA396" s="31">
        <f t="shared" si="242"/>
        <v>33.235594737049603</v>
      </c>
      <c r="AB396" s="31">
        <f t="shared" si="243"/>
        <v>-88.751532437220646</v>
      </c>
      <c r="AC396" s="31">
        <f t="shared" si="244"/>
        <v>0.2868549613276366</v>
      </c>
      <c r="AD396" s="31">
        <f t="shared" si="245"/>
        <v>14.644299905528495</v>
      </c>
      <c r="AE396" s="31">
        <f t="shared" si="246"/>
        <v>-26.437980840840186</v>
      </c>
      <c r="AF396" s="31">
        <f t="shared" si="247"/>
        <v>-163.98663600277095</v>
      </c>
      <c r="AG396" s="31">
        <f t="shared" si="270"/>
        <v>92.110410468749379</v>
      </c>
      <c r="AH396" s="31">
        <f t="shared" si="248"/>
        <v>-128.33465499481022</v>
      </c>
      <c r="AI396" s="31">
        <f t="shared" si="249"/>
        <v>-89.999978052256168</v>
      </c>
      <c r="AJ396" s="31">
        <f t="shared" si="250"/>
        <v>52.457932932690099</v>
      </c>
      <c r="AK396" s="31">
        <f t="shared" si="251"/>
        <v>89.863470532372915</v>
      </c>
      <c r="AL396" s="32">
        <f t="shared" si="252"/>
        <v>-15.282511391631532</v>
      </c>
      <c r="AM396" s="31">
        <f t="shared" si="253"/>
        <v>-80.087903320573005</v>
      </c>
      <c r="AN396" s="31">
        <f t="shared" si="254"/>
        <v>0.95117701499772345</v>
      </c>
      <c r="AO396" s="31">
        <f t="shared" si="255"/>
        <v>-80.224410840456258</v>
      </c>
      <c r="AP396" s="30">
        <f t="shared" si="271"/>
        <v>23.609121289162623</v>
      </c>
      <c r="AQ396" s="30">
        <f t="shared" si="272"/>
        <v>-26.020599913279625</v>
      </c>
      <c r="AR396" s="31">
        <f t="shared" si="256"/>
        <v>-27.898282449959467</v>
      </c>
      <c r="AS396" s="33">
        <f t="shared" si="257"/>
        <v>-244.21104684322722</v>
      </c>
      <c r="AT396" s="31">
        <f t="shared" si="258"/>
        <v>3.0076314001790392E-6</v>
      </c>
      <c r="AU396" s="31">
        <f t="shared" si="259"/>
        <v>4.7680714725184516E-2</v>
      </c>
      <c r="AV396" s="32">
        <f t="shared" si="260"/>
        <v>-7.519081126632862E-9</v>
      </c>
      <c r="AW396" s="31">
        <f t="shared" si="261"/>
        <v>-2.384036285224381E-3</v>
      </c>
      <c r="AX396" s="34">
        <f t="shared" si="262"/>
        <v>3.0001123190524065E-6</v>
      </c>
      <c r="AY396" s="35">
        <f t="shared" si="263"/>
        <v>4.5296678439960138E-2</v>
      </c>
      <c r="AZ396" s="10">
        <f t="shared" si="264"/>
        <v>-27.898279449847148</v>
      </c>
      <c r="BA396" s="10">
        <f t="shared" si="265"/>
        <v>-244.16575016478726</v>
      </c>
      <c r="BB396" s="10">
        <f t="shared" si="266"/>
        <v>-64.165750164787255</v>
      </c>
      <c r="BC396" s="48"/>
      <c r="BD396" s="46">
        <f t="shared" si="267"/>
        <v>-28</v>
      </c>
      <c r="BE396" s="46">
        <f t="shared" si="268"/>
        <v>-244</v>
      </c>
      <c r="BF396" s="46">
        <f t="shared" si="269"/>
        <v>-64</v>
      </c>
    </row>
    <row r="397" spans="22:58" x14ac:dyDescent="0.3">
      <c r="V397" s="29">
        <v>4.9300000000000397</v>
      </c>
      <c r="W397" s="38">
        <f t="shared" si="239"/>
        <v>851138.03820245573</v>
      </c>
      <c r="X397" s="30">
        <f t="shared" si="273"/>
        <v>-6.4246676350453633</v>
      </c>
      <c r="Y397" s="31">
        <f t="shared" si="240"/>
        <v>-53.735762038223442</v>
      </c>
      <c r="Z397" s="31">
        <f t="shared" si="241"/>
        <v>-89.882148575387248</v>
      </c>
      <c r="AA397" s="31">
        <f t="shared" si="242"/>
        <v>33.435501944408209</v>
      </c>
      <c r="AB397" s="31">
        <f t="shared" si="243"/>
        <v>-88.779942338618483</v>
      </c>
      <c r="AC397" s="31">
        <f t="shared" si="244"/>
        <v>0.2999175522809045</v>
      </c>
      <c r="AD397" s="31">
        <f t="shared" si="245"/>
        <v>14.970257800783703</v>
      </c>
      <c r="AE397" s="31">
        <f t="shared" si="246"/>
        <v>-26.425010176579693</v>
      </c>
      <c r="AF397" s="31">
        <f t="shared" si="247"/>
        <v>-163.691833113222</v>
      </c>
      <c r="AG397" s="31">
        <f t="shared" si="270"/>
        <v>92.110410468749379</v>
      </c>
      <c r="AH397" s="31">
        <f t="shared" si="248"/>
        <v>-128.53465499481018</v>
      </c>
      <c r="AI397" s="31">
        <f t="shared" si="249"/>
        <v>-89.999978551847818</v>
      </c>
      <c r="AJ397" s="31">
        <f t="shared" si="250"/>
        <v>52.657931822812373</v>
      </c>
      <c r="AK397" s="31">
        <f t="shared" si="251"/>
        <v>89.866578311111823</v>
      </c>
      <c r="AL397" s="32">
        <f t="shared" si="252"/>
        <v>-15.476715677104934</v>
      </c>
      <c r="AM397" s="31">
        <f t="shared" si="253"/>
        <v>-80.3092034302108</v>
      </c>
      <c r="AN397" s="31">
        <f t="shared" si="254"/>
        <v>0.75697161964663451</v>
      </c>
      <c r="AO397" s="31">
        <f t="shared" si="255"/>
        <v>-80.442603670946795</v>
      </c>
      <c r="AP397" s="30">
        <f t="shared" si="271"/>
        <v>23.609121289162623</v>
      </c>
      <c r="AQ397" s="30">
        <f t="shared" si="272"/>
        <v>-26.020599913279625</v>
      </c>
      <c r="AR397" s="31">
        <f t="shared" si="256"/>
        <v>-28.079517181050061</v>
      </c>
      <c r="AS397" s="33">
        <f t="shared" si="257"/>
        <v>-244.1344367841688</v>
      </c>
      <c r="AT397" s="31">
        <f t="shared" si="258"/>
        <v>3.1493766484834558E-6</v>
      </c>
      <c r="AU397" s="31">
        <f t="shared" si="259"/>
        <v>4.8791340714400951E-2</v>
      </c>
      <c r="AV397" s="32">
        <f t="shared" si="260"/>
        <v>-7.8734444697361198E-9</v>
      </c>
      <c r="AW397" s="31">
        <f t="shared" si="261"/>
        <v>-2.4395676239467976E-3</v>
      </c>
      <c r="AX397" s="34">
        <f t="shared" si="262"/>
        <v>3.1415032040137195E-6</v>
      </c>
      <c r="AY397" s="35">
        <f t="shared" si="263"/>
        <v>4.635177309045415E-2</v>
      </c>
      <c r="AZ397" s="10">
        <f t="shared" si="264"/>
        <v>-28.079514039546858</v>
      </c>
      <c r="BA397" s="10">
        <f t="shared" si="265"/>
        <v>-244.08808501107833</v>
      </c>
      <c r="BB397" s="10">
        <f t="shared" si="266"/>
        <v>-64.088085011078334</v>
      </c>
      <c r="BC397" s="37"/>
      <c r="BD397" s="46">
        <f t="shared" si="267"/>
        <v>-28</v>
      </c>
      <c r="BE397" s="46">
        <f t="shared" si="268"/>
        <v>-244</v>
      </c>
      <c r="BF397" s="46">
        <f t="shared" si="269"/>
        <v>-64</v>
      </c>
    </row>
    <row r="398" spans="22:58" x14ac:dyDescent="0.3">
      <c r="V398" s="29">
        <v>4.9400000000000404</v>
      </c>
      <c r="W398" s="38">
        <f t="shared" si="239"/>
        <v>870963.5899561618</v>
      </c>
      <c r="X398" s="30">
        <f t="shared" si="273"/>
        <v>-6.4246676350453633</v>
      </c>
      <c r="Y398" s="31">
        <f t="shared" si="240"/>
        <v>-53.935761211248767</v>
      </c>
      <c r="Z398" s="31">
        <f t="shared" si="241"/>
        <v>-89.884831194015675</v>
      </c>
      <c r="AA398" s="31">
        <f t="shared" si="242"/>
        <v>33.635413326272811</v>
      </c>
      <c r="AB398" s="31">
        <f t="shared" si="243"/>
        <v>-88.807706131516809</v>
      </c>
      <c r="AC398" s="31">
        <f t="shared" si="244"/>
        <v>0.31355378396982875</v>
      </c>
      <c r="AD398" s="31">
        <f t="shared" si="245"/>
        <v>15.302784605438983</v>
      </c>
      <c r="AE398" s="31">
        <f t="shared" si="246"/>
        <v>-26.411461736051486</v>
      </c>
      <c r="AF398" s="31">
        <f t="shared" si="247"/>
        <v>-163.38975272009353</v>
      </c>
      <c r="AG398" s="31">
        <f t="shared" si="270"/>
        <v>92.110410468749379</v>
      </c>
      <c r="AH398" s="31">
        <f t="shared" si="248"/>
        <v>-128.73465499481017</v>
      </c>
      <c r="AI398" s="31">
        <f t="shared" si="249"/>
        <v>-89.999979040067359</v>
      </c>
      <c r="AJ398" s="31">
        <f t="shared" si="250"/>
        <v>52.857930762887122</v>
      </c>
      <c r="AK398" s="31">
        <f t="shared" si="251"/>
        <v>89.86961534892859</v>
      </c>
      <c r="AL398" s="32">
        <f t="shared" si="252"/>
        <v>-15.671173583215959</v>
      </c>
      <c r="AM398" s="31">
        <f t="shared" si="253"/>
        <v>-80.525748586393505</v>
      </c>
      <c r="AN398" s="31">
        <f t="shared" si="254"/>
        <v>0.56251265361037106</v>
      </c>
      <c r="AO398" s="31">
        <f t="shared" si="255"/>
        <v>-80.656112277532273</v>
      </c>
      <c r="AP398" s="30">
        <f t="shared" si="271"/>
        <v>23.609121289162623</v>
      </c>
      <c r="AQ398" s="30">
        <f t="shared" si="272"/>
        <v>-26.020599913279625</v>
      </c>
      <c r="AR398" s="31">
        <f t="shared" si="256"/>
        <v>-28.260427706558119</v>
      </c>
      <c r="AS398" s="33">
        <f t="shared" si="257"/>
        <v>-244.04586499762581</v>
      </c>
      <c r="AT398" s="31">
        <f t="shared" si="258"/>
        <v>3.2978021412456515E-6</v>
      </c>
      <c r="AU398" s="31">
        <f t="shared" si="259"/>
        <v>4.9927836468247298E-2</v>
      </c>
      <c r="AV398" s="32">
        <f t="shared" si="260"/>
        <v>-8.2445080359354397E-9</v>
      </c>
      <c r="AW398" s="31">
        <f t="shared" si="261"/>
        <v>-2.4963924537086705E-3</v>
      </c>
      <c r="AX398" s="34">
        <f t="shared" si="262"/>
        <v>3.2895576332097162E-6</v>
      </c>
      <c r="AY398" s="35">
        <f t="shared" si="263"/>
        <v>4.743144401453863E-2</v>
      </c>
      <c r="AZ398" s="10">
        <f t="shared" si="264"/>
        <v>-28.260424417000486</v>
      </c>
      <c r="BA398" s="10">
        <f t="shared" si="265"/>
        <v>-243.99843355361128</v>
      </c>
      <c r="BB398" s="10">
        <f t="shared" si="266"/>
        <v>-63.998433553611278</v>
      </c>
      <c r="BC398" s="37"/>
      <c r="BD398" s="46">
        <f t="shared" si="267"/>
        <v>-28</v>
      </c>
      <c r="BE398" s="46">
        <f t="shared" si="268"/>
        <v>-244</v>
      </c>
      <c r="BF398" s="46">
        <f t="shared" si="269"/>
        <v>-64</v>
      </c>
    </row>
    <row r="399" spans="22:58" x14ac:dyDescent="0.3">
      <c r="V399" s="29">
        <v>4.9500000000000401</v>
      </c>
      <c r="W399" s="36">
        <f t="shared" si="239"/>
        <v>891250.93813382846</v>
      </c>
      <c r="X399" s="30">
        <f t="shared" si="273"/>
        <v>-6.4246676350453633</v>
      </c>
      <c r="Y399" s="31">
        <f t="shared" si="240"/>
        <v>-54.135760421493941</v>
      </c>
      <c r="Z399" s="31">
        <f t="shared" si="241"/>
        <v>-89.887452749276918</v>
      </c>
      <c r="AA399" s="31">
        <f t="shared" si="242"/>
        <v>33.835328694922467</v>
      </c>
      <c r="AB399" s="31">
        <f t="shared" si="243"/>
        <v>-88.83483848446302</v>
      </c>
      <c r="AC399" s="31">
        <f t="shared" si="244"/>
        <v>0.32778692939641835</v>
      </c>
      <c r="AD399" s="31">
        <f t="shared" si="245"/>
        <v>15.641966989788719</v>
      </c>
      <c r="AE399" s="31">
        <f t="shared" si="246"/>
        <v>-26.397312432220424</v>
      </c>
      <c r="AF399" s="31">
        <f t="shared" si="247"/>
        <v>-163.08032424395122</v>
      </c>
      <c r="AG399" s="31">
        <f t="shared" si="270"/>
        <v>92.110410468749379</v>
      </c>
      <c r="AH399" s="31">
        <f t="shared" si="248"/>
        <v>-128.93465499481013</v>
      </c>
      <c r="AI399" s="31">
        <f t="shared" si="249"/>
        <v>-89.999979517173685</v>
      </c>
      <c r="AJ399" s="31">
        <f t="shared" si="250"/>
        <v>53.057929750666105</v>
      </c>
      <c r="AK399" s="31">
        <f t="shared" si="251"/>
        <v>89.87258325603257</v>
      </c>
      <c r="AL399" s="32">
        <f t="shared" si="252"/>
        <v>-15.86587431441153</v>
      </c>
      <c r="AM399" s="31">
        <f t="shared" si="253"/>
        <v>-80.737628846628965</v>
      </c>
      <c r="AN399" s="31">
        <f t="shared" si="254"/>
        <v>0.36781091019382295</v>
      </c>
      <c r="AO399" s="31">
        <f t="shared" si="255"/>
        <v>-80.86502510777008</v>
      </c>
      <c r="AP399" s="30">
        <f t="shared" si="271"/>
        <v>23.609121289162623</v>
      </c>
      <c r="AQ399" s="30">
        <f t="shared" si="272"/>
        <v>-26.020599913279625</v>
      </c>
      <c r="AR399" s="31">
        <f t="shared" si="256"/>
        <v>-28.440980146143602</v>
      </c>
      <c r="AS399" s="33">
        <f t="shared" si="257"/>
        <v>-243.94534935172129</v>
      </c>
      <c r="AT399" s="31">
        <f t="shared" si="258"/>
        <v>3.4532227058433237E-6</v>
      </c>
      <c r="AU399" s="31">
        <f t="shared" si="259"/>
        <v>5.1090804568236232E-2</v>
      </c>
      <c r="AV399" s="32">
        <f t="shared" si="260"/>
        <v>-8.633060645101389E-9</v>
      </c>
      <c r="AW399" s="31">
        <f t="shared" si="261"/>
        <v>-2.5545409037864568E-3</v>
      </c>
      <c r="AX399" s="34">
        <f t="shared" si="262"/>
        <v>3.4445896451982223E-6</v>
      </c>
      <c r="AY399" s="35">
        <f t="shared" si="263"/>
        <v>4.8536263664449776E-2</v>
      </c>
      <c r="AZ399" s="10">
        <f t="shared" si="264"/>
        <v>-28.440976701553957</v>
      </c>
      <c r="BA399" s="10">
        <f t="shared" si="265"/>
        <v>-243.89681308805683</v>
      </c>
      <c r="BB399" s="10">
        <f t="shared" si="266"/>
        <v>-63.896813088056831</v>
      </c>
      <c r="BC399" s="48"/>
      <c r="BD399" s="46">
        <f t="shared" si="267"/>
        <v>-28</v>
      </c>
      <c r="BE399" s="46">
        <f t="shared" si="268"/>
        <v>-244</v>
      </c>
      <c r="BF399" s="46">
        <f t="shared" si="269"/>
        <v>-64</v>
      </c>
    </row>
    <row r="400" spans="22:58" x14ac:dyDescent="0.3">
      <c r="V400" s="29">
        <v>4.9600000000000399</v>
      </c>
      <c r="W400" s="38">
        <f t="shared" si="239"/>
        <v>912010.83935599448</v>
      </c>
      <c r="X400" s="30">
        <f t="shared" si="273"/>
        <v>-6.4246676350453633</v>
      </c>
      <c r="Y400" s="31">
        <f t="shared" si="240"/>
        <v>-54.335759667283803</v>
      </c>
      <c r="Z400" s="31">
        <f t="shared" si="241"/>
        <v>-89.890014631110347</v>
      </c>
      <c r="AA400" s="31">
        <f t="shared" si="242"/>
        <v>34.035247871070766</v>
      </c>
      <c r="AB400" s="31">
        <f t="shared" si="243"/>
        <v>-88.86135373468673</v>
      </c>
      <c r="AC400" s="31">
        <f t="shared" si="244"/>
        <v>0.34264103499064336</v>
      </c>
      <c r="AD400" s="31">
        <f t="shared" si="245"/>
        <v>15.987889662733897</v>
      </c>
      <c r="AE400" s="31">
        <f t="shared" si="246"/>
        <v>-26.382538396267755</v>
      </c>
      <c r="AF400" s="31">
        <f t="shared" si="247"/>
        <v>-162.76347870306319</v>
      </c>
      <c r="AG400" s="31">
        <f t="shared" si="270"/>
        <v>92.110410468749379</v>
      </c>
      <c r="AH400" s="31">
        <f t="shared" si="248"/>
        <v>-129.13465499481012</v>
      </c>
      <c r="AI400" s="31">
        <f t="shared" si="249"/>
        <v>-89.99997998341972</v>
      </c>
      <c r="AJ400" s="31">
        <f t="shared" si="250"/>
        <v>53.257928784002331</v>
      </c>
      <c r="AK400" s="31">
        <f t="shared" si="251"/>
        <v>89.875483605983618</v>
      </c>
      <c r="AL400" s="32">
        <f t="shared" si="252"/>
        <v>-16.060807508651148</v>
      </c>
      <c r="AM400" s="31">
        <f t="shared" si="253"/>
        <v>-80.944933360756437</v>
      </c>
      <c r="AN400" s="31">
        <f t="shared" si="254"/>
        <v>0.17287674929044172</v>
      </c>
      <c r="AO400" s="31">
        <f t="shared" si="255"/>
        <v>-81.06942973819254</v>
      </c>
      <c r="AP400" s="30">
        <f t="shared" si="271"/>
        <v>23.609121289162623</v>
      </c>
      <c r="AQ400" s="30">
        <f t="shared" si="272"/>
        <v>-26.020599913279625</v>
      </c>
      <c r="AR400" s="31">
        <f t="shared" si="256"/>
        <v>-28.621140271094315</v>
      </c>
      <c r="AS400" s="33">
        <f t="shared" si="257"/>
        <v>-243.83290844125571</v>
      </c>
      <c r="AT400" s="31">
        <f t="shared" si="258"/>
        <v>3.6159680106087643E-6</v>
      </c>
      <c r="AU400" s="31">
        <f t="shared" si="259"/>
        <v>5.2280861631612788E-2</v>
      </c>
      <c r="AV400" s="32">
        <f t="shared" si="260"/>
        <v>-9.0399239042386694E-9</v>
      </c>
      <c r="AW400" s="31">
        <f t="shared" si="261"/>
        <v>-2.6140438052575936E-3</v>
      </c>
      <c r="AX400" s="34">
        <f t="shared" si="262"/>
        <v>3.6069280867045258E-6</v>
      </c>
      <c r="AY400" s="35">
        <f t="shared" si="263"/>
        <v>4.9666817826355195E-2</v>
      </c>
      <c r="AZ400" s="10">
        <f t="shared" si="264"/>
        <v>-28.621136664166229</v>
      </c>
      <c r="BA400" s="10">
        <f t="shared" si="265"/>
        <v>-243.78324162342935</v>
      </c>
      <c r="BB400" s="10">
        <f t="shared" si="266"/>
        <v>-63.783241623429348</v>
      </c>
      <c r="BC400" s="37"/>
      <c r="BD400" s="46">
        <f t="shared" si="267"/>
        <v>-29</v>
      </c>
      <c r="BE400" s="46">
        <f t="shared" si="268"/>
        <v>-244</v>
      </c>
      <c r="BF400" s="46">
        <f t="shared" si="269"/>
        <v>-64</v>
      </c>
    </row>
    <row r="401" spans="22:58" x14ac:dyDescent="0.3">
      <c r="V401" s="29">
        <v>4.9700000000000397</v>
      </c>
      <c r="W401" s="38">
        <f t="shared" si="239"/>
        <v>933254.30079707771</v>
      </c>
      <c r="X401" s="30">
        <f t="shared" si="273"/>
        <v>-6.4246676350453633</v>
      </c>
      <c r="Y401" s="31">
        <f t="shared" si="240"/>
        <v>-54.535758947018579</v>
      </c>
      <c r="Z401" s="31">
        <f t="shared" si="241"/>
        <v>-89.892518197818632</v>
      </c>
      <c r="AA401" s="31">
        <f t="shared" si="242"/>
        <v>34.235170683487461</v>
      </c>
      <c r="AB401" s="31">
        <f t="shared" si="243"/>
        <v>-88.887265895469682</v>
      </c>
      <c r="AC401" s="31">
        <f t="shared" si="244"/>
        <v>0.3581409311264997</v>
      </c>
      <c r="AD401" s="31">
        <f t="shared" si="245"/>
        <v>16.340635122904864</v>
      </c>
      <c r="AE401" s="31">
        <f t="shared" si="246"/>
        <v>-26.367114967449986</v>
      </c>
      <c r="AF401" s="31">
        <f t="shared" si="247"/>
        <v>-162.43914897038343</v>
      </c>
      <c r="AG401" s="31">
        <f t="shared" si="270"/>
        <v>92.110410468749379</v>
      </c>
      <c r="AH401" s="31">
        <f t="shared" si="248"/>
        <v>-129.33465499481008</v>
      </c>
      <c r="AI401" s="31">
        <f t="shared" si="249"/>
        <v>-89.99998043905272</v>
      </c>
      <c r="AJ401" s="31">
        <f t="shared" si="250"/>
        <v>53.457927860845388</v>
      </c>
      <c r="AK401" s="31">
        <f t="shared" si="251"/>
        <v>89.87831793652623</v>
      </c>
      <c r="AL401" s="32">
        <f t="shared" si="252"/>
        <v>-16.255963222238808</v>
      </c>
      <c r="AM401" s="31">
        <f t="shared" si="253"/>
        <v>-81.147750322764125</v>
      </c>
      <c r="AN401" s="31">
        <f t="shared" si="254"/>
        <v>-2.2279887454121905E-2</v>
      </c>
      <c r="AO401" s="31">
        <f t="shared" si="255"/>
        <v>-81.269412825290615</v>
      </c>
      <c r="AP401" s="30">
        <f t="shared" si="271"/>
        <v>23.609121289162623</v>
      </c>
      <c r="AQ401" s="30">
        <f t="shared" si="272"/>
        <v>-26.020599913279625</v>
      </c>
      <c r="AR401" s="31">
        <f t="shared" si="256"/>
        <v>-28.80087347902111</v>
      </c>
      <c r="AS401" s="33">
        <f t="shared" si="257"/>
        <v>-243.70856179567403</v>
      </c>
      <c r="AT401" s="31">
        <f t="shared" si="258"/>
        <v>3.7863832591402833E-6</v>
      </c>
      <c r="AU401" s="31">
        <f t="shared" si="259"/>
        <v>5.3498638638274663E-2</v>
      </c>
      <c r="AV401" s="32">
        <f t="shared" si="260"/>
        <v>-9.4659618507608312E-9</v>
      </c>
      <c r="AW401" s="31">
        <f t="shared" si="261"/>
        <v>-2.6749327073475417E-3</v>
      </c>
      <c r="AX401" s="34">
        <f t="shared" si="262"/>
        <v>3.7769172972895224E-6</v>
      </c>
      <c r="AY401" s="35">
        <f t="shared" si="263"/>
        <v>5.0823705930927124E-2</v>
      </c>
      <c r="AZ401" s="10">
        <f t="shared" si="264"/>
        <v>-28.800869702103814</v>
      </c>
      <c r="BA401" s="10">
        <f t="shared" si="265"/>
        <v>-243.65773808974311</v>
      </c>
      <c r="BB401" s="10">
        <f t="shared" si="266"/>
        <v>-63.657738089743106</v>
      </c>
      <c r="BC401" s="37"/>
      <c r="BD401" s="46">
        <f t="shared" si="267"/>
        <v>-29</v>
      </c>
      <c r="BE401" s="46">
        <f t="shared" si="268"/>
        <v>-244</v>
      </c>
      <c r="BF401" s="46">
        <f t="shared" si="269"/>
        <v>-64</v>
      </c>
    </row>
    <row r="402" spans="22:58" x14ac:dyDescent="0.3">
      <c r="V402" s="29">
        <v>4.9800000000000404</v>
      </c>
      <c r="W402" s="36">
        <f t="shared" si="239"/>
        <v>954992.58602152625</v>
      </c>
      <c r="X402" s="30">
        <f t="shared" si="273"/>
        <v>-6.4246676350453633</v>
      </c>
      <c r="Y402" s="31">
        <f t="shared" si="240"/>
        <v>-54.735758259170552</v>
      </c>
      <c r="Z402" s="31">
        <f t="shared" si="241"/>
        <v>-89.894964776787688</v>
      </c>
      <c r="AA402" s="31">
        <f t="shared" si="242"/>
        <v>34.435096968637026</v>
      </c>
      <c r="AB402" s="31">
        <f t="shared" si="243"/>
        <v>-88.912588663359188</v>
      </c>
      <c r="AC402" s="31">
        <f t="shared" si="244"/>
        <v>0.37431224130383917</v>
      </c>
      <c r="AD402" s="31">
        <f t="shared" si="245"/>
        <v>16.700283397571244</v>
      </c>
      <c r="AE402" s="31">
        <f t="shared" si="246"/>
        <v>-26.351016684275052</v>
      </c>
      <c r="AF402" s="31">
        <f t="shared" si="247"/>
        <v>-162.10727004257564</v>
      </c>
      <c r="AG402" s="31">
        <f t="shared" si="270"/>
        <v>92.110410468749379</v>
      </c>
      <c r="AH402" s="31">
        <f t="shared" si="248"/>
        <v>-129.53465499481007</v>
      </c>
      <c r="AI402" s="31">
        <f t="shared" si="249"/>
        <v>-89.99998088431424</v>
      </c>
      <c r="AJ402" s="31">
        <f t="shared" si="250"/>
        <v>53.657926979237189</v>
      </c>
      <c r="AK402" s="31">
        <f t="shared" si="251"/>
        <v>89.881087750404404</v>
      </c>
      <c r="AL402" s="32">
        <f t="shared" si="252"/>
        <v>-16.451331914988106</v>
      </c>
      <c r="AM402" s="31">
        <f t="shared" si="253"/>
        <v>-81.34616692754075</v>
      </c>
      <c r="AN402" s="31">
        <f t="shared" si="254"/>
        <v>-0.21764946181160738</v>
      </c>
      <c r="AO402" s="31">
        <f t="shared" si="255"/>
        <v>-81.465060061450586</v>
      </c>
      <c r="AP402" s="30">
        <f t="shared" si="271"/>
        <v>23.609121289162623</v>
      </c>
      <c r="AQ402" s="30">
        <f t="shared" si="272"/>
        <v>-26.020599913279625</v>
      </c>
      <c r="AR402" s="31">
        <f t="shared" si="256"/>
        <v>-28.980144770203662</v>
      </c>
      <c r="AS402" s="33">
        <f t="shared" si="257"/>
        <v>-243.57233010402621</v>
      </c>
      <c r="AT402" s="31">
        <f t="shared" si="258"/>
        <v>3.96482992125766E-6</v>
      </c>
      <c r="AU402" s="31">
        <f t="shared" si="259"/>
        <v>5.4744781265306582E-2</v>
      </c>
      <c r="AV402" s="32">
        <f t="shared" si="260"/>
        <v>-9.91207902383535E-9</v>
      </c>
      <c r="AW402" s="31">
        <f t="shared" si="261"/>
        <v>-2.7372398941576045E-3</v>
      </c>
      <c r="AX402" s="34">
        <f t="shared" si="262"/>
        <v>3.9549178422338245E-6</v>
      </c>
      <c r="AY402" s="35">
        <f t="shared" si="263"/>
        <v>5.2007541371148977E-2</v>
      </c>
      <c r="AZ402" s="10">
        <f t="shared" si="264"/>
        <v>-28.980140815285818</v>
      </c>
      <c r="BA402" s="10">
        <f t="shared" si="265"/>
        <v>-243.52032256265505</v>
      </c>
      <c r="BB402" s="10">
        <f t="shared" si="266"/>
        <v>-63.520322562655053</v>
      </c>
      <c r="BC402" s="48"/>
      <c r="BD402" s="46">
        <f t="shared" si="267"/>
        <v>-29</v>
      </c>
      <c r="BE402" s="46">
        <f t="shared" si="268"/>
        <v>-244</v>
      </c>
      <c r="BF402" s="46">
        <f t="shared" si="269"/>
        <v>-64</v>
      </c>
    </row>
    <row r="403" spans="22:58" x14ac:dyDescent="0.3">
      <c r="V403" s="29">
        <v>4.9900000000000402</v>
      </c>
      <c r="W403" s="38">
        <f t="shared" si="239"/>
        <v>977237.22095590306</v>
      </c>
      <c r="X403" s="30">
        <f t="shared" si="273"/>
        <v>-6.4246676350453633</v>
      </c>
      <c r="Y403" s="31">
        <f t="shared" si="240"/>
        <v>-54.935757602280653</v>
      </c>
      <c r="Z403" s="31">
        <f t="shared" si="241"/>
        <v>-89.897355665190403</v>
      </c>
      <c r="AA403" s="31">
        <f t="shared" si="242"/>
        <v>34.635026570333352</v>
      </c>
      <c r="AB403" s="31">
        <f t="shared" si="243"/>
        <v>-88.937335425228156</v>
      </c>
      <c r="AC403" s="31">
        <f t="shared" si="244"/>
        <v>0.39118138983703393</v>
      </c>
      <c r="AD403" s="31">
        <f t="shared" si="245"/>
        <v>17.066911769315215</v>
      </c>
      <c r="AE403" s="31">
        <f t="shared" si="246"/>
        <v>-26.334217277155627</v>
      </c>
      <c r="AF403" s="31">
        <f t="shared" si="247"/>
        <v>-161.76777932110335</v>
      </c>
      <c r="AG403" s="31">
        <f t="shared" si="270"/>
        <v>92.110410468749379</v>
      </c>
      <c r="AH403" s="31">
        <f t="shared" si="248"/>
        <v>-129.73465499481006</v>
      </c>
      <c r="AI403" s="31">
        <f t="shared" si="249"/>
        <v>-89.999981319440366</v>
      </c>
      <c r="AJ403" s="31">
        <f t="shared" si="250"/>
        <v>53.857926137307714</v>
      </c>
      <c r="AK403" s="31">
        <f t="shared" si="251"/>
        <v>89.883794516158346</v>
      </c>
      <c r="AL403" s="32">
        <f t="shared" si="252"/>
        <v>-16.646904435732232</v>
      </c>
      <c r="AM403" s="31">
        <f t="shared" si="253"/>
        <v>-81.540269332268167</v>
      </c>
      <c r="AN403" s="31">
        <f t="shared" si="254"/>
        <v>-0.41322282448519587</v>
      </c>
      <c r="AO403" s="31">
        <f t="shared" si="255"/>
        <v>-81.656456135550187</v>
      </c>
      <c r="AP403" s="30">
        <f t="shared" si="271"/>
        <v>23.609121289162623</v>
      </c>
      <c r="AQ403" s="30">
        <f t="shared" si="272"/>
        <v>-26.020599913279625</v>
      </c>
      <c r="AR403" s="31">
        <f t="shared" si="256"/>
        <v>-29.158918725757825</v>
      </c>
      <c r="AS403" s="33">
        <f t="shared" si="257"/>
        <v>-243.42423545665355</v>
      </c>
      <c r="AT403" s="31">
        <f t="shared" si="258"/>
        <v>4.1516865102448382E-6</v>
      </c>
      <c r="AU403" s="31">
        <f t="shared" si="259"/>
        <v>5.6019950229305414E-2</v>
      </c>
      <c r="AV403" s="32">
        <f t="shared" si="260"/>
        <v>-1.0379220464383678E-8</v>
      </c>
      <c r="AW403" s="31">
        <f t="shared" si="261"/>
        <v>-2.8009984017823616E-3</v>
      </c>
      <c r="AX403" s="34">
        <f t="shared" si="262"/>
        <v>4.1413072897804546E-6</v>
      </c>
      <c r="AY403" s="35">
        <f t="shared" si="263"/>
        <v>5.3218951827523051E-2</v>
      </c>
      <c r="AZ403" s="10">
        <f t="shared" si="264"/>
        <v>-29.158914584450535</v>
      </c>
      <c r="BA403" s="10">
        <f t="shared" si="265"/>
        <v>-243.37101650482603</v>
      </c>
      <c r="BB403" s="10">
        <f t="shared" si="266"/>
        <v>-63.371016504826031</v>
      </c>
      <c r="BC403" s="37"/>
      <c r="BD403" s="46">
        <f t="shared" si="267"/>
        <v>-29</v>
      </c>
      <c r="BE403" s="46">
        <f t="shared" si="268"/>
        <v>-243</v>
      </c>
      <c r="BF403" s="46">
        <f t="shared" si="269"/>
        <v>-63</v>
      </c>
    </row>
    <row r="404" spans="22:58" x14ac:dyDescent="0.3">
      <c r="V404" s="29">
        <v>5.00000000000004</v>
      </c>
      <c r="W404" s="50">
        <f t="shared" si="239"/>
        <v>1000000.0000000926</v>
      </c>
      <c r="X404" s="30">
        <f t="shared" si="273"/>
        <v>-6.4246676350453633</v>
      </c>
      <c r="Y404" s="31">
        <f t="shared" si="240"/>
        <v>-55.135756974955569</v>
      </c>
      <c r="Z404" s="31">
        <f t="shared" si="241"/>
        <v>-89.899692130674083</v>
      </c>
      <c r="AA404" s="31">
        <f t="shared" si="242"/>
        <v>34.834959339409984</v>
      </c>
      <c r="AB404" s="31">
        <f t="shared" si="243"/>
        <v>-88.961519265184378</v>
      </c>
      <c r="AC404" s="31">
        <f t="shared" si="244"/>
        <v>0.40877560788359424</v>
      </c>
      <c r="AD404" s="31">
        <f t="shared" si="245"/>
        <v>17.440594490513387</v>
      </c>
      <c r="AE404" s="31">
        <f t="shared" si="246"/>
        <v>-26.316689662707358</v>
      </c>
      <c r="AF404" s="31">
        <f t="shared" si="247"/>
        <v>-161.42061690534507</v>
      </c>
      <c r="AG404" s="31">
        <f t="shared" si="270"/>
        <v>92.110410468749379</v>
      </c>
      <c r="AH404" s="31">
        <f t="shared" si="248"/>
        <v>-129.93465499481002</v>
      </c>
      <c r="AI404" s="31">
        <f t="shared" si="249"/>
        <v>-89.999981744661824</v>
      </c>
      <c r="AJ404" s="31">
        <f t="shared" si="250"/>
        <v>54.057925333271129</v>
      </c>
      <c r="AK404" s="31">
        <f t="shared" si="251"/>
        <v>89.88643966890271</v>
      </c>
      <c r="AL404" s="32">
        <f t="shared" si="252"/>
        <v>-16.842672008188465</v>
      </c>
      <c r="AM404" s="31">
        <f t="shared" si="253"/>
        <v>-81.730142622174242</v>
      </c>
      <c r="AN404" s="31">
        <f t="shared" si="254"/>
        <v>-0.60899120097797521</v>
      </c>
      <c r="AO404" s="31">
        <f t="shared" si="255"/>
        <v>-81.843684697933355</v>
      </c>
      <c r="AP404" s="30">
        <f t="shared" si="271"/>
        <v>23.609121289162623</v>
      </c>
      <c r="AQ404" s="30">
        <f t="shared" si="272"/>
        <v>-26.020599913279625</v>
      </c>
      <c r="AR404" s="31">
        <f t="shared" si="256"/>
        <v>-29.337159487802335</v>
      </c>
      <c r="AS404" s="33">
        <f t="shared" si="257"/>
        <v>-243.26430160327843</v>
      </c>
      <c r="AT404" s="31">
        <f t="shared" si="258"/>
        <v>4.3473493697354132E-6</v>
      </c>
      <c r="AU404" s="31">
        <f t="shared" si="259"/>
        <v>5.7324821636678833E-2</v>
      </c>
      <c r="AV404" s="32">
        <f t="shared" si="260"/>
        <v>-1.0868377501046059E-8</v>
      </c>
      <c r="AW404" s="31">
        <f t="shared" si="261"/>
        <v>-2.8662420358258663E-3</v>
      </c>
      <c r="AX404" s="34">
        <f t="shared" si="262"/>
        <v>4.3364809922343668E-6</v>
      </c>
      <c r="AY404" s="35">
        <f t="shared" si="263"/>
        <v>5.4458579600852965E-2</v>
      </c>
      <c r="AZ404" s="10">
        <f t="shared" si="264"/>
        <v>-29.337155151321344</v>
      </c>
      <c r="BA404" s="10">
        <f t="shared" si="265"/>
        <v>-243.20984302367756</v>
      </c>
      <c r="BB404" s="10">
        <f t="shared" si="266"/>
        <v>-63.209843023677564</v>
      </c>
      <c r="BC404" s="37"/>
      <c r="BD404" s="46">
        <f t="shared" si="267"/>
        <v>-29</v>
      </c>
      <c r="BE404" s="46">
        <f t="shared" si="268"/>
        <v>-243</v>
      </c>
      <c r="BF404" s="46">
        <f t="shared" si="269"/>
        <v>-63</v>
      </c>
    </row>
    <row r="405" spans="22:58" x14ac:dyDescent="0.3">
      <c r="V405" s="29">
        <v>5.0100000000000398</v>
      </c>
      <c r="W405" s="36">
        <f t="shared" si="239"/>
        <v>1023292.9922808487</v>
      </c>
      <c r="X405" s="30">
        <f t="shared" si="273"/>
        <v>-6.4246676350453633</v>
      </c>
      <c r="Y405" s="31">
        <f t="shared" si="240"/>
        <v>-55.335756375864698</v>
      </c>
      <c r="Z405" s="31">
        <f t="shared" si="241"/>
        <v>-89.901975412032584</v>
      </c>
      <c r="AA405" s="31">
        <f t="shared" si="242"/>
        <v>35.034895133405058</v>
      </c>
      <c r="AB405" s="31">
        <f t="shared" si="243"/>
        <v>-88.985152971331772</v>
      </c>
      <c r="AC405" s="31">
        <f t="shared" si="244"/>
        <v>0.4271229376380184</v>
      </c>
      <c r="AD405" s="31">
        <f t="shared" si="245"/>
        <v>17.82140248574775</v>
      </c>
      <c r="AE405" s="31">
        <f t="shared" si="246"/>
        <v>-26.298405939866981</v>
      </c>
      <c r="AF405" s="31">
        <f t="shared" si="247"/>
        <v>-161.06572589761663</v>
      </c>
      <c r="AG405" s="31">
        <f t="shared" si="270"/>
        <v>92.110410468749379</v>
      </c>
      <c r="AH405" s="31">
        <f t="shared" si="248"/>
        <v>-130.13465499480998</v>
      </c>
      <c r="AI405" s="31">
        <f t="shared" si="249"/>
        <v>-89.999982160204041</v>
      </c>
      <c r="AJ405" s="31">
        <f t="shared" si="250"/>
        <v>54.257924565422037</v>
      </c>
      <c r="AK405" s="31">
        <f t="shared" si="251"/>
        <v>89.889024611087365</v>
      </c>
      <c r="AL405" s="32">
        <f t="shared" si="252"/>
        <v>-17.03862621718406</v>
      </c>
      <c r="AM405" s="31">
        <f t="shared" si="253"/>
        <v>-81.915870780375826</v>
      </c>
      <c r="AN405" s="31">
        <f t="shared" si="254"/>
        <v>-0.80494617782262168</v>
      </c>
      <c r="AO405" s="31">
        <f t="shared" si="255"/>
        <v>-82.026828329492503</v>
      </c>
      <c r="AP405" s="30">
        <f t="shared" si="271"/>
        <v>23.609121289162623</v>
      </c>
      <c r="AQ405" s="30">
        <f t="shared" si="272"/>
        <v>-26.020599913279625</v>
      </c>
      <c r="AR405" s="31">
        <f t="shared" si="256"/>
        <v>-29.514830741806605</v>
      </c>
      <c r="AS405" s="33">
        <f t="shared" si="257"/>
        <v>-243.09255422710913</v>
      </c>
      <c r="AT405" s="31">
        <f t="shared" si="258"/>
        <v>4.5522335261718105E-6</v>
      </c>
      <c r="AU405" s="31">
        <f t="shared" si="259"/>
        <v>5.866008734210177E-2</v>
      </c>
      <c r="AV405" s="32">
        <f t="shared" si="260"/>
        <v>-1.1380589678836521E-8</v>
      </c>
      <c r="AW405" s="31">
        <f t="shared" si="261"/>
        <v>-2.933005389325824E-3</v>
      </c>
      <c r="AX405" s="34">
        <f t="shared" si="262"/>
        <v>4.5408529364929744E-6</v>
      </c>
      <c r="AY405" s="35">
        <f t="shared" si="263"/>
        <v>5.5727081952775946E-2</v>
      </c>
      <c r="AZ405" s="10">
        <f t="shared" si="264"/>
        <v>-29.514826200953667</v>
      </c>
      <c r="BA405" s="10">
        <f t="shared" si="265"/>
        <v>-243.03682714515637</v>
      </c>
      <c r="BB405" s="10">
        <f t="shared" si="266"/>
        <v>-63.036827145156366</v>
      </c>
      <c r="BC405" s="48"/>
      <c r="BD405" s="46">
        <f t="shared" si="267"/>
        <v>-30</v>
      </c>
      <c r="BE405" s="46">
        <f t="shared" si="268"/>
        <v>-243</v>
      </c>
      <c r="BF405" s="46">
        <f t="shared" si="269"/>
        <v>-63</v>
      </c>
    </row>
    <row r="406" spans="22:58" x14ac:dyDescent="0.3">
      <c r="V406" s="29">
        <v>5.0200000000000404</v>
      </c>
      <c r="W406" s="38">
        <f t="shared" si="239"/>
        <v>1047128.548050998</v>
      </c>
      <c r="X406" s="30">
        <f t="shared" si="273"/>
        <v>-6.4246676350453633</v>
      </c>
      <c r="Y406" s="31">
        <f t="shared" si="240"/>
        <v>-55.535755803737288</v>
      </c>
      <c r="Z406" s="31">
        <f t="shared" si="241"/>
        <v>-89.904206719862856</v>
      </c>
      <c r="AA406" s="31">
        <f t="shared" si="242"/>
        <v>35.234833816260277</v>
      </c>
      <c r="AB406" s="31">
        <f t="shared" si="243"/>
        <v>-89.00824904238651</v>
      </c>
      <c r="AC406" s="31">
        <f t="shared" si="244"/>
        <v>0.44625223450904394</v>
      </c>
      <c r="AD406" s="31">
        <f t="shared" si="245"/>
        <v>18.209403042350985</v>
      </c>
      <c r="AE406" s="31">
        <f t="shared" si="246"/>
        <v>-26.279337388013335</v>
      </c>
      <c r="AF406" s="31">
        <f t="shared" si="247"/>
        <v>-160.70305271989838</v>
      </c>
      <c r="AG406" s="31">
        <f t="shared" si="270"/>
        <v>92.110410468749379</v>
      </c>
      <c r="AH406" s="31">
        <f t="shared" si="248"/>
        <v>-130.33465499480999</v>
      </c>
      <c r="AI406" s="31">
        <f t="shared" si="249"/>
        <v>-89.999982566287386</v>
      </c>
      <c r="AJ406" s="31">
        <f t="shared" si="250"/>
        <v>54.457923832131733</v>
      </c>
      <c r="AK406" s="31">
        <f t="shared" si="251"/>
        <v>89.891550713240761</v>
      </c>
      <c r="AL406" s="32">
        <f t="shared" si="252"/>
        <v>-17.234758995248789</v>
      </c>
      <c r="AM406" s="31">
        <f t="shared" si="253"/>
        <v>-82.09753666155359</v>
      </c>
      <c r="AN406" s="31">
        <f t="shared" si="254"/>
        <v>-1.0010796891776721</v>
      </c>
      <c r="AO406" s="31">
        <f t="shared" si="255"/>
        <v>-82.205968514600215</v>
      </c>
      <c r="AP406" s="30">
        <f t="shared" si="271"/>
        <v>23.609121289162623</v>
      </c>
      <c r="AQ406" s="30">
        <f t="shared" si="272"/>
        <v>-26.020599913279625</v>
      </c>
      <c r="AR406" s="31">
        <f t="shared" si="256"/>
        <v>-29.69189570130801</v>
      </c>
      <c r="AS406" s="33">
        <f t="shared" si="257"/>
        <v>-242.9090212344986</v>
      </c>
      <c r="AT406" s="31">
        <f t="shared" si="258"/>
        <v>4.7667735644077372E-6</v>
      </c>
      <c r="AU406" s="31">
        <f t="shared" si="259"/>
        <v>6.0026455315320644E-2</v>
      </c>
      <c r="AV406" s="32">
        <f t="shared" si="260"/>
        <v>-1.1916940901833035E-8</v>
      </c>
      <c r="AW406" s="31">
        <f t="shared" si="261"/>
        <v>-3.0013238610952517E-3</v>
      </c>
      <c r="AX406" s="34">
        <f t="shared" si="262"/>
        <v>4.7548566235059039E-6</v>
      </c>
      <c r="AY406" s="35">
        <f t="shared" si="263"/>
        <v>5.7025131454225393E-2</v>
      </c>
      <c r="AZ406" s="10">
        <f t="shared" si="264"/>
        <v>-29.691890946451387</v>
      </c>
      <c r="BA406" s="10">
        <f t="shared" si="265"/>
        <v>-242.85199610304437</v>
      </c>
      <c r="BB406" s="10">
        <f t="shared" si="266"/>
        <v>-62.851996103044371</v>
      </c>
      <c r="BC406" s="37"/>
      <c r="BD406" s="46">
        <f t="shared" si="267"/>
        <v>-30</v>
      </c>
      <c r="BE406" s="46">
        <f t="shared" si="268"/>
        <v>-243</v>
      </c>
      <c r="BF406" s="46">
        <f t="shared" si="269"/>
        <v>-63</v>
      </c>
    </row>
    <row r="407" spans="22:58" x14ac:dyDescent="0.3">
      <c r="V407" s="29">
        <v>5.0300000000000402</v>
      </c>
      <c r="W407" s="38">
        <f t="shared" si="239"/>
        <v>1071519.3052377072</v>
      </c>
      <c r="X407" s="30">
        <f t="shared" si="273"/>
        <v>-6.4246676350453633</v>
      </c>
      <c r="Y407" s="31">
        <f t="shared" si="240"/>
        <v>-55.73575525735977</v>
      </c>
      <c r="Z407" s="31">
        <f t="shared" si="241"/>
        <v>-89.906387237206786</v>
      </c>
      <c r="AA407" s="31">
        <f t="shared" si="242"/>
        <v>35.43477525803344</v>
      </c>
      <c r="AB407" s="31">
        <f t="shared" si="243"/>
        <v>-89.030819694150637</v>
      </c>
      <c r="AC407" s="31">
        <f t="shared" si="244"/>
        <v>0.46619316709173625</v>
      </c>
      <c r="AD407" s="31">
        <f t="shared" si="245"/>
        <v>18.604659489384357</v>
      </c>
      <c r="AE407" s="31">
        <f t="shared" si="246"/>
        <v>-26.259454467279962</v>
      </c>
      <c r="AF407" s="31">
        <f t="shared" si="247"/>
        <v>-160.33254744197308</v>
      </c>
      <c r="AG407" s="31">
        <f t="shared" si="270"/>
        <v>92.110410468749379</v>
      </c>
      <c r="AH407" s="31">
        <f t="shared" si="248"/>
        <v>-130.53465499480998</v>
      </c>
      <c r="AI407" s="31">
        <f t="shared" si="249"/>
        <v>-89.999982963127138</v>
      </c>
      <c r="AJ407" s="31">
        <f t="shared" si="250"/>
        <v>54.657923131844797</v>
      </c>
      <c r="AK407" s="31">
        <f t="shared" si="251"/>
        <v>89.894019314696408</v>
      </c>
      <c r="AL407" s="32">
        <f t="shared" si="252"/>
        <v>-17.431062609577651</v>
      </c>
      <c r="AM407" s="31">
        <f t="shared" si="253"/>
        <v>-82.275221969211927</v>
      </c>
      <c r="AN407" s="31">
        <f t="shared" si="254"/>
        <v>-1.1973840037934593</v>
      </c>
      <c r="AO407" s="31">
        <f t="shared" si="255"/>
        <v>-82.381185617642657</v>
      </c>
      <c r="AP407" s="30">
        <f t="shared" si="271"/>
        <v>23.609121289162623</v>
      </c>
      <c r="AQ407" s="30">
        <f t="shared" si="272"/>
        <v>-26.020599913279625</v>
      </c>
      <c r="AR407" s="31">
        <f t="shared" si="256"/>
        <v>-29.868317095190424</v>
      </c>
      <c r="AS407" s="33">
        <f t="shared" si="257"/>
        <v>-242.71373305961572</v>
      </c>
      <c r="AT407" s="31">
        <f t="shared" si="258"/>
        <v>4.9914245515263183E-6</v>
      </c>
      <c r="AU407" s="31">
        <f t="shared" si="259"/>
        <v>6.1424650016500562E-2</v>
      </c>
      <c r="AV407" s="32">
        <f t="shared" si="260"/>
        <v>-1.2478567147797303E-8</v>
      </c>
      <c r="AW407" s="31">
        <f t="shared" si="261"/>
        <v>-3.0712336744913959E-3</v>
      </c>
      <c r="AX407" s="34">
        <f t="shared" si="262"/>
        <v>4.9789459843785211E-6</v>
      </c>
      <c r="AY407" s="35">
        <f t="shared" si="263"/>
        <v>5.8353416342009169E-2</v>
      </c>
      <c r="AZ407" s="10">
        <f t="shared" si="264"/>
        <v>-29.868312116244439</v>
      </c>
      <c r="BA407" s="10">
        <f t="shared" si="265"/>
        <v>-242.6553796432737</v>
      </c>
      <c r="BB407" s="10">
        <f t="shared" si="266"/>
        <v>-62.655379643273704</v>
      </c>
      <c r="BC407" s="37"/>
      <c r="BD407" s="46">
        <f t="shared" si="267"/>
        <v>-30</v>
      </c>
      <c r="BE407" s="46">
        <f t="shared" si="268"/>
        <v>-243</v>
      </c>
      <c r="BF407" s="46">
        <f t="shared" si="269"/>
        <v>-63</v>
      </c>
    </row>
    <row r="408" spans="22:58" x14ac:dyDescent="0.3">
      <c r="V408" s="29">
        <v>5.04000000000004</v>
      </c>
      <c r="W408" s="36">
        <f t="shared" si="239"/>
        <v>1096478.1961432882</v>
      </c>
      <c r="X408" s="30">
        <f t="shared" si="273"/>
        <v>-6.4246676350453633</v>
      </c>
      <c r="Y408" s="31">
        <f t="shared" si="240"/>
        <v>-55.935754735573234</v>
      </c>
      <c r="Z408" s="31">
        <f t="shared" si="241"/>
        <v>-89.908518120178243</v>
      </c>
      <c r="AA408" s="31">
        <f t="shared" si="242"/>
        <v>35.634719334623881</v>
      </c>
      <c r="AB408" s="31">
        <f t="shared" si="243"/>
        <v>-89.052876865845803</v>
      </c>
      <c r="AC408" s="31">
        <f t="shared" si="244"/>
        <v>0.48697621474004249</v>
      </c>
      <c r="AD408" s="31">
        <f t="shared" si="245"/>
        <v>19.007230865447433</v>
      </c>
      <c r="AE408" s="31">
        <f t="shared" si="246"/>
        <v>-26.238726821254669</v>
      </c>
      <c r="AF408" s="31">
        <f t="shared" si="247"/>
        <v>-159.95416412057662</v>
      </c>
      <c r="AG408" s="31">
        <f t="shared" si="270"/>
        <v>92.110410468749379</v>
      </c>
      <c r="AH408" s="31">
        <f t="shared" si="248"/>
        <v>-130.73465499480994</v>
      </c>
      <c r="AI408" s="31">
        <f t="shared" si="249"/>
        <v>-89.999983350933704</v>
      </c>
      <c r="AJ408" s="31">
        <f t="shared" si="250"/>
        <v>54.857922463075866</v>
      </c>
      <c r="AK408" s="31">
        <f t="shared" si="251"/>
        <v>89.896431724302772</v>
      </c>
      <c r="AL408" s="32">
        <f t="shared" si="252"/>
        <v>-17.627529649365488</v>
      </c>
      <c r="AM408" s="31">
        <f t="shared" si="253"/>
        <v>-82.449007236288523</v>
      </c>
      <c r="AN408" s="31">
        <f t="shared" si="254"/>
        <v>-1.3938517123501875</v>
      </c>
      <c r="AO408" s="31">
        <f t="shared" si="255"/>
        <v>-82.552558862919454</v>
      </c>
      <c r="AP408" s="30">
        <f t="shared" si="271"/>
        <v>23.609121289162623</v>
      </c>
      <c r="AQ408" s="30">
        <f t="shared" si="272"/>
        <v>-26.020599913279625</v>
      </c>
      <c r="AR408" s="31">
        <f t="shared" si="256"/>
        <v>-30.044057157721859</v>
      </c>
      <c r="AS408" s="33">
        <f t="shared" si="257"/>
        <v>-242.50672298349608</v>
      </c>
      <c r="AT408" s="31">
        <f t="shared" si="258"/>
        <v>5.2266630030879364E-6</v>
      </c>
      <c r="AU408" s="31">
        <f t="shared" si="259"/>
        <v>6.2855412780314562E-2</v>
      </c>
      <c r="AV408" s="32">
        <f t="shared" si="260"/>
        <v>-1.3066664182794557E-8</v>
      </c>
      <c r="AW408" s="31">
        <f t="shared" si="261"/>
        <v>-3.1427718966218574E-3</v>
      </c>
      <c r="AX408" s="34">
        <f t="shared" si="262"/>
        <v>5.2135963389051415E-6</v>
      </c>
      <c r="AY408" s="35">
        <f t="shared" si="263"/>
        <v>5.9712640883692707E-2</v>
      </c>
      <c r="AZ408" s="10">
        <f t="shared" si="264"/>
        <v>-30.04405194412552</v>
      </c>
      <c r="BA408" s="10">
        <f t="shared" si="265"/>
        <v>-242.44701034261237</v>
      </c>
      <c r="BB408" s="10">
        <f t="shared" si="266"/>
        <v>-62.447010342612373</v>
      </c>
      <c r="BC408" s="48"/>
      <c r="BD408" s="46">
        <f t="shared" si="267"/>
        <v>-30</v>
      </c>
      <c r="BE408" s="46">
        <f t="shared" si="268"/>
        <v>-242</v>
      </c>
      <c r="BF408" s="46">
        <f t="shared" si="269"/>
        <v>-62</v>
      </c>
    </row>
    <row r="409" spans="22:58" x14ac:dyDescent="0.3">
      <c r="V409" s="29">
        <v>5.0500000000000398</v>
      </c>
      <c r="W409" s="38">
        <f t="shared" si="239"/>
        <v>1122018.4543020669</v>
      </c>
      <c r="X409" s="30">
        <f t="shared" si="273"/>
        <v>-6.4246676350453633</v>
      </c>
      <c r="Y409" s="31">
        <f t="shared" si="240"/>
        <v>-56.135754237270881</v>
      </c>
      <c r="Z409" s="31">
        <f t="shared" si="241"/>
        <v>-89.910600498575988</v>
      </c>
      <c r="AA409" s="31">
        <f t="shared" si="242"/>
        <v>35.834665927510109</v>
      </c>
      <c r="AB409" s="31">
        <f t="shared" si="243"/>
        <v>-89.074432226310051</v>
      </c>
      <c r="AC409" s="31">
        <f t="shared" si="244"/>
        <v>0.50863266254043371</v>
      </c>
      <c r="AD409" s="31">
        <f t="shared" si="245"/>
        <v>19.417171575828434</v>
      </c>
      <c r="AE409" s="31">
        <f t="shared" si="246"/>
        <v>-26.217123282265696</v>
      </c>
      <c r="AF409" s="31">
        <f t="shared" si="247"/>
        <v>-159.56786114905759</v>
      </c>
      <c r="AG409" s="31">
        <f t="shared" si="270"/>
        <v>92.110410468749379</v>
      </c>
      <c r="AH409" s="31">
        <f t="shared" si="248"/>
        <v>-130.93465499480993</v>
      </c>
      <c r="AI409" s="31">
        <f t="shared" si="249"/>
        <v>-89.999983729912728</v>
      </c>
      <c r="AJ409" s="31">
        <f t="shared" si="250"/>
        <v>55.057921824406378</v>
      </c>
      <c r="AK409" s="31">
        <f t="shared" si="251"/>
        <v>89.898789221117141</v>
      </c>
      <c r="AL409" s="32">
        <f t="shared" si="252"/>
        <v>-17.824153013513726</v>
      </c>
      <c r="AM409" s="31">
        <f t="shared" si="253"/>
        <v>-82.618971808888915</v>
      </c>
      <c r="AN409" s="31">
        <f t="shared" si="254"/>
        <v>-1.5904757151679014</v>
      </c>
      <c r="AO409" s="31">
        <f t="shared" si="255"/>
        <v>-82.720166317684502</v>
      </c>
      <c r="AP409" s="30">
        <f t="shared" si="271"/>
        <v>23.609121289162623</v>
      </c>
      <c r="AQ409" s="30">
        <f t="shared" si="272"/>
        <v>-26.020599913279625</v>
      </c>
      <c r="AR409" s="31">
        <f t="shared" si="256"/>
        <v>-30.2190776215506</v>
      </c>
      <c r="AS409" s="33">
        <f t="shared" si="257"/>
        <v>-242.28802746674211</v>
      </c>
      <c r="AT409" s="31">
        <f t="shared" si="258"/>
        <v>5.472987886021697E-6</v>
      </c>
      <c r="AU409" s="31">
        <f t="shared" si="259"/>
        <v>6.4319502208976614E-2</v>
      </c>
      <c r="AV409" s="32">
        <f t="shared" si="260"/>
        <v>-1.3682477917918921E-8</v>
      </c>
      <c r="AW409" s="31">
        <f t="shared" si="261"/>
        <v>-3.2159764579980312E-3</v>
      </c>
      <c r="AX409" s="34">
        <f t="shared" si="262"/>
        <v>5.4593054081037782E-6</v>
      </c>
      <c r="AY409" s="35">
        <f t="shared" si="263"/>
        <v>6.1103525750978584E-2</v>
      </c>
      <c r="AZ409" s="10">
        <f t="shared" si="264"/>
        <v>-30.21907216224519</v>
      </c>
      <c r="BA409" s="10">
        <f t="shared" si="265"/>
        <v>-242.22692394099113</v>
      </c>
      <c r="BB409" s="10">
        <f t="shared" si="266"/>
        <v>-62.226923940991128</v>
      </c>
      <c r="BC409" s="37"/>
      <c r="BD409" s="46">
        <f t="shared" si="267"/>
        <v>-30</v>
      </c>
      <c r="BE409" s="46">
        <f t="shared" si="268"/>
        <v>-242</v>
      </c>
      <c r="BF409" s="46">
        <f t="shared" si="269"/>
        <v>-62</v>
      </c>
    </row>
    <row r="410" spans="22:58" x14ac:dyDescent="0.3">
      <c r="V410" s="29">
        <v>5.0600000000000396</v>
      </c>
      <c r="W410" s="38">
        <f t="shared" si="239"/>
        <v>1148153.6214969885</v>
      </c>
      <c r="X410" s="30">
        <f t="shared" si="273"/>
        <v>-6.4246676350453633</v>
      </c>
      <c r="Y410" s="31">
        <f t="shared" si="240"/>
        <v>-56.335753761395793</v>
      </c>
      <c r="Z410" s="31">
        <f t="shared" si="241"/>
        <v>-89.912635476482606</v>
      </c>
      <c r="AA410" s="31">
        <f t="shared" si="242"/>
        <v>36.034614923499333</v>
      </c>
      <c r="AB410" s="31">
        <f t="shared" si="243"/>
        <v>-89.095497180060022</v>
      </c>
      <c r="AC410" s="31">
        <f t="shared" si="244"/>
        <v>0.53119459348340192</v>
      </c>
      <c r="AD410" s="31">
        <f t="shared" si="245"/>
        <v>19.834531039623492</v>
      </c>
      <c r="AE410" s="31">
        <f t="shared" si="246"/>
        <v>-26.194611879458424</v>
      </c>
      <c r="AF410" s="31">
        <f t="shared" si="247"/>
        <v>-159.17360161691911</v>
      </c>
      <c r="AG410" s="31">
        <f t="shared" si="270"/>
        <v>92.110410468749379</v>
      </c>
      <c r="AH410" s="31">
        <f t="shared" si="248"/>
        <v>-131.13465499480992</v>
      </c>
      <c r="AI410" s="31">
        <f t="shared" si="249"/>
        <v>-89.999984100265124</v>
      </c>
      <c r="AJ410" s="31">
        <f t="shared" si="250"/>
        <v>55.257921214481684</v>
      </c>
      <c r="AK410" s="31">
        <f t="shared" si="251"/>
        <v>89.901093055083564</v>
      </c>
      <c r="AL410" s="32">
        <f t="shared" si="252"/>
        <v>-18.020925898708398</v>
      </c>
      <c r="AM410" s="31">
        <f t="shared" si="253"/>
        <v>-82.785193832932691</v>
      </c>
      <c r="AN410" s="31">
        <f t="shared" si="254"/>
        <v>-1.787249210287257</v>
      </c>
      <c r="AO410" s="31">
        <f t="shared" si="255"/>
        <v>-82.884084878114251</v>
      </c>
      <c r="AP410" s="30">
        <f t="shared" si="271"/>
        <v>23.609121289162623</v>
      </c>
      <c r="AQ410" s="30">
        <f t="shared" si="272"/>
        <v>-26.020599913279625</v>
      </c>
      <c r="AR410" s="31">
        <f t="shared" si="256"/>
        <v>-30.393339713862684</v>
      </c>
      <c r="AS410" s="33">
        <f t="shared" si="257"/>
        <v>-242.05768649503335</v>
      </c>
      <c r="AT410" s="31">
        <f t="shared" si="258"/>
        <v>5.7309216890189446E-6</v>
      </c>
      <c r="AU410" s="31">
        <f t="shared" si="259"/>
        <v>6.5817694574429153E-2</v>
      </c>
      <c r="AV410" s="32">
        <f t="shared" si="260"/>
        <v>-1.4327314052568154E-8</v>
      </c>
      <c r="AW410" s="31">
        <f t="shared" si="261"/>
        <v>-3.2908861726463901E-3</v>
      </c>
      <c r="AX410" s="34">
        <f t="shared" si="262"/>
        <v>5.7165943749663762E-6</v>
      </c>
      <c r="AY410" s="35">
        <f t="shared" si="263"/>
        <v>6.2526808401782763E-2</v>
      </c>
      <c r="AZ410" s="10">
        <f t="shared" si="264"/>
        <v>-30.393333997268307</v>
      </c>
      <c r="BA410" s="10">
        <f t="shared" si="265"/>
        <v>-241.99515968663158</v>
      </c>
      <c r="BB410" s="10">
        <f t="shared" si="266"/>
        <v>-61.995159686631581</v>
      </c>
      <c r="BC410" s="37"/>
      <c r="BD410" s="46">
        <f t="shared" si="267"/>
        <v>-30</v>
      </c>
      <c r="BE410" s="46">
        <f t="shared" si="268"/>
        <v>-242</v>
      </c>
      <c r="BF410" s="46">
        <f t="shared" si="269"/>
        <v>-62</v>
      </c>
    </row>
    <row r="411" spans="22:58" x14ac:dyDescent="0.3">
      <c r="V411" s="29">
        <v>5.0700000000000403</v>
      </c>
      <c r="W411" s="36">
        <f t="shared" si="239"/>
        <v>1174897.5549396398</v>
      </c>
      <c r="X411" s="30">
        <f t="shared" si="273"/>
        <v>-6.4246676350453633</v>
      </c>
      <c r="Y411" s="31">
        <f t="shared" si="240"/>
        <v>-56.535753306938581</v>
      </c>
      <c r="Z411" s="31">
        <f t="shared" si="241"/>
        <v>-89.914624132849738</v>
      </c>
      <c r="AA411" s="31">
        <f t="shared" si="242"/>
        <v>36.234566214488027</v>
      </c>
      <c r="AB411" s="31">
        <f t="shared" si="243"/>
        <v>-89.116082873221416</v>
      </c>
      <c r="AC411" s="31">
        <f t="shared" si="244"/>
        <v>0.55469487762705072</v>
      </c>
      <c r="AD411" s="31">
        <f t="shared" si="245"/>
        <v>20.259353327578815</v>
      </c>
      <c r="AE411" s="31">
        <f t="shared" si="246"/>
        <v>-26.171159849868864</v>
      </c>
      <c r="AF411" s="31">
        <f t="shared" si="247"/>
        <v>-158.77135367849235</v>
      </c>
      <c r="AG411" s="31">
        <f t="shared" si="270"/>
        <v>92.110410468749379</v>
      </c>
      <c r="AH411" s="31">
        <f t="shared" si="248"/>
        <v>-131.33465499480991</v>
      </c>
      <c r="AI411" s="31">
        <f t="shared" si="249"/>
        <v>-89.999984462187271</v>
      </c>
      <c r="AJ411" s="31">
        <f t="shared" si="250"/>
        <v>55.457920632008054</v>
      </c>
      <c r="AK411" s="31">
        <f t="shared" si="251"/>
        <v>89.903344447695503</v>
      </c>
      <c r="AL411" s="32">
        <f t="shared" si="252"/>
        <v>-18.217841787867268</v>
      </c>
      <c r="AM411" s="31">
        <f t="shared" si="253"/>
        <v>-82.947750243508679</v>
      </c>
      <c r="AN411" s="31">
        <f t="shared" si="254"/>
        <v>-1.9841656819197446</v>
      </c>
      <c r="AO411" s="31">
        <f t="shared" si="255"/>
        <v>-83.044390258000448</v>
      </c>
      <c r="AP411" s="30">
        <f t="shared" si="271"/>
        <v>23.609121289162623</v>
      </c>
      <c r="AQ411" s="30">
        <f t="shared" si="272"/>
        <v>-26.020599913279625</v>
      </c>
      <c r="AR411" s="31">
        <f t="shared" si="256"/>
        <v>-30.566804155905611</v>
      </c>
      <c r="AS411" s="33">
        <f t="shared" si="257"/>
        <v>-241.81574393649279</v>
      </c>
      <c r="AT411" s="31">
        <f t="shared" si="258"/>
        <v>6.0010115199269909E-6</v>
      </c>
      <c r="AU411" s="31">
        <f t="shared" si="259"/>
        <v>6.7350784229895641E-2</v>
      </c>
      <c r="AV411" s="32">
        <f t="shared" si="260"/>
        <v>-1.5002538074443721E-8</v>
      </c>
      <c r="AW411" s="31">
        <f t="shared" si="261"/>
        <v>-3.3675407586881644E-3</v>
      </c>
      <c r="AX411" s="34">
        <f t="shared" si="262"/>
        <v>5.9860089818525474E-6</v>
      </c>
      <c r="AY411" s="35">
        <f t="shared" si="263"/>
        <v>6.3983243471207471E-2</v>
      </c>
      <c r="AZ411" s="10">
        <f t="shared" si="264"/>
        <v>-30.566798169896629</v>
      </c>
      <c r="BA411" s="10">
        <f t="shared" si="265"/>
        <v>-241.75176069302159</v>
      </c>
      <c r="BB411" s="10">
        <f t="shared" si="266"/>
        <v>-61.751760693021595</v>
      </c>
      <c r="BC411" s="48"/>
      <c r="BD411" s="46">
        <f t="shared" si="267"/>
        <v>-31</v>
      </c>
      <c r="BE411" s="46">
        <f t="shared" si="268"/>
        <v>-242</v>
      </c>
      <c r="BF411" s="46">
        <f t="shared" si="269"/>
        <v>-62</v>
      </c>
    </row>
    <row r="412" spans="22:58" x14ac:dyDescent="0.3">
      <c r="V412" s="29">
        <v>5.08000000000004</v>
      </c>
      <c r="W412" s="38">
        <f t="shared" si="239"/>
        <v>1202264.4346175254</v>
      </c>
      <c r="X412" s="30">
        <f t="shared" si="273"/>
        <v>-6.4246676350453633</v>
      </c>
      <c r="Y412" s="31">
        <f t="shared" si="240"/>
        <v>-56.735752872935244</v>
      </c>
      <c r="Z412" s="31">
        <f t="shared" si="241"/>
        <v>-89.916567522070167</v>
      </c>
      <c r="AA412" s="31">
        <f t="shared" si="242"/>
        <v>36.434519697233362</v>
      </c>
      <c r="AB412" s="31">
        <f t="shared" si="243"/>
        <v>-89.136200199330077</v>
      </c>
      <c r="AC412" s="31">
        <f t="shared" si="244"/>
        <v>0.5791671580458696</v>
      </c>
      <c r="AD412" s="31">
        <f t="shared" si="245"/>
        <v>20.691676791545941</v>
      </c>
      <c r="AE412" s="31">
        <f t="shared" si="246"/>
        <v>-26.146733652701371</v>
      </c>
      <c r="AF412" s="31">
        <f t="shared" si="247"/>
        <v>-158.3610909298543</v>
      </c>
      <c r="AG412" s="31">
        <f t="shared" si="270"/>
        <v>92.110410468749379</v>
      </c>
      <c r="AH412" s="31">
        <f t="shared" si="248"/>
        <v>-131.5346549948099</v>
      </c>
      <c r="AI412" s="31">
        <f t="shared" si="249"/>
        <v>-89.999984815871073</v>
      </c>
      <c r="AJ412" s="31">
        <f t="shared" si="250"/>
        <v>55.657920075749956</v>
      </c>
      <c r="AK412" s="31">
        <f t="shared" si="251"/>
        <v>89.905544592643281</v>
      </c>
      <c r="AL412" s="32">
        <f t="shared" si="252"/>
        <v>-18.414894438952945</v>
      </c>
      <c r="AM412" s="31">
        <f t="shared" si="253"/>
        <v>-83.106716756746508</v>
      </c>
      <c r="AN412" s="31">
        <f t="shared" si="254"/>
        <v>-2.1812188892635085</v>
      </c>
      <c r="AO412" s="31">
        <f t="shared" si="255"/>
        <v>-83.2011569799743</v>
      </c>
      <c r="AP412" s="30">
        <f t="shared" si="271"/>
        <v>23.609121289162623</v>
      </c>
      <c r="AQ412" s="30">
        <f t="shared" si="272"/>
        <v>-26.020599913279625</v>
      </c>
      <c r="AR412" s="31">
        <f t="shared" si="256"/>
        <v>-30.739431166081882</v>
      </c>
      <c r="AS412" s="33">
        <f t="shared" si="257"/>
        <v>-241.56224790982861</v>
      </c>
      <c r="AT412" s="31">
        <f t="shared" si="258"/>
        <v>6.2838302745020146E-6</v>
      </c>
      <c r="AU412" s="31">
        <f t="shared" si="259"/>
        <v>6.8919584031017861E-2</v>
      </c>
      <c r="AV412" s="32">
        <f t="shared" si="260"/>
        <v>-1.5709586831480473E-8</v>
      </c>
      <c r="AW412" s="31">
        <f t="shared" si="261"/>
        <v>-3.4459808593984061E-3</v>
      </c>
      <c r="AX412" s="34">
        <f t="shared" si="262"/>
        <v>6.2681206876705345E-6</v>
      </c>
      <c r="AY412" s="35">
        <f t="shared" si="263"/>
        <v>6.547360317161946E-2</v>
      </c>
      <c r="AZ412" s="10">
        <f t="shared" si="264"/>
        <v>-30.739424897961193</v>
      </c>
      <c r="BA412" s="10">
        <f t="shared" si="265"/>
        <v>-241.49677430665699</v>
      </c>
      <c r="BB412" s="10">
        <f t="shared" si="266"/>
        <v>-61.496774306656988</v>
      </c>
      <c r="BC412" s="37"/>
      <c r="BD412" s="46">
        <f t="shared" si="267"/>
        <v>-31</v>
      </c>
      <c r="BE412" s="46">
        <f t="shared" si="268"/>
        <v>-241</v>
      </c>
      <c r="BF412" s="46">
        <f t="shared" si="269"/>
        <v>-61</v>
      </c>
    </row>
    <row r="413" spans="22:58" x14ac:dyDescent="0.3">
      <c r="V413" s="29">
        <v>5.0900000000000398</v>
      </c>
      <c r="W413" s="38">
        <f t="shared" si="239"/>
        <v>1230268.7708124965</v>
      </c>
      <c r="X413" s="30">
        <f t="shared" si="273"/>
        <v>-6.4246676350453633</v>
      </c>
      <c r="Y413" s="31">
        <f t="shared" si="240"/>
        <v>-56.935752458465238</v>
      </c>
      <c r="Z413" s="31">
        <f t="shared" si="241"/>
        <v>-89.918466674536674</v>
      </c>
      <c r="AA413" s="31">
        <f t="shared" si="242"/>
        <v>36.63447527313491</v>
      </c>
      <c r="AB413" s="31">
        <f t="shared" si="243"/>
        <v>-89.155859805006571</v>
      </c>
      <c r="AC413" s="31">
        <f t="shared" si="244"/>
        <v>0.60464583335841093</v>
      </c>
      <c r="AD413" s="31">
        <f t="shared" si="245"/>
        <v>21.131533686582639</v>
      </c>
      <c r="AE413" s="31">
        <f t="shared" si="246"/>
        <v>-26.121298987017276</v>
      </c>
      <c r="AF413" s="31">
        <f t="shared" si="247"/>
        <v>-157.9427927929606</v>
      </c>
      <c r="AG413" s="31">
        <f t="shared" si="270"/>
        <v>92.110410468749379</v>
      </c>
      <c r="AH413" s="31">
        <f t="shared" si="248"/>
        <v>-131.73465499480986</v>
      </c>
      <c r="AI413" s="31">
        <f t="shared" si="249"/>
        <v>-89.999985161504043</v>
      </c>
      <c r="AJ413" s="31">
        <f t="shared" si="250"/>
        <v>55.857919544527547</v>
      </c>
      <c r="AK413" s="31">
        <f t="shared" si="251"/>
        <v>89.907694656446921</v>
      </c>
      <c r="AL413" s="32">
        <f t="shared" si="252"/>
        <v>-18.612077874148095</v>
      </c>
      <c r="AM413" s="31">
        <f t="shared" si="253"/>
        <v>-83.262167864022643</v>
      </c>
      <c r="AN413" s="31">
        <f t="shared" si="254"/>
        <v>-2.3784028556810277</v>
      </c>
      <c r="AO413" s="31">
        <f t="shared" si="255"/>
        <v>-83.354458369079765</v>
      </c>
      <c r="AP413" s="30">
        <f t="shared" si="271"/>
        <v>23.609121289162623</v>
      </c>
      <c r="AQ413" s="30">
        <f t="shared" si="272"/>
        <v>-26.020599913279625</v>
      </c>
      <c r="AR413" s="31">
        <f t="shared" si="256"/>
        <v>-30.911180466815306</v>
      </c>
      <c r="AS413" s="33">
        <f t="shared" si="257"/>
        <v>-241.29725116204037</v>
      </c>
      <c r="AT413" s="31">
        <f t="shared" si="258"/>
        <v>6.5799778475912064E-6</v>
      </c>
      <c r="AU413" s="31">
        <f t="shared" si="259"/>
        <v>7.0524925766801513E-2</v>
      </c>
      <c r="AV413" s="32">
        <f t="shared" si="260"/>
        <v>-1.6449956959917102E-8</v>
      </c>
      <c r="AW413" s="31">
        <f t="shared" si="261"/>
        <v>-3.5262480647556185E-3</v>
      </c>
      <c r="AX413" s="34">
        <f t="shared" si="262"/>
        <v>6.5635278906312895E-6</v>
      </c>
      <c r="AY413" s="35">
        <f t="shared" si="263"/>
        <v>6.69986777020459E-2</v>
      </c>
      <c r="AZ413" s="10">
        <f t="shared" si="264"/>
        <v>-30.911173903287416</v>
      </c>
      <c r="BA413" s="10">
        <f t="shared" si="265"/>
        <v>-241.23025248433831</v>
      </c>
      <c r="BB413" s="10">
        <f t="shared" si="266"/>
        <v>-61.230252484338308</v>
      </c>
      <c r="BC413" s="37"/>
      <c r="BD413" s="46">
        <f t="shared" si="267"/>
        <v>-31</v>
      </c>
      <c r="BE413" s="46">
        <f t="shared" si="268"/>
        <v>-241</v>
      </c>
      <c r="BF413" s="46">
        <f t="shared" si="269"/>
        <v>-61</v>
      </c>
    </row>
    <row r="414" spans="22:58" x14ac:dyDescent="0.3">
      <c r="V414" s="29">
        <v>5.1000000000000396</v>
      </c>
      <c r="W414" s="36">
        <f t="shared" si="239"/>
        <v>1258925.4117942825</v>
      </c>
      <c r="X414" s="30">
        <f t="shared" si="273"/>
        <v>-6.4246676350453633</v>
      </c>
      <c r="Y414" s="31">
        <f t="shared" si="240"/>
        <v>-57.135752062649409</v>
      </c>
      <c r="Z414" s="31">
        <f t="shared" si="241"/>
        <v>-89.920322597188331</v>
      </c>
      <c r="AA414" s="31">
        <f t="shared" si="242"/>
        <v>36.83443284802604</v>
      </c>
      <c r="AB414" s="31">
        <f t="shared" si="243"/>
        <v>-89.175072095506522</v>
      </c>
      <c r="AC414" s="31">
        <f t="shared" si="244"/>
        <v>0.63116603663007154</v>
      </c>
      <c r="AD414" s="31">
        <f t="shared" si="245"/>
        <v>21.57894978688099</v>
      </c>
      <c r="AE414" s="31">
        <f t="shared" si="246"/>
        <v>-26.094820813038659</v>
      </c>
      <c r="AF414" s="31">
        <f t="shared" si="247"/>
        <v>-157.51644490581387</v>
      </c>
      <c r="AG414" s="31">
        <f t="shared" si="270"/>
        <v>92.110410468749379</v>
      </c>
      <c r="AH414" s="31">
        <f t="shared" si="248"/>
        <v>-131.93465499480985</v>
      </c>
      <c r="AI414" s="31">
        <f t="shared" si="249"/>
        <v>-89.999985499269457</v>
      </c>
      <c r="AJ414" s="31">
        <f t="shared" si="250"/>
        <v>56.057919037214006</v>
      </c>
      <c r="AK414" s="31">
        <f t="shared" si="251"/>
        <v>89.909795779074457</v>
      </c>
      <c r="AL414" s="32">
        <f t="shared" si="252"/>
        <v>-18.809386369387692</v>
      </c>
      <c r="AM414" s="31">
        <f t="shared" si="253"/>
        <v>-83.414176828327868</v>
      </c>
      <c r="AN414" s="31">
        <f t="shared" si="254"/>
        <v>-2.5757118582341541</v>
      </c>
      <c r="AO414" s="31">
        <f t="shared" si="255"/>
        <v>-83.504366548522867</v>
      </c>
      <c r="AP414" s="30">
        <f t="shared" si="271"/>
        <v>23.609121289162623</v>
      </c>
      <c r="AQ414" s="30">
        <f t="shared" si="272"/>
        <v>-26.020599913279625</v>
      </c>
      <c r="AR414" s="31">
        <f t="shared" si="256"/>
        <v>-31.082011295389815</v>
      </c>
      <c r="AS414" s="33">
        <f t="shared" si="257"/>
        <v>-241.02081145433675</v>
      </c>
      <c r="AT414" s="31">
        <f t="shared" si="258"/>
        <v>6.890082404101973E-6</v>
      </c>
      <c r="AU414" s="31">
        <f t="shared" si="259"/>
        <v>7.2167660600596206E-2</v>
      </c>
      <c r="AV414" s="32">
        <f t="shared" si="260"/>
        <v>-1.7225218384880793E-8</v>
      </c>
      <c r="AW414" s="31">
        <f t="shared" si="261"/>
        <v>-3.6083849334932762E-3</v>
      </c>
      <c r="AX414" s="34">
        <f t="shared" si="262"/>
        <v>6.8728571857170921E-6</v>
      </c>
      <c r="AY414" s="35">
        <f t="shared" si="263"/>
        <v>6.8559275667102931E-2</v>
      </c>
      <c r="AZ414" s="10">
        <f t="shared" si="264"/>
        <v>-31.082004422532631</v>
      </c>
      <c r="BA414" s="10">
        <f t="shared" si="265"/>
        <v>-240.95225217866965</v>
      </c>
      <c r="BB414" s="10">
        <f t="shared" si="266"/>
        <v>-60.952252178669653</v>
      </c>
      <c r="BC414" s="48"/>
      <c r="BD414" s="46">
        <f t="shared" si="267"/>
        <v>-31</v>
      </c>
      <c r="BE414" s="46">
        <f t="shared" si="268"/>
        <v>-241</v>
      </c>
      <c r="BF414" s="46">
        <f t="shared" si="269"/>
        <v>-61</v>
      </c>
    </row>
    <row r="415" spans="22:58" x14ac:dyDescent="0.3">
      <c r="V415" s="29">
        <v>5.1100000000000403</v>
      </c>
      <c r="W415" s="38">
        <f t="shared" si="239"/>
        <v>1288249.5516932542</v>
      </c>
      <c r="X415" s="30">
        <f t="shared" si="273"/>
        <v>-6.4246676350453633</v>
      </c>
      <c r="Y415" s="31">
        <f t="shared" si="240"/>
        <v>-57.335751684648216</v>
      </c>
      <c r="Z415" s="31">
        <f t="shared" si="241"/>
        <v>-89.92213627404432</v>
      </c>
      <c r="AA415" s="31">
        <f t="shared" si="242"/>
        <v>37.034392331974743</v>
      </c>
      <c r="AB415" s="31">
        <f t="shared" si="243"/>
        <v>-89.193847240149211</v>
      </c>
      <c r="AC415" s="31">
        <f t="shared" si="244"/>
        <v>0.65876361045180298</v>
      </c>
      <c r="AD415" s="31">
        <f t="shared" si="245"/>
        <v>22.033943996861744</v>
      </c>
      <c r="AE415" s="31">
        <f t="shared" si="246"/>
        <v>-26.067263377267036</v>
      </c>
      <c r="AF415" s="31">
        <f t="shared" si="247"/>
        <v>-157.08203951733179</v>
      </c>
      <c r="AG415" s="31">
        <f t="shared" si="270"/>
        <v>92.110410468749379</v>
      </c>
      <c r="AH415" s="31">
        <f t="shared" si="248"/>
        <v>-132.13465499480984</v>
      </c>
      <c r="AI415" s="31">
        <f t="shared" si="249"/>
        <v>-89.999985829346386</v>
      </c>
      <c r="AJ415" s="31">
        <f t="shared" si="250"/>
        <v>56.257918552733308</v>
      </c>
      <c r="AK415" s="31">
        <f t="shared" si="251"/>
        <v>89.911849074546325</v>
      </c>
      <c r="AL415" s="32">
        <f t="shared" si="252"/>
        <v>-19.006814444243108</v>
      </c>
      <c r="AM415" s="31">
        <f t="shared" si="253"/>
        <v>-83.56281568263384</v>
      </c>
      <c r="AN415" s="31">
        <f t="shared" si="254"/>
        <v>-2.7731404175702572</v>
      </c>
      <c r="AO415" s="31">
        <f t="shared" si="255"/>
        <v>-83.650952437433901</v>
      </c>
      <c r="AP415" s="30">
        <f t="shared" si="271"/>
        <v>23.609121289162623</v>
      </c>
      <c r="AQ415" s="30">
        <f t="shared" si="272"/>
        <v>-26.020599913279625</v>
      </c>
      <c r="AR415" s="31">
        <f t="shared" si="256"/>
        <v>-31.251882418954295</v>
      </c>
      <c r="AS415" s="33">
        <f t="shared" si="257"/>
        <v>-240.73299195476568</v>
      </c>
      <c r="AT415" s="31">
        <f t="shared" si="258"/>
        <v>7.2148017136153344E-6</v>
      </c>
      <c r="AU415" s="31">
        <f t="shared" si="259"/>
        <v>7.3848659521346074E-2</v>
      </c>
      <c r="AV415" s="32">
        <f t="shared" si="260"/>
        <v>-1.8037018177697186E-8</v>
      </c>
      <c r="AW415" s="31">
        <f t="shared" si="261"/>
        <v>-3.6924350156650634E-3</v>
      </c>
      <c r="AX415" s="34">
        <f t="shared" si="262"/>
        <v>7.1967646954376372E-6</v>
      </c>
      <c r="AY415" s="35">
        <f t="shared" si="263"/>
        <v>7.0156224505681014E-2</v>
      </c>
      <c r="AZ415" s="10">
        <f t="shared" si="264"/>
        <v>-31.2518752221896</v>
      </c>
      <c r="BA415" s="10">
        <f t="shared" si="265"/>
        <v>-240.66283573025999</v>
      </c>
      <c r="BB415" s="10">
        <f t="shared" si="266"/>
        <v>-60.662835730259985</v>
      </c>
      <c r="BC415" s="37"/>
      <c r="BD415" s="46">
        <f t="shared" si="267"/>
        <v>-31</v>
      </c>
      <c r="BE415" s="46">
        <f t="shared" si="268"/>
        <v>-241</v>
      </c>
      <c r="BF415" s="46">
        <f t="shared" si="269"/>
        <v>-61</v>
      </c>
    </row>
    <row r="416" spans="22:58" x14ac:dyDescent="0.3">
      <c r="V416" s="29">
        <v>5.1200000000000401</v>
      </c>
      <c r="W416" s="38">
        <f t="shared" si="239"/>
        <v>1318256.7385565301</v>
      </c>
      <c r="X416" s="30">
        <f t="shared" si="273"/>
        <v>-6.4246676350453633</v>
      </c>
      <c r="Y416" s="31">
        <f t="shared" si="240"/>
        <v>-57.535751323659838</v>
      </c>
      <c r="Z416" s="31">
        <f t="shared" si="241"/>
        <v>-89.923908666725552</v>
      </c>
      <c r="AA416" s="31">
        <f t="shared" si="242"/>
        <v>37.234353639093285</v>
      </c>
      <c r="AB416" s="31">
        <f t="shared" si="243"/>
        <v>-89.212195177627052</v>
      </c>
      <c r="AC416" s="31">
        <f t="shared" si="244"/>
        <v>0.68747507800244834</v>
      </c>
      <c r="AD416" s="31">
        <f t="shared" si="245"/>
        <v>22.496527958933175</v>
      </c>
      <c r="AE416" s="31">
        <f t="shared" si="246"/>
        <v>-26.038590241609469</v>
      </c>
      <c r="AF416" s="31">
        <f t="shared" si="247"/>
        <v>-156.63957588541942</v>
      </c>
      <c r="AG416" s="31">
        <f t="shared" si="270"/>
        <v>92.110410468749379</v>
      </c>
      <c r="AH416" s="31">
        <f t="shared" si="248"/>
        <v>-132.33465499480982</v>
      </c>
      <c r="AI416" s="31">
        <f t="shared" si="249"/>
        <v>-89.999986151909837</v>
      </c>
      <c r="AJ416" s="31">
        <f t="shared" si="250"/>
        <v>56.457918090057774</v>
      </c>
      <c r="AK416" s="31">
        <f t="shared" si="251"/>
        <v>89.913855631525848</v>
      </c>
      <c r="AL416" s="32">
        <f t="shared" si="252"/>
        <v>-19.204356852151662</v>
      </c>
      <c r="AM416" s="31">
        <f t="shared" si="253"/>
        <v>-83.708155230103998</v>
      </c>
      <c r="AN416" s="31">
        <f t="shared" si="254"/>
        <v>-2.9706832881543335</v>
      </c>
      <c r="AO416" s="31">
        <f t="shared" si="255"/>
        <v>-83.794285750487987</v>
      </c>
      <c r="AP416" s="30">
        <f t="shared" si="271"/>
        <v>23.609121289162623</v>
      </c>
      <c r="AQ416" s="30">
        <f t="shared" si="272"/>
        <v>-26.020599913279625</v>
      </c>
      <c r="AR416" s="31">
        <f t="shared" si="256"/>
        <v>-31.420752153880805</v>
      </c>
      <c r="AS416" s="33">
        <f t="shared" si="257"/>
        <v>-240.43386163590742</v>
      </c>
      <c r="AT416" s="31">
        <f t="shared" si="258"/>
        <v>7.5548245467147729E-6</v>
      </c>
      <c r="AU416" s="31">
        <f t="shared" si="259"/>
        <v>7.5568813805346843E-2</v>
      </c>
      <c r="AV416" s="32">
        <f t="shared" si="260"/>
        <v>-1.8887076698580596E-8</v>
      </c>
      <c r="AW416" s="31">
        <f t="shared" si="261"/>
        <v>-3.7784428757356133E-3</v>
      </c>
      <c r="AX416" s="34">
        <f t="shared" si="262"/>
        <v>7.5359374700161926E-6</v>
      </c>
      <c r="AY416" s="35">
        <f t="shared" si="263"/>
        <v>7.1790370929611227E-2</v>
      </c>
      <c r="AZ416" s="10">
        <f t="shared" si="264"/>
        <v>-31.420744617943335</v>
      </c>
      <c r="BA416" s="10">
        <f t="shared" si="265"/>
        <v>-240.3620712649778</v>
      </c>
      <c r="BB416" s="10">
        <f t="shared" si="266"/>
        <v>-60.3620712649778</v>
      </c>
      <c r="BC416" s="37"/>
      <c r="BD416" s="46">
        <f t="shared" si="267"/>
        <v>-31</v>
      </c>
      <c r="BE416" s="46">
        <f t="shared" si="268"/>
        <v>-240</v>
      </c>
      <c r="BF416" s="46">
        <f t="shared" si="269"/>
        <v>-60</v>
      </c>
    </row>
    <row r="417" spans="22:58" x14ac:dyDescent="0.3">
      <c r="V417" s="29">
        <v>5.1300000000000399</v>
      </c>
      <c r="W417" s="36">
        <f t="shared" si="239"/>
        <v>1348962.8825917793</v>
      </c>
      <c r="X417" s="30">
        <f t="shared" si="273"/>
        <v>-6.4246676350453633</v>
      </c>
      <c r="Y417" s="31">
        <f t="shared" si="240"/>
        <v>-57.735750978918581</v>
      </c>
      <c r="Z417" s="31">
        <f t="shared" si="241"/>
        <v>-89.92564071496453</v>
      </c>
      <c r="AA417" s="31">
        <f t="shared" si="242"/>
        <v>37.434316687356549</v>
      </c>
      <c r="AB417" s="31">
        <f t="shared" si="243"/>
        <v>-89.230125621198269</v>
      </c>
      <c r="AC417" s="31">
        <f t="shared" si="244"/>
        <v>0.71733760991199857</v>
      </c>
      <c r="AD417" s="31">
        <f t="shared" si="245"/>
        <v>22.966705659580121</v>
      </c>
      <c r="AE417" s="31">
        <f t="shared" si="246"/>
        <v>-26.008764316695395</v>
      </c>
      <c r="AF417" s="31">
        <f t="shared" si="247"/>
        <v>-156.18906067658267</v>
      </c>
      <c r="AG417" s="31">
        <f t="shared" si="270"/>
        <v>92.110410468749379</v>
      </c>
      <c r="AH417" s="31">
        <f t="shared" si="248"/>
        <v>-132.53465499480984</v>
      </c>
      <c r="AI417" s="31">
        <f t="shared" si="249"/>
        <v>-89.999986467130853</v>
      </c>
      <c r="AJ417" s="31">
        <f t="shared" si="250"/>
        <v>56.657917648206009</v>
      </c>
      <c r="AK417" s="31">
        <f t="shared" si="251"/>
        <v>89.915816513896374</v>
      </c>
      <c r="AL417" s="32">
        <f t="shared" si="252"/>
        <v>-19.402008570985526</v>
      </c>
      <c r="AM417" s="31">
        <f t="shared" si="253"/>
        <v>-83.850265046004552</v>
      </c>
      <c r="AN417" s="31">
        <f t="shared" si="254"/>
        <v>-3.1683354488399793</v>
      </c>
      <c r="AO417" s="31">
        <f t="shared" si="255"/>
        <v>-83.934434999239031</v>
      </c>
      <c r="AP417" s="30">
        <f t="shared" si="271"/>
        <v>23.609121289162623</v>
      </c>
      <c r="AQ417" s="30">
        <f t="shared" si="272"/>
        <v>-26.020599913279625</v>
      </c>
      <c r="AR417" s="31">
        <f t="shared" si="256"/>
        <v>-31.588578389652376</v>
      </c>
      <c r="AS417" s="33">
        <f t="shared" si="257"/>
        <v>-240.12349567582169</v>
      </c>
      <c r="AT417" s="31">
        <f t="shared" si="258"/>
        <v>7.9108721349590173E-6</v>
      </c>
      <c r="AU417" s="31">
        <f t="shared" si="259"/>
        <v>7.7329035488758247E-2</v>
      </c>
      <c r="AV417" s="32">
        <f t="shared" si="260"/>
        <v>-1.9777197239908807E-8</v>
      </c>
      <c r="AW417" s="31">
        <f t="shared" si="261"/>
        <v>-3.8664541162092398E-3</v>
      </c>
      <c r="AX417" s="34">
        <f t="shared" si="262"/>
        <v>7.8910949377191084E-6</v>
      </c>
      <c r="AY417" s="35">
        <f t="shared" si="263"/>
        <v>7.3462581372549005E-2</v>
      </c>
      <c r="AZ417" s="10">
        <f t="shared" si="264"/>
        <v>-31.588570498557438</v>
      </c>
      <c r="BA417" s="10">
        <f t="shared" si="265"/>
        <v>-240.05003309444913</v>
      </c>
      <c r="BB417" s="10">
        <f t="shared" si="266"/>
        <v>-60.050033094449134</v>
      </c>
      <c r="BC417" s="48"/>
      <c r="BD417" s="46">
        <f t="shared" si="267"/>
        <v>-32</v>
      </c>
      <c r="BE417" s="46">
        <f t="shared" si="268"/>
        <v>-240</v>
      </c>
      <c r="BF417" s="46">
        <f t="shared" si="269"/>
        <v>-60</v>
      </c>
    </row>
    <row r="418" spans="22:58" x14ac:dyDescent="0.3">
      <c r="V418" s="29">
        <v>5.1400000000000396</v>
      </c>
      <c r="W418" s="38">
        <f t="shared" si="239"/>
        <v>1380384.2646030132</v>
      </c>
      <c r="X418" s="30">
        <f t="shared" si="273"/>
        <v>-6.4246676350453633</v>
      </c>
      <c r="Y418" s="31">
        <f t="shared" si="240"/>
        <v>-57.935750649693212</v>
      </c>
      <c r="Z418" s="31">
        <f t="shared" si="241"/>
        <v>-89.927333337103448</v>
      </c>
      <c r="AA418" s="31">
        <f t="shared" si="242"/>
        <v>37.634281398428428</v>
      </c>
      <c r="AB418" s="31">
        <f t="shared" si="243"/>
        <v>-89.24764806376524</v>
      </c>
      <c r="AC418" s="31">
        <f t="shared" si="244"/>
        <v>0.74838898675510401</v>
      </c>
      <c r="AD418" s="31">
        <f t="shared" si="245"/>
        <v>23.444473035613683</v>
      </c>
      <c r="AE418" s="31">
        <f t="shared" si="246"/>
        <v>-25.977747899555041</v>
      </c>
      <c r="AF418" s="31">
        <f t="shared" si="247"/>
        <v>-155.73050836525499</v>
      </c>
      <c r="AG418" s="31">
        <f t="shared" si="270"/>
        <v>92.110410468749379</v>
      </c>
      <c r="AH418" s="31">
        <f t="shared" si="248"/>
        <v>-132.7346549948098</v>
      </c>
      <c r="AI418" s="31">
        <f t="shared" si="249"/>
        <v>-89.999986775176566</v>
      </c>
      <c r="AJ418" s="31">
        <f t="shared" si="250"/>
        <v>56.857917226240815</v>
      </c>
      <c r="AK418" s="31">
        <f t="shared" si="251"/>
        <v>89.917732761325325</v>
      </c>
      <c r="AL418" s="32">
        <f t="shared" si="252"/>
        <v>-19.599764793952538</v>
      </c>
      <c r="AM418" s="31">
        <f t="shared" si="253"/>
        <v>-83.98921348117797</v>
      </c>
      <c r="AN418" s="31">
        <f t="shared" si="254"/>
        <v>-3.3660920937721457</v>
      </c>
      <c r="AO418" s="31">
        <f t="shared" si="255"/>
        <v>-84.071467495029211</v>
      </c>
      <c r="AP418" s="30">
        <f t="shared" si="271"/>
        <v>23.609121289162623</v>
      </c>
      <c r="AQ418" s="30">
        <f t="shared" si="272"/>
        <v>-26.020599913279625</v>
      </c>
      <c r="AR418" s="31">
        <f t="shared" si="256"/>
        <v>-31.755318617444189</v>
      </c>
      <c r="AS418" s="33">
        <f t="shared" si="257"/>
        <v>-239.80197586028419</v>
      </c>
      <c r="AT418" s="31">
        <f t="shared" si="258"/>
        <v>8.2836996964272626E-6</v>
      </c>
      <c r="AU418" s="31">
        <f t="shared" si="259"/>
        <v>7.9130257851117783E-2</v>
      </c>
      <c r="AV418" s="32">
        <f t="shared" si="260"/>
        <v>-2.0709267954878161E-8</v>
      </c>
      <c r="AW418" s="31">
        <f t="shared" si="261"/>
        <v>-3.9565154018089453E-3</v>
      </c>
      <c r="AX418" s="34">
        <f t="shared" si="262"/>
        <v>8.2629904284723851E-6</v>
      </c>
      <c r="AY418" s="35">
        <f t="shared" si="263"/>
        <v>7.5173742449308842E-2</v>
      </c>
      <c r="AZ418" s="10">
        <f t="shared" si="264"/>
        <v>-31.755310354453762</v>
      </c>
      <c r="BA418" s="10">
        <f t="shared" si="265"/>
        <v>-239.72680211783486</v>
      </c>
      <c r="BB418" s="10">
        <f t="shared" si="266"/>
        <v>-59.726802117834865</v>
      </c>
      <c r="BC418" s="37"/>
      <c r="BD418" s="46">
        <f t="shared" si="267"/>
        <v>-32</v>
      </c>
      <c r="BE418" s="46">
        <f t="shared" si="268"/>
        <v>-240</v>
      </c>
      <c r="BF418" s="46">
        <f t="shared" si="269"/>
        <v>-60</v>
      </c>
    </row>
    <row r="419" spans="22:58" x14ac:dyDescent="0.3">
      <c r="V419" s="29">
        <v>5.1500000000000403</v>
      </c>
      <c r="W419" s="38">
        <f t="shared" si="239"/>
        <v>1412537.5446228881</v>
      </c>
      <c r="X419" s="30">
        <f t="shared" si="273"/>
        <v>-6.4246676350453633</v>
      </c>
      <c r="Y419" s="31">
        <f t="shared" si="240"/>
        <v>-58.135750335285422</v>
      </c>
      <c r="Z419" s="31">
        <f t="shared" si="241"/>
        <v>-89.928987430581202</v>
      </c>
      <c r="AA419" s="31">
        <f t="shared" si="242"/>
        <v>37.834247697496046</v>
      </c>
      <c r="AB419" s="31">
        <f t="shared" si="243"/>
        <v>-89.264771782840654</v>
      </c>
      <c r="AC419" s="31">
        <f t="shared" si="244"/>
        <v>0.78066755701942891</v>
      </c>
      <c r="AD419" s="31">
        <f t="shared" si="245"/>
        <v>23.929817582582338</v>
      </c>
      <c r="AE419" s="31">
        <f t="shared" si="246"/>
        <v>-25.945502715815316</v>
      </c>
      <c r="AF419" s="31">
        <f t="shared" si="247"/>
        <v>-155.26394163083953</v>
      </c>
      <c r="AG419" s="31">
        <f t="shared" si="270"/>
        <v>92.110410468749379</v>
      </c>
      <c r="AH419" s="31">
        <f t="shared" si="248"/>
        <v>-132.93465499480982</v>
      </c>
      <c r="AI419" s="31">
        <f t="shared" si="249"/>
        <v>-89.999987076210303</v>
      </c>
      <c r="AJ419" s="31">
        <f t="shared" si="250"/>
        <v>57.057916823267163</v>
      </c>
      <c r="AK419" s="31">
        <f t="shared" si="251"/>
        <v>89.919605389815302</v>
      </c>
      <c r="AL419" s="32">
        <f t="shared" si="252"/>
        <v>-19.797620920821917</v>
      </c>
      <c r="AM419" s="31">
        <f t="shared" si="253"/>
        <v>-84.125067666950756</v>
      </c>
      <c r="AN419" s="31">
        <f t="shared" si="254"/>
        <v>-3.5639486236151932</v>
      </c>
      <c r="AO419" s="31">
        <f t="shared" si="255"/>
        <v>-84.205449353345756</v>
      </c>
      <c r="AP419" s="30">
        <f t="shared" si="271"/>
        <v>23.609121289162623</v>
      </c>
      <c r="AQ419" s="30">
        <f t="shared" si="272"/>
        <v>-26.020599913279625</v>
      </c>
      <c r="AR419" s="31">
        <f t="shared" si="256"/>
        <v>-31.920929963547511</v>
      </c>
      <c r="AS419" s="33">
        <f t="shared" si="257"/>
        <v>-239.46939098418528</v>
      </c>
      <c r="AT419" s="31">
        <f t="shared" si="258"/>
        <v>8.6740980461231937E-6</v>
      </c>
      <c r="AU419" s="31">
        <f t="shared" si="259"/>
        <v>8.0973435910114744E-2</v>
      </c>
      <c r="AV419" s="32">
        <f t="shared" si="260"/>
        <v>-2.1685265714813527E-8</v>
      </c>
      <c r="AW419" s="31">
        <f t="shared" si="261"/>
        <v>-4.0486744842186837E-3</v>
      </c>
      <c r="AX419" s="34">
        <f t="shared" si="262"/>
        <v>8.6524127804083797E-6</v>
      </c>
      <c r="AY419" s="35">
        <f t="shared" si="263"/>
        <v>7.6924761425896063E-2</v>
      </c>
      <c r="AZ419" s="10">
        <f t="shared" si="264"/>
        <v>-31.92092131113473</v>
      </c>
      <c r="BA419" s="10">
        <f t="shared" si="265"/>
        <v>-239.3924662227594</v>
      </c>
      <c r="BB419" s="10">
        <f t="shared" si="266"/>
        <v>-59.392466222759396</v>
      </c>
      <c r="BC419" s="37"/>
      <c r="BD419" s="46">
        <f t="shared" si="267"/>
        <v>-32</v>
      </c>
      <c r="BE419" s="46">
        <f t="shared" si="268"/>
        <v>-239</v>
      </c>
      <c r="BF419" s="46">
        <f t="shared" si="269"/>
        <v>-59</v>
      </c>
    </row>
    <row r="420" spans="22:58" x14ac:dyDescent="0.3">
      <c r="V420" s="29">
        <v>5.1600000000000401</v>
      </c>
      <c r="W420" s="36">
        <f t="shared" si="239"/>
        <v>1445439.7707460616</v>
      </c>
      <c r="X420" s="30">
        <f t="shared" si="273"/>
        <v>-6.4246676350453633</v>
      </c>
      <c r="Y420" s="31">
        <f t="shared" si="240"/>
        <v>-58.335750035028262</v>
      </c>
      <c r="Z420" s="31">
        <f t="shared" si="241"/>
        <v>-89.930603872408952</v>
      </c>
      <c r="AA420" s="31">
        <f t="shared" si="242"/>
        <v>38.034215513111313</v>
      </c>
      <c r="AB420" s="31">
        <f t="shared" si="243"/>
        <v>-89.281505845403984</v>
      </c>
      <c r="AC420" s="31">
        <f t="shared" si="244"/>
        <v>0.81421219041155934</v>
      </c>
      <c r="AD420" s="31">
        <f t="shared" si="245"/>
        <v>24.422717967510447</v>
      </c>
      <c r="AE420" s="31">
        <f t="shared" si="246"/>
        <v>-25.911989966550749</v>
      </c>
      <c r="AF420" s="31">
        <f t="shared" si="247"/>
        <v>-154.78939175030251</v>
      </c>
      <c r="AG420" s="31">
        <f t="shared" si="270"/>
        <v>92.110410468749379</v>
      </c>
      <c r="AH420" s="31">
        <f t="shared" si="248"/>
        <v>-133.13465499480978</v>
      </c>
      <c r="AI420" s="31">
        <f t="shared" si="249"/>
        <v>-89.999987370391665</v>
      </c>
      <c r="AJ420" s="31">
        <f t="shared" si="250"/>
        <v>57.257916438430243</v>
      </c>
      <c r="AK420" s="31">
        <f t="shared" si="251"/>
        <v>89.921435392242685</v>
      </c>
      <c r="AL420" s="32">
        <f t="shared" si="252"/>
        <v>-19.995572549467113</v>
      </c>
      <c r="AM420" s="31">
        <f t="shared" si="253"/>
        <v>-84.257893521354205</v>
      </c>
      <c r="AN420" s="31">
        <f t="shared" si="254"/>
        <v>-3.7619006370972699</v>
      </c>
      <c r="AO420" s="31">
        <f t="shared" si="255"/>
        <v>-84.336445499503185</v>
      </c>
      <c r="AP420" s="30">
        <f t="shared" si="271"/>
        <v>23.609121289162623</v>
      </c>
      <c r="AQ420" s="30">
        <f t="shared" si="272"/>
        <v>-26.020599913279625</v>
      </c>
      <c r="AR420" s="31">
        <f t="shared" si="256"/>
        <v>-32.085369227765021</v>
      </c>
      <c r="AS420" s="33">
        <f t="shared" si="257"/>
        <v>-239.1258372498057</v>
      </c>
      <c r="AT420" s="31">
        <f t="shared" si="258"/>
        <v>9.082895266165115E-6</v>
      </c>
      <c r="AU420" s="31">
        <f t="shared" si="259"/>
        <v>8.285954692788447E-2</v>
      </c>
      <c r="AV420" s="32">
        <f t="shared" si="260"/>
        <v>-2.2707261895133281E-8</v>
      </c>
      <c r="AW420" s="31">
        <f t="shared" si="261"/>
        <v>-4.1429802274018891E-3</v>
      </c>
      <c r="AX420" s="34">
        <f t="shared" si="262"/>
        <v>9.0601880042699818E-6</v>
      </c>
      <c r="AY420" s="35">
        <f t="shared" si="263"/>
        <v>7.8716566700482576E-2</v>
      </c>
      <c r="AZ420" s="10">
        <f t="shared" si="264"/>
        <v>-32.085360167577015</v>
      </c>
      <c r="BA420" s="10">
        <f t="shared" si="265"/>
        <v>-239.04712068310522</v>
      </c>
      <c r="BB420" s="10">
        <f t="shared" si="266"/>
        <v>-59.04712068310522</v>
      </c>
      <c r="BC420" s="48"/>
      <c r="BD420" s="46">
        <f t="shared" si="267"/>
        <v>-32</v>
      </c>
      <c r="BE420" s="46">
        <f t="shared" si="268"/>
        <v>-239</v>
      </c>
      <c r="BF420" s="46">
        <f t="shared" si="269"/>
        <v>-59</v>
      </c>
    </row>
    <row r="421" spans="22:58" x14ac:dyDescent="0.3">
      <c r="V421" s="29">
        <v>5.1700000000000399</v>
      </c>
      <c r="W421" s="38">
        <f t="shared" si="239"/>
        <v>1479108.3881683447</v>
      </c>
      <c r="X421" s="30">
        <f t="shared" si="273"/>
        <v>-6.4246676350453633</v>
      </c>
      <c r="Y421" s="31">
        <f t="shared" si="240"/>
        <v>-58.535749748284893</v>
      </c>
      <c r="Z421" s="31">
        <f t="shared" si="241"/>
        <v>-89.932183519635302</v>
      </c>
      <c r="AA421" s="31">
        <f t="shared" si="242"/>
        <v>38.234184777039879</v>
      </c>
      <c r="AB421" s="31">
        <f t="shared" si="243"/>
        <v>-89.297859112650599</v>
      </c>
      <c r="AC421" s="31">
        <f t="shared" si="244"/>
        <v>0.84906222638474205</v>
      </c>
      <c r="AD421" s="31">
        <f t="shared" si="245"/>
        <v>24.923143648295088</v>
      </c>
      <c r="AE421" s="31">
        <f t="shared" si="246"/>
        <v>-25.877170379905632</v>
      </c>
      <c r="AF421" s="31">
        <f t="shared" si="247"/>
        <v>-154.30689898399083</v>
      </c>
      <c r="AG421" s="31">
        <f t="shared" si="270"/>
        <v>92.110410468749379</v>
      </c>
      <c r="AH421" s="31">
        <f t="shared" si="248"/>
        <v>-133.33465499480977</v>
      </c>
      <c r="AI421" s="31">
        <f t="shared" si="249"/>
        <v>-89.999987657876659</v>
      </c>
      <c r="AJ421" s="31">
        <f t="shared" si="250"/>
        <v>57.457916070913832</v>
      </c>
      <c r="AK421" s="31">
        <f t="shared" si="251"/>
        <v>89.923223738884062</v>
      </c>
      <c r="AL421" s="32">
        <f t="shared" si="252"/>
        <v>-20.193615467718221</v>
      </c>
      <c r="AM421" s="31">
        <f t="shared" si="253"/>
        <v>-84.387755756544792</v>
      </c>
      <c r="AN421" s="31">
        <f t="shared" si="254"/>
        <v>-3.9599439228647775</v>
      </c>
      <c r="AO421" s="31">
        <f t="shared" si="255"/>
        <v>-84.464519675537389</v>
      </c>
      <c r="AP421" s="30">
        <f t="shared" si="271"/>
        <v>23.609121289162623</v>
      </c>
      <c r="AQ421" s="30">
        <f t="shared" si="272"/>
        <v>-26.020599913279625</v>
      </c>
      <c r="AR421" s="31">
        <f t="shared" si="256"/>
        <v>-32.248592926887412</v>
      </c>
      <c r="AS421" s="33">
        <f t="shared" si="257"/>
        <v>-238.77141865952822</v>
      </c>
      <c r="AT421" s="31">
        <f t="shared" si="258"/>
        <v>9.5109584627631313E-6</v>
      </c>
      <c r="AU421" s="31">
        <f t="shared" si="259"/>
        <v>8.4789590929094147E-2</v>
      </c>
      <c r="AV421" s="32">
        <f t="shared" si="260"/>
        <v>-2.3777422375349473E-8</v>
      </c>
      <c r="AW421" s="31">
        <f t="shared" si="261"/>
        <v>-4.2394826335098558E-3</v>
      </c>
      <c r="AX421" s="34">
        <f t="shared" si="262"/>
        <v>9.4871810403877821E-6</v>
      </c>
      <c r="AY421" s="35">
        <f t="shared" si="263"/>
        <v>8.0550108295584288E-2</v>
      </c>
      <c r="AZ421" s="10">
        <f t="shared" si="264"/>
        <v>-32.248583439706373</v>
      </c>
      <c r="BA421" s="10">
        <f t="shared" si="265"/>
        <v>-238.69086855123263</v>
      </c>
      <c r="BB421" s="10">
        <f t="shared" si="266"/>
        <v>-58.690868551232626</v>
      </c>
      <c r="BC421" s="37"/>
      <c r="BD421" s="46">
        <f t="shared" si="267"/>
        <v>-32</v>
      </c>
      <c r="BE421" s="46">
        <f t="shared" si="268"/>
        <v>-239</v>
      </c>
      <c r="BF421" s="46">
        <f t="shared" si="269"/>
        <v>-59</v>
      </c>
    </row>
    <row r="422" spans="22:58" x14ac:dyDescent="0.3">
      <c r="V422" s="29">
        <v>5.1800000000000397</v>
      </c>
      <c r="W422" s="38">
        <f t="shared" si="239"/>
        <v>1513561.2484363485</v>
      </c>
      <c r="X422" s="30">
        <f t="shared" si="273"/>
        <v>-6.4246676350453633</v>
      </c>
      <c r="Y422" s="31">
        <f t="shared" si="240"/>
        <v>-58.735749474447083</v>
      </c>
      <c r="Z422" s="31">
        <f t="shared" si="241"/>
        <v>-89.933727209800495</v>
      </c>
      <c r="AA422" s="31">
        <f t="shared" si="242"/>
        <v>38.434155424116476</v>
      </c>
      <c r="AB422" s="31">
        <f t="shared" si="243"/>
        <v>-89.313840244635585</v>
      </c>
      <c r="AC422" s="31">
        <f t="shared" si="244"/>
        <v>0.88525741779727873</v>
      </c>
      <c r="AD422" s="31">
        <f t="shared" si="245"/>
        <v>25.431054502246873</v>
      </c>
      <c r="AE422" s="31">
        <f t="shared" si="246"/>
        <v>-25.84100426757869</v>
      </c>
      <c r="AF422" s="31">
        <f t="shared" si="247"/>
        <v>-153.81651295218921</v>
      </c>
      <c r="AG422" s="31">
        <f t="shared" si="270"/>
        <v>92.110410468749379</v>
      </c>
      <c r="AH422" s="31">
        <f t="shared" si="248"/>
        <v>-133.53465499480978</v>
      </c>
      <c r="AI422" s="31">
        <f t="shared" si="249"/>
        <v>-89.999987938817668</v>
      </c>
      <c r="AJ422" s="31">
        <f t="shared" si="250"/>
        <v>57.657915719938345</v>
      </c>
      <c r="AK422" s="31">
        <f t="shared" si="251"/>
        <v>89.924971377930532</v>
      </c>
      <c r="AL422" s="32">
        <f t="shared" si="252"/>
        <v>-20.39174564551552</v>
      </c>
      <c r="AM422" s="31">
        <f t="shared" si="253"/>
        <v>-84.51471788731709</v>
      </c>
      <c r="AN422" s="31">
        <f t="shared" si="254"/>
        <v>-4.1580744516375816</v>
      </c>
      <c r="AO422" s="31">
        <f t="shared" si="255"/>
        <v>-84.589734448204226</v>
      </c>
      <c r="AP422" s="30">
        <f t="shared" si="271"/>
        <v>23.609121289162623</v>
      </c>
      <c r="AQ422" s="30">
        <f t="shared" si="272"/>
        <v>-26.020599913279625</v>
      </c>
      <c r="AR422" s="31">
        <f t="shared" si="256"/>
        <v>-32.410557343333274</v>
      </c>
      <c r="AS422" s="33">
        <f t="shared" si="257"/>
        <v>-238.40624740039345</v>
      </c>
      <c r="AT422" s="31">
        <f t="shared" si="258"/>
        <v>9.959195611911801E-6</v>
      </c>
      <c r="AU422" s="31">
        <f t="shared" si="259"/>
        <v>8.6764591231089649E-2</v>
      </c>
      <c r="AV422" s="32">
        <f t="shared" si="260"/>
        <v>-2.4898017182342676E-8</v>
      </c>
      <c r="AW422" s="31">
        <f t="shared" si="261"/>
        <v>-4.3382328693934652E-3</v>
      </c>
      <c r="AX422" s="34">
        <f t="shared" si="262"/>
        <v>9.9342975947294583E-6</v>
      </c>
      <c r="AY422" s="35">
        <f t="shared" si="263"/>
        <v>8.2426358361696178E-2</v>
      </c>
      <c r="AZ422" s="10">
        <f t="shared" si="264"/>
        <v>-32.410547409035679</v>
      </c>
      <c r="BA422" s="10">
        <f t="shared" si="265"/>
        <v>-238.32382104203177</v>
      </c>
      <c r="BB422" s="10">
        <f t="shared" si="266"/>
        <v>-58.323821042031767</v>
      </c>
      <c r="BC422" s="37"/>
      <c r="BD422" s="46">
        <f t="shared" si="267"/>
        <v>-32</v>
      </c>
      <c r="BE422" s="46">
        <f t="shared" si="268"/>
        <v>-238</v>
      </c>
      <c r="BF422" s="46">
        <f t="shared" si="269"/>
        <v>-58</v>
      </c>
    </row>
    <row r="423" spans="22:58" x14ac:dyDescent="0.3">
      <c r="V423" s="29">
        <v>5.1900000000000404</v>
      </c>
      <c r="W423" s="36">
        <f t="shared" si="239"/>
        <v>1548816.6189126275</v>
      </c>
      <c r="X423" s="30">
        <f t="shared" si="273"/>
        <v>-6.4246676350453633</v>
      </c>
      <c r="Y423" s="31">
        <f t="shared" si="240"/>
        <v>-58.935749212933999</v>
      </c>
      <c r="Z423" s="31">
        <f t="shared" si="241"/>
        <v>-89.935235761380511</v>
      </c>
      <c r="AA423" s="31">
        <f t="shared" si="242"/>
        <v>38.634127392107061</v>
      </c>
      <c r="AB423" s="31">
        <f t="shared" si="243"/>
        <v>-89.329457704814502</v>
      </c>
      <c r="AC423" s="31">
        <f t="shared" si="244"/>
        <v>0.9228378696388897</v>
      </c>
      <c r="AD423" s="31">
        <f t="shared" si="245"/>
        <v>25.946400466411909</v>
      </c>
      <c r="AE423" s="31">
        <f t="shared" si="246"/>
        <v>-25.803451586233415</v>
      </c>
      <c r="AF423" s="31">
        <f t="shared" si="247"/>
        <v>-153.3182929997831</v>
      </c>
      <c r="AG423" s="31">
        <f t="shared" si="270"/>
        <v>92.110410468749379</v>
      </c>
      <c r="AH423" s="31">
        <f t="shared" si="248"/>
        <v>-133.73465499480977</v>
      </c>
      <c r="AI423" s="31">
        <f t="shared" si="249"/>
        <v>-89.999988213363707</v>
      </c>
      <c r="AJ423" s="31">
        <f t="shared" si="250"/>
        <v>57.857915384759345</v>
      </c>
      <c r="AK423" s="31">
        <f t="shared" si="251"/>
        <v>89.926679235990449</v>
      </c>
      <c r="AL423" s="32">
        <f t="shared" si="252"/>
        <v>-20.589959227356552</v>
      </c>
      <c r="AM423" s="31">
        <f t="shared" si="253"/>
        <v>-84.638842240609591</v>
      </c>
      <c r="AN423" s="31">
        <f t="shared" si="254"/>
        <v>-4.3562883686576015</v>
      </c>
      <c r="AO423" s="31">
        <f t="shared" si="255"/>
        <v>-84.71215121798285</v>
      </c>
      <c r="AP423" s="30">
        <f t="shared" si="271"/>
        <v>23.609121289162623</v>
      </c>
      <c r="AQ423" s="30">
        <f t="shared" si="272"/>
        <v>-26.020599913279625</v>
      </c>
      <c r="AR423" s="31">
        <f t="shared" si="256"/>
        <v>-32.571218579008018</v>
      </c>
      <c r="AS423" s="33">
        <f t="shared" si="257"/>
        <v>-238.03044421776593</v>
      </c>
      <c r="AT423" s="31">
        <f t="shared" si="258"/>
        <v>1.042855747644013E-5</v>
      </c>
      <c r="AU423" s="31">
        <f t="shared" si="259"/>
        <v>8.8785594986389146E-2</v>
      </c>
      <c r="AV423" s="32">
        <f t="shared" si="260"/>
        <v>-2.6071424347672063E-8</v>
      </c>
      <c r="AW423" s="31">
        <f t="shared" si="261"/>
        <v>-4.4392832937325561E-3</v>
      </c>
      <c r="AX423" s="34">
        <f t="shared" si="262"/>
        <v>1.0402486052092458E-5</v>
      </c>
      <c r="AY423" s="35">
        <f t="shared" si="263"/>
        <v>8.4346311692656592E-2</v>
      </c>
      <c r="AZ423" s="10">
        <f t="shared" si="264"/>
        <v>-32.571208176521964</v>
      </c>
      <c r="BA423" s="10">
        <f t="shared" si="265"/>
        <v>-237.94609790607328</v>
      </c>
      <c r="BB423" s="10">
        <f t="shared" si="266"/>
        <v>-57.946097906073277</v>
      </c>
      <c r="BC423" s="48"/>
      <c r="BD423" s="46">
        <f t="shared" si="267"/>
        <v>-33</v>
      </c>
      <c r="BE423" s="46">
        <f t="shared" si="268"/>
        <v>-238</v>
      </c>
      <c r="BF423" s="46">
        <f t="shared" si="269"/>
        <v>-58</v>
      </c>
    </row>
    <row r="424" spans="22:58" x14ac:dyDescent="0.3">
      <c r="V424" s="29">
        <v>5.2000000000000401</v>
      </c>
      <c r="W424" s="38">
        <f t="shared" si="239"/>
        <v>1584893.1924612629</v>
      </c>
      <c r="X424" s="30">
        <f t="shared" si="273"/>
        <v>-6.4246676350453633</v>
      </c>
      <c r="Y424" s="31">
        <f t="shared" si="240"/>
        <v>-59.13574896319092</v>
      </c>
      <c r="Z424" s="31">
        <f t="shared" si="241"/>
        <v>-89.936709974220989</v>
      </c>
      <c r="AA424" s="31">
        <f t="shared" si="242"/>
        <v>38.834100621576972</v>
      </c>
      <c r="AB424" s="31">
        <f t="shared" si="243"/>
        <v>-89.344719764483386</v>
      </c>
      <c r="AC424" s="31">
        <f t="shared" si="244"/>
        <v>0.96184397279369394</v>
      </c>
      <c r="AD424" s="31">
        <f t="shared" si="245"/>
        <v>26.46912119244649</v>
      </c>
      <c r="AE424" s="31">
        <f t="shared" si="246"/>
        <v>-25.76447200386562</v>
      </c>
      <c r="AF424" s="31">
        <f t="shared" si="247"/>
        <v>-152.8123085462579</v>
      </c>
      <c r="AG424" s="31">
        <f t="shared" si="270"/>
        <v>92.110410468749379</v>
      </c>
      <c r="AH424" s="31">
        <f t="shared" si="248"/>
        <v>-133.93465499480976</v>
      </c>
      <c r="AI424" s="31">
        <f t="shared" si="249"/>
        <v>-89.99998848166031</v>
      </c>
      <c r="AJ424" s="31">
        <f t="shared" si="250"/>
        <v>58.057915064665849</v>
      </c>
      <c r="AK424" s="31">
        <f t="shared" si="251"/>
        <v>89.928348218580609</v>
      </c>
      <c r="AL424" s="32">
        <f t="shared" si="252"/>
        <v>-20.78825252502812</v>
      </c>
      <c r="AM424" s="31">
        <f t="shared" si="253"/>
        <v>-84.760189965909703</v>
      </c>
      <c r="AN424" s="31">
        <f t="shared" si="254"/>
        <v>-4.5545819864226544</v>
      </c>
      <c r="AO424" s="31">
        <f t="shared" si="255"/>
        <v>-84.831830228989404</v>
      </c>
      <c r="AP424" s="30">
        <f t="shared" si="271"/>
        <v>23.609121289162623</v>
      </c>
      <c r="AQ424" s="30">
        <f t="shared" si="272"/>
        <v>-26.020599913279625</v>
      </c>
      <c r="AR424" s="31">
        <f t="shared" si="256"/>
        <v>-32.730532614405277</v>
      </c>
      <c r="AS424" s="33">
        <f t="shared" si="257"/>
        <v>-237.64413877524731</v>
      </c>
      <c r="AT424" s="31">
        <f t="shared" si="258"/>
        <v>1.0920039631063036E-5</v>
      </c>
      <c r="AU424" s="31">
        <f t="shared" si="259"/>
        <v>9.0853673737806798E-2</v>
      </c>
      <c r="AV424" s="32">
        <f t="shared" si="260"/>
        <v>-2.7300133764885517E-8</v>
      </c>
      <c r="AW424" s="31">
        <f t="shared" si="261"/>
        <v>-4.5426874847971426E-3</v>
      </c>
      <c r="AX424" s="34">
        <f t="shared" si="262"/>
        <v>1.0892739497298151E-5</v>
      </c>
      <c r="AY424" s="35">
        <f t="shared" si="263"/>
        <v>8.6310986253009661E-2</v>
      </c>
      <c r="AZ424" s="10">
        <f t="shared" si="264"/>
        <v>-32.730521721665781</v>
      </c>
      <c r="BA424" s="10">
        <f t="shared" si="265"/>
        <v>-237.5578277889943</v>
      </c>
      <c r="BB424" s="10">
        <f t="shared" si="266"/>
        <v>-57.557827788994302</v>
      </c>
      <c r="BC424" s="37"/>
      <c r="BD424" s="46">
        <f t="shared" si="267"/>
        <v>-33</v>
      </c>
      <c r="BE424" s="46">
        <f t="shared" si="268"/>
        <v>-238</v>
      </c>
      <c r="BF424" s="46">
        <f t="shared" si="269"/>
        <v>-58</v>
      </c>
    </row>
    <row r="425" spans="22:58" x14ac:dyDescent="0.3">
      <c r="V425" s="29">
        <v>5.2100000000000497</v>
      </c>
      <c r="W425" s="38">
        <f t="shared" ref="W425:W488" si="274">10*10^V425</f>
        <v>1621810.0973591171</v>
      </c>
      <c r="X425" s="30">
        <f t="shared" si="273"/>
        <v>-6.4246676350453633</v>
      </c>
      <c r="Y425" s="31">
        <f t="shared" ref="Y425:Y488" si="275">20*LOG(1/SQRT((W425/fp)^2+1))</f>
        <v>-59.335748724688308</v>
      </c>
      <c r="Z425" s="31">
        <f t="shared" ref="Z425:Z488" si="276">-180/PI()*ATAN(W425/fp)</f>
        <v>-89.938150629961299</v>
      </c>
      <c r="AA425" s="31">
        <f t="shared" ref="AA425:AA488" si="277">20*LOG(SQRT((W425/fzRHP)^2+1))</f>
        <v>39.034075055765356</v>
      </c>
      <c r="AB425" s="31">
        <f t="shared" ref="AB425:AB488" si="278">-180/PI()*ATAN(W425/fzRHP)</f>
        <v>-89.359634507120035</v>
      </c>
      <c r="AC425" s="31">
        <f t="shared" ref="AC425:AC488" si="279">20*LOG(SQRT((W425/fzESR)^2+1))</f>
        <v>1.0023163328437161</v>
      </c>
      <c r="AD425" s="31">
        <f t="shared" ref="AD425:AD488" si="280">180/PI()*ATAN(W425/fzESR)</f>
        <v>26.999145718940778</v>
      </c>
      <c r="AE425" s="31">
        <f t="shared" ref="AE425:AE488" si="281">X425+Y425+AA425+AC425</f>
        <v>-25.724024971124596</v>
      </c>
      <c r="AF425" s="31">
        <f t="shared" ref="AF425:AF488" si="282">Z425+AB425+AD425</f>
        <v>-152.29863941814057</v>
      </c>
      <c r="AG425" s="31">
        <f t="shared" si="270"/>
        <v>92.110410468749379</v>
      </c>
      <c r="AH425" s="31">
        <f t="shared" ref="AH425:AH488" si="283">20*LOG(1/SQRT((W425/fp_comp1)^2+1))</f>
        <v>-134.13465499480995</v>
      </c>
      <c r="AI425" s="31">
        <f t="shared" ref="AI425:AI488" si="284">-180/PI()*ATAN(W425/fp_comp1)</f>
        <v>-89.999988743849727</v>
      </c>
      <c r="AJ425" s="31">
        <f t="shared" ref="AJ425:AJ488" si="285">20*LOG(SQRT((W425/fz_comp)^2+1))</f>
        <v>58.257914758979098</v>
      </c>
      <c r="AK425" s="31">
        <f t="shared" ref="AK425:AK488" si="286">180/PI()*ATAN(W425/fz_comp)</f>
        <v>89.929979210606319</v>
      </c>
      <c r="AL425" s="32">
        <f t="shared" ref="AL425:AL488" si="287">20*LOG(1/SQRT((W425/fp_comp2)^2+1))</f>
        <v>-20.986622010615502</v>
      </c>
      <c r="AM425" s="31">
        <f t="shared" ref="AM425:AM488" si="288">-180/PI()*ATAN(W425/fp_comp2)</f>
        <v>-84.878821046470293</v>
      </c>
      <c r="AN425" s="31">
        <f t="shared" ref="AN425:AN488" si="289">AG425+AH425+AJ425+AL425</f>
        <v>-4.7529517776969747</v>
      </c>
      <c r="AO425" s="31">
        <f t="shared" ref="AO425:AO488" si="290">AI425+AK425+AM425</f>
        <v>-84.9488305797137</v>
      </c>
      <c r="AP425" s="30">
        <f t="shared" si="271"/>
        <v>23.609121289162623</v>
      </c>
      <c r="AQ425" s="30">
        <f t="shared" si="272"/>
        <v>-26.020599913279625</v>
      </c>
      <c r="AR425" s="31">
        <f t="shared" ref="AR425:AR488" si="291">AE425+AN425+AP425+AQ425</f>
        <v>-32.888455372938573</v>
      </c>
      <c r="AS425" s="33">
        <f t="shared" ref="AS425:AS488" si="292">AF425+AO425</f>
        <v>-237.24746999785427</v>
      </c>
      <c r="AT425" s="31">
        <f t="shared" ref="AT425:AT488" si="293">20*LOG(SQRT((W425/fz_ff)^2+1))</f>
        <v>1.1434684566504207E-5</v>
      </c>
      <c r="AU425" s="31">
        <f t="shared" ref="AU425:AU488" si="294">180/PI()*ATAN(W425/fz_ff)</f>
        <v>9.2969923986505693E-2</v>
      </c>
      <c r="AV425" s="32">
        <f t="shared" ref="AV425:AV488" si="295">20*LOG(1/SQRT((W425/fp_ff)^2+1))</f>
        <v>-2.8586749118174757E-8</v>
      </c>
      <c r="AW425" s="31">
        <f t="shared" ref="AW425:AW488" si="296">-180/PI()*ATAN(W425/fp_ff)</f>
        <v>-4.6485002688554525E-3</v>
      </c>
      <c r="AX425" s="34">
        <f t="shared" ref="AX425:AX488" si="297">AT425+AV425</f>
        <v>1.1406097817386033E-5</v>
      </c>
      <c r="AY425" s="35">
        <f t="shared" ref="AY425:AY488" si="298">AU425+AW425</f>
        <v>8.8321423717650241E-2</v>
      </c>
      <c r="AZ425" s="10">
        <f t="shared" ref="AZ425:AZ488" si="299">AR425+AX425</f>
        <v>-32.888443966840754</v>
      </c>
      <c r="BA425" s="10">
        <f t="shared" ref="BA425:BA488" si="300">AS425+AY425</f>
        <v>-237.15914857413662</v>
      </c>
      <c r="BB425" s="10">
        <f t="shared" ref="BB425:BB488" si="301">BA425+180</f>
        <v>-57.159148574136623</v>
      </c>
      <c r="BC425" s="37"/>
      <c r="BD425" s="46">
        <f t="shared" ref="BD425:BD488" si="302">ROUND(AZ425,0)</f>
        <v>-33</v>
      </c>
      <c r="BE425" s="46">
        <f t="shared" ref="BE425:BE488" si="303">ROUND(BA425,0)</f>
        <v>-237</v>
      </c>
      <c r="BF425" s="46">
        <f t="shared" ref="BF425:BF488" si="304">ROUND(BB425,0)</f>
        <v>-57</v>
      </c>
    </row>
    <row r="426" spans="22:58" x14ac:dyDescent="0.3">
      <c r="V426" s="29">
        <v>5.2200000000000504</v>
      </c>
      <c r="W426" s="36">
        <f t="shared" si="274"/>
        <v>1659586.9074377548</v>
      </c>
      <c r="X426" s="30">
        <f t="shared" si="273"/>
        <v>-6.4246676350453633</v>
      </c>
      <c r="Y426" s="31">
        <f t="shared" si="275"/>
        <v>-59.535748496919894</v>
      </c>
      <c r="Z426" s="31">
        <f t="shared" si="276"/>
        <v>-89.939558492448882</v>
      </c>
      <c r="AA426" s="31">
        <f t="shared" si="277"/>
        <v>39.234050640464162</v>
      </c>
      <c r="AB426" s="31">
        <f t="shared" si="278"/>
        <v>-89.374209832628495</v>
      </c>
      <c r="AC426" s="31">
        <f t="shared" si="279"/>
        <v>1.044295693954761</v>
      </c>
      <c r="AD426" s="31">
        <f t="shared" si="280"/>
        <v>27.536392164187138</v>
      </c>
      <c r="AE426" s="31">
        <f t="shared" si="281"/>
        <v>-25.682069797546337</v>
      </c>
      <c r="AF426" s="31">
        <f t="shared" si="282"/>
        <v>-151.77737616089024</v>
      </c>
      <c r="AG426" s="31">
        <f t="shared" si="270"/>
        <v>92.110410468749379</v>
      </c>
      <c r="AH426" s="31">
        <f t="shared" si="283"/>
        <v>-134.33465499480997</v>
      </c>
      <c r="AI426" s="31">
        <f t="shared" si="284"/>
        <v>-89.999989000070983</v>
      </c>
      <c r="AJ426" s="31">
        <f t="shared" si="285"/>
        <v>58.45791446705033</v>
      </c>
      <c r="AK426" s="31">
        <f t="shared" si="286"/>
        <v>89.931573076830588</v>
      </c>
      <c r="AL426" s="32">
        <f t="shared" si="287"/>
        <v>-21.185064309779253</v>
      </c>
      <c r="AM426" s="31">
        <f t="shared" si="288"/>
        <v>-84.994794311255305</v>
      </c>
      <c r="AN426" s="31">
        <f t="shared" si="289"/>
        <v>-4.9513943687895114</v>
      </c>
      <c r="AO426" s="31">
        <f t="shared" si="290"/>
        <v>-85.063210234495699</v>
      </c>
      <c r="AP426" s="30">
        <f t="shared" si="271"/>
        <v>23.609121289162623</v>
      </c>
      <c r="AQ426" s="30">
        <f t="shared" si="272"/>
        <v>-26.020599913279625</v>
      </c>
      <c r="AR426" s="31">
        <f t="shared" si="291"/>
        <v>-33.044942790452851</v>
      </c>
      <c r="AS426" s="33">
        <f t="shared" si="292"/>
        <v>-236.84058639538594</v>
      </c>
      <c r="AT426" s="31">
        <f t="shared" si="293"/>
        <v>1.1973583905477067E-5</v>
      </c>
      <c r="AU426" s="31">
        <f t="shared" si="294"/>
        <v>9.5135467773266091E-2</v>
      </c>
      <c r="AV426" s="32">
        <f t="shared" si="295"/>
        <v>-2.9934001382960217E-8</v>
      </c>
      <c r="AW426" s="31">
        <f t="shared" si="296"/>
        <v>-4.7567777492431174E-3</v>
      </c>
      <c r="AX426" s="34">
        <f t="shared" si="297"/>
        <v>1.1943649904094107E-5</v>
      </c>
      <c r="AY426" s="35">
        <f t="shared" si="298"/>
        <v>9.0378690024022976E-2</v>
      </c>
      <c r="AZ426" s="10">
        <f t="shared" si="299"/>
        <v>-33.044930846802949</v>
      </c>
      <c r="BA426" s="10">
        <f t="shared" si="300"/>
        <v>-236.75020770536193</v>
      </c>
      <c r="BB426" s="10">
        <f t="shared" si="301"/>
        <v>-56.75020770536193</v>
      </c>
      <c r="BC426" s="48"/>
      <c r="BD426" s="46">
        <f t="shared" si="302"/>
        <v>-33</v>
      </c>
      <c r="BE426" s="46">
        <f t="shared" si="303"/>
        <v>-237</v>
      </c>
      <c r="BF426" s="46">
        <f t="shared" si="304"/>
        <v>-57</v>
      </c>
    </row>
    <row r="427" spans="22:58" x14ac:dyDescent="0.3">
      <c r="V427" s="29">
        <v>5.2300000000000502</v>
      </c>
      <c r="W427" s="38">
        <f t="shared" si="274"/>
        <v>1698243.652461943</v>
      </c>
      <c r="X427" s="30">
        <f t="shared" si="273"/>
        <v>-6.4246676350453633</v>
      </c>
      <c r="Y427" s="31">
        <f t="shared" si="275"/>
        <v>-59.735748279402728</v>
      </c>
      <c r="Z427" s="31">
        <f t="shared" si="276"/>
        <v>-89.94093430814425</v>
      </c>
      <c r="AA427" s="31">
        <f t="shared" si="277"/>
        <v>39.434027323904381</v>
      </c>
      <c r="AB427" s="31">
        <f t="shared" si="278"/>
        <v>-89.388453461489291</v>
      </c>
      <c r="AC427" s="31">
        <f t="shared" si="279"/>
        <v>1.0878228579288605</v>
      </c>
      <c r="AD427" s="31">
        <f t="shared" si="280"/>
        <v>28.080767442483562</v>
      </c>
      <c r="AE427" s="31">
        <f t="shared" si="281"/>
        <v>-25.638565732614854</v>
      </c>
      <c r="AF427" s="31">
        <f t="shared" si="282"/>
        <v>-151.24862032714998</v>
      </c>
      <c r="AG427" s="31">
        <f t="shared" si="270"/>
        <v>92.110410468749379</v>
      </c>
      <c r="AH427" s="31">
        <f t="shared" si="283"/>
        <v>-134.53465499480996</v>
      </c>
      <c r="AI427" s="31">
        <f t="shared" si="284"/>
        <v>-89.999989250459933</v>
      </c>
      <c r="AJ427" s="31">
        <f t="shared" si="285"/>
        <v>58.657914188260492</v>
      </c>
      <c r="AK427" s="31">
        <f t="shared" si="286"/>
        <v>89.933130662332502</v>
      </c>
      <c r="AL427" s="32">
        <f t="shared" si="287"/>
        <v>-21.3835761952943</v>
      </c>
      <c r="AM427" s="31">
        <f t="shared" si="288"/>
        <v>-85.108167447539643</v>
      </c>
      <c r="AN427" s="31">
        <f t="shared" si="289"/>
        <v>-5.1499065330943843</v>
      </c>
      <c r="AO427" s="31">
        <f t="shared" si="290"/>
        <v>-85.175026035667074</v>
      </c>
      <c r="AP427" s="30">
        <f t="shared" si="271"/>
        <v>23.609121289162623</v>
      </c>
      <c r="AQ427" s="30">
        <f t="shared" si="272"/>
        <v>-26.020599913279625</v>
      </c>
      <c r="AR427" s="31">
        <f t="shared" si="291"/>
        <v>-33.199950889826241</v>
      </c>
      <c r="AS427" s="33">
        <f t="shared" si="292"/>
        <v>-236.42364636281707</v>
      </c>
      <c r="AT427" s="31">
        <f t="shared" si="293"/>
        <v>1.2537880715094338E-5</v>
      </c>
      <c r="AU427" s="31">
        <f t="shared" si="294"/>
        <v>9.7351453273307173E-2</v>
      </c>
      <c r="AV427" s="32">
        <f t="shared" si="295"/>
        <v>-3.1344746897236337E-8</v>
      </c>
      <c r="AW427" s="31">
        <f t="shared" si="296"/>
        <v>-4.8675773361104456E-3</v>
      </c>
      <c r="AX427" s="34">
        <f t="shared" si="297"/>
        <v>1.2506535968197101E-5</v>
      </c>
      <c r="AY427" s="35">
        <f t="shared" si="298"/>
        <v>9.248387593719673E-2</v>
      </c>
      <c r="AZ427" s="10">
        <f t="shared" si="299"/>
        <v>-33.199938383290274</v>
      </c>
      <c r="BA427" s="10">
        <f t="shared" si="300"/>
        <v>-236.33116248687986</v>
      </c>
      <c r="BB427" s="10">
        <f t="shared" si="301"/>
        <v>-56.331162486879862</v>
      </c>
      <c r="BC427" s="37"/>
      <c r="BD427" s="46">
        <f t="shared" si="302"/>
        <v>-33</v>
      </c>
      <c r="BE427" s="46">
        <f t="shared" si="303"/>
        <v>-236</v>
      </c>
      <c r="BF427" s="46">
        <f t="shared" si="304"/>
        <v>-56</v>
      </c>
    </row>
    <row r="428" spans="22:58" x14ac:dyDescent="0.3">
      <c r="V428" s="29">
        <v>5.24000000000005</v>
      </c>
      <c r="W428" s="38">
        <f t="shared" si="274"/>
        <v>1737800.8287495789</v>
      </c>
      <c r="X428" s="30">
        <f t="shared" si="273"/>
        <v>-6.4246676350453633</v>
      </c>
      <c r="Y428" s="31">
        <f t="shared" si="275"/>
        <v>-59.935748071675441</v>
      </c>
      <c r="Z428" s="31">
        <f t="shared" si="276"/>
        <v>-89.942278806516782</v>
      </c>
      <c r="AA428" s="31">
        <f t="shared" si="277"/>
        <v>39.634005056645805</v>
      </c>
      <c r="AB428" s="31">
        <f t="shared" si="278"/>
        <v>-89.402372938816725</v>
      </c>
      <c r="AC428" s="31">
        <f t="shared" si="279"/>
        <v>1.132938598550612</v>
      </c>
      <c r="AD428" s="31">
        <f t="shared" si="280"/>
        <v>28.632167007103966</v>
      </c>
      <c r="AE428" s="31">
        <f t="shared" si="281"/>
        <v>-25.593472051524383</v>
      </c>
      <c r="AF428" s="31">
        <f t="shared" si="282"/>
        <v>-150.71248473822956</v>
      </c>
      <c r="AG428" s="31">
        <f t="shared" si="270"/>
        <v>92.110410468749379</v>
      </c>
      <c r="AH428" s="31">
        <f t="shared" si="283"/>
        <v>-134.73465499480992</v>
      </c>
      <c r="AI428" s="31">
        <f t="shared" si="284"/>
        <v>-89.99998949514935</v>
      </c>
      <c r="AJ428" s="31">
        <f t="shared" si="285"/>
        <v>58.857913922018248</v>
      </c>
      <c r="AK428" s="31">
        <f t="shared" si="286"/>
        <v>89.934652792955291</v>
      </c>
      <c r="AL428" s="32">
        <f t="shared" si="287"/>
        <v>-21.58215458083955</v>
      </c>
      <c r="AM428" s="31">
        <f t="shared" si="288"/>
        <v>-85.218997014089666</v>
      </c>
      <c r="AN428" s="31">
        <f t="shared" si="289"/>
        <v>-5.348485184881838</v>
      </c>
      <c r="AO428" s="31">
        <f t="shared" si="290"/>
        <v>-85.284333716283726</v>
      </c>
      <c r="AP428" s="30">
        <f t="shared" si="271"/>
        <v>23.609121289162623</v>
      </c>
      <c r="AQ428" s="30">
        <f t="shared" si="272"/>
        <v>-26.020599913279625</v>
      </c>
      <c r="AR428" s="31">
        <f t="shared" si="291"/>
        <v>-33.35343586052322</v>
      </c>
      <c r="AS428" s="33">
        <f t="shared" si="292"/>
        <v>-235.99681845451329</v>
      </c>
      <c r="AT428" s="31">
        <f t="shared" si="293"/>
        <v>1.3128771934992255E-5</v>
      </c>
      <c r="AU428" s="31">
        <f t="shared" si="294"/>
        <v>9.9619055404939733E-2</v>
      </c>
      <c r="AV428" s="32">
        <f t="shared" si="295"/>
        <v>-3.2821978933501552E-8</v>
      </c>
      <c r="AW428" s="31">
        <f t="shared" si="296"/>
        <v>-4.9809577768616907E-3</v>
      </c>
      <c r="AX428" s="34">
        <f t="shared" si="297"/>
        <v>1.3095949956058753E-5</v>
      </c>
      <c r="AY428" s="35">
        <f t="shared" si="298"/>
        <v>9.4638097628078038E-2</v>
      </c>
      <c r="AZ428" s="10">
        <f t="shared" si="299"/>
        <v>-33.353422764573267</v>
      </c>
      <c r="BA428" s="10">
        <f t="shared" si="300"/>
        <v>-235.9021803568852</v>
      </c>
      <c r="BB428" s="10">
        <f t="shared" si="301"/>
        <v>-55.902180356885196</v>
      </c>
      <c r="BC428" s="37"/>
      <c r="BD428" s="46">
        <f t="shared" si="302"/>
        <v>-33</v>
      </c>
      <c r="BE428" s="46">
        <f t="shared" si="303"/>
        <v>-236</v>
      </c>
      <c r="BF428" s="46">
        <f t="shared" si="304"/>
        <v>-56</v>
      </c>
    </row>
    <row r="429" spans="22:58" x14ac:dyDescent="0.3">
      <c r="V429" s="29">
        <v>5.2500000000000497</v>
      </c>
      <c r="W429" s="36">
        <f t="shared" si="274"/>
        <v>1778279.4100391273</v>
      </c>
      <c r="X429" s="30">
        <f t="shared" si="273"/>
        <v>-6.4246676350453633</v>
      </c>
      <c r="Y429" s="31">
        <f t="shared" si="275"/>
        <v>-60.13574787329739</v>
      </c>
      <c r="Z429" s="31">
        <f t="shared" si="276"/>
        <v>-89.943592700431338</v>
      </c>
      <c r="AA429" s="31">
        <f t="shared" si="277"/>
        <v>39.833983791472363</v>
      </c>
      <c r="AB429" s="31">
        <f t="shared" si="278"/>
        <v>-89.415975638325932</v>
      </c>
      <c r="AC429" s="31">
        <f t="shared" si="279"/>
        <v>1.1796835714030109</v>
      </c>
      <c r="AD429" s="31">
        <f t="shared" si="280"/>
        <v>29.190474623114497</v>
      </c>
      <c r="AE429" s="31">
        <f t="shared" si="281"/>
        <v>-25.546748145467383</v>
      </c>
      <c r="AF429" s="31">
        <f t="shared" si="282"/>
        <v>-150.16909371564276</v>
      </c>
      <c r="AG429" s="31">
        <f t="shared" si="270"/>
        <v>92.110410468749379</v>
      </c>
      <c r="AH429" s="31">
        <f t="shared" si="283"/>
        <v>-134.9346549948099</v>
      </c>
      <c r="AI429" s="31">
        <f t="shared" si="284"/>
        <v>-89.999989734268937</v>
      </c>
      <c r="AJ429" s="31">
        <f t="shared" si="285"/>
        <v>59.057913667758854</v>
      </c>
      <c r="AK429" s="31">
        <f t="shared" si="286"/>
        <v>89.936140275744194</v>
      </c>
      <c r="AL429" s="32">
        <f t="shared" si="287"/>
        <v>-21.780796515032424</v>
      </c>
      <c r="AM429" s="31">
        <f t="shared" si="288"/>
        <v>-85.327338454859415</v>
      </c>
      <c r="AN429" s="31">
        <f t="shared" si="289"/>
        <v>-5.5471273733340958</v>
      </c>
      <c r="AO429" s="31">
        <f t="shared" si="290"/>
        <v>-85.391187913384158</v>
      </c>
      <c r="AP429" s="30">
        <f t="shared" si="271"/>
        <v>23.609121289162623</v>
      </c>
      <c r="AQ429" s="30">
        <f t="shared" si="272"/>
        <v>-26.020599913279625</v>
      </c>
      <c r="AR429" s="31">
        <f t="shared" si="291"/>
        <v>-33.505354142918478</v>
      </c>
      <c r="AS429" s="33">
        <f t="shared" si="292"/>
        <v>-235.56028162902692</v>
      </c>
      <c r="AT429" s="31">
        <f t="shared" si="293"/>
        <v>1.3747510915383093E-5</v>
      </c>
      <c r="AU429" s="31">
        <f t="shared" si="294"/>
        <v>0.10193947645239784</v>
      </c>
      <c r="AV429" s="32">
        <f t="shared" si="295"/>
        <v>-3.4368831556068491E-8</v>
      </c>
      <c r="AW429" s="31">
        <f t="shared" si="296"/>
        <v>-5.0969791873037408E-3</v>
      </c>
      <c r="AX429" s="34">
        <f t="shared" si="297"/>
        <v>1.3713142083827025E-5</v>
      </c>
      <c r="AY429" s="35">
        <f t="shared" si="298"/>
        <v>9.6842497265094099E-2</v>
      </c>
      <c r="AZ429" s="10">
        <f t="shared" si="299"/>
        <v>-33.505340429776396</v>
      </c>
      <c r="BA429" s="10">
        <f t="shared" si="300"/>
        <v>-235.46343913176182</v>
      </c>
      <c r="BB429" s="10">
        <f t="shared" si="301"/>
        <v>-55.463439131761817</v>
      </c>
      <c r="BC429" s="48"/>
      <c r="BD429" s="46">
        <f t="shared" si="302"/>
        <v>-34</v>
      </c>
      <c r="BE429" s="46">
        <f t="shared" si="303"/>
        <v>-235</v>
      </c>
      <c r="BF429" s="46">
        <f t="shared" si="304"/>
        <v>-55</v>
      </c>
    </row>
    <row r="430" spans="22:58" x14ac:dyDescent="0.3">
      <c r="V430" s="29">
        <v>5.2600000000000504</v>
      </c>
      <c r="W430" s="38">
        <f t="shared" si="274"/>
        <v>1819700.8586101958</v>
      </c>
      <c r="X430" s="30">
        <f t="shared" si="273"/>
        <v>-6.4246676350453633</v>
      </c>
      <c r="Y430" s="31">
        <f t="shared" si="275"/>
        <v>-60.335747683847856</v>
      </c>
      <c r="Z430" s="31">
        <f t="shared" si="276"/>
        <v>-89.944876686526356</v>
      </c>
      <c r="AA430" s="31">
        <f t="shared" si="277"/>
        <v>40.033963483292197</v>
      </c>
      <c r="AB430" s="31">
        <f t="shared" si="278"/>
        <v>-89.429268766211067</v>
      </c>
      <c r="AC430" s="31">
        <f t="shared" si="279"/>
        <v>1.2280982193770951</v>
      </c>
      <c r="AD430" s="31">
        <f t="shared" si="280"/>
        <v>29.755562173206108</v>
      </c>
      <c r="AE430" s="31">
        <f t="shared" si="281"/>
        <v>-25.49835361622393</v>
      </c>
      <c r="AF430" s="31">
        <f t="shared" si="282"/>
        <v>-149.61858327953132</v>
      </c>
      <c r="AG430" s="31">
        <f t="shared" si="270"/>
        <v>92.110410468749379</v>
      </c>
      <c r="AH430" s="31">
        <f t="shared" si="283"/>
        <v>-135.13465499480992</v>
      </c>
      <c r="AI430" s="31">
        <f t="shared" si="284"/>
        <v>-89.99998996794551</v>
      </c>
      <c r="AJ430" s="31">
        <f t="shared" si="285"/>
        <v>59.257913424943027</v>
      </c>
      <c r="AK430" s="31">
        <f t="shared" si="286"/>
        <v>89.937593899374193</v>
      </c>
      <c r="AL430" s="32">
        <f t="shared" si="287"/>
        <v>-21.97949917569963</v>
      </c>
      <c r="AM430" s="31">
        <f t="shared" si="288"/>
        <v>-85.433246113140228</v>
      </c>
      <c r="AN430" s="31">
        <f t="shared" si="289"/>
        <v>-5.745830276817145</v>
      </c>
      <c r="AO430" s="31">
        <f t="shared" si="290"/>
        <v>-85.495642181711546</v>
      </c>
      <c r="AP430" s="30">
        <f t="shared" si="271"/>
        <v>23.609121289162623</v>
      </c>
      <c r="AQ430" s="30">
        <f t="shared" si="272"/>
        <v>-26.020599913279625</v>
      </c>
      <c r="AR430" s="31">
        <f t="shared" si="291"/>
        <v>-33.655662517158078</v>
      </c>
      <c r="AS430" s="33">
        <f t="shared" si="292"/>
        <v>-235.11422546124288</v>
      </c>
      <c r="AT430" s="31">
        <f t="shared" si="293"/>
        <v>1.4395410068892781E-5</v>
      </c>
      <c r="AU430" s="31">
        <f t="shared" si="294"/>
        <v>0.10431394670317132</v>
      </c>
      <c r="AV430" s="32">
        <f t="shared" si="295"/>
        <v>-3.59885834783742E-8</v>
      </c>
      <c r="AW430" s="31">
        <f t="shared" si="296"/>
        <v>-5.2157030835203611E-3</v>
      </c>
      <c r="AX430" s="34">
        <f t="shared" si="297"/>
        <v>1.4359421485414407E-5</v>
      </c>
      <c r="AY430" s="35">
        <f t="shared" si="298"/>
        <v>9.9098243619650958E-2</v>
      </c>
      <c r="AZ430" s="10">
        <f t="shared" si="299"/>
        <v>-33.655648157736593</v>
      </c>
      <c r="BA430" s="10">
        <f t="shared" si="300"/>
        <v>-235.01512721762322</v>
      </c>
      <c r="BB430" s="10">
        <f t="shared" si="301"/>
        <v>-55.015127217623217</v>
      </c>
      <c r="BC430" s="37"/>
      <c r="BD430" s="46">
        <f t="shared" si="302"/>
        <v>-34</v>
      </c>
      <c r="BE430" s="46">
        <f t="shared" si="303"/>
        <v>-235</v>
      </c>
      <c r="BF430" s="46">
        <f t="shared" si="304"/>
        <v>-55</v>
      </c>
    </row>
    <row r="431" spans="22:58" x14ac:dyDescent="0.3">
      <c r="V431" s="29">
        <v>5.2700000000000502</v>
      </c>
      <c r="W431" s="38">
        <f t="shared" si="274"/>
        <v>1862087.1366630846</v>
      </c>
      <c r="X431" s="30">
        <f t="shared" si="273"/>
        <v>-6.4246676350453633</v>
      </c>
      <c r="Y431" s="31">
        <f t="shared" si="275"/>
        <v>-60.53574750292492</v>
      </c>
      <c r="Z431" s="31">
        <f t="shared" si="276"/>
        <v>-89.946131445583106</v>
      </c>
      <c r="AA431" s="31">
        <f t="shared" si="277"/>
        <v>40.233944089042062</v>
      </c>
      <c r="AB431" s="31">
        <f t="shared" si="278"/>
        <v>-89.442259364936845</v>
      </c>
      <c r="AC431" s="31">
        <f t="shared" si="279"/>
        <v>1.2782226741508342</v>
      </c>
      <c r="AD431" s="31">
        <f t="shared" si="280"/>
        <v>30.327289499680944</v>
      </c>
      <c r="AE431" s="31">
        <f t="shared" si="281"/>
        <v>-25.448248374777393</v>
      </c>
      <c r="AF431" s="31">
        <f t="shared" si="282"/>
        <v>-149.06110131083901</v>
      </c>
      <c r="AG431" s="31">
        <f t="shared" si="270"/>
        <v>92.110410468749379</v>
      </c>
      <c r="AH431" s="31">
        <f t="shared" si="283"/>
        <v>-135.33465499480991</v>
      </c>
      <c r="AI431" s="31">
        <f t="shared" si="284"/>
        <v>-89.999990196302946</v>
      </c>
      <c r="AJ431" s="31">
        <f t="shared" si="285"/>
        <v>59.457913193055674</v>
      </c>
      <c r="AK431" s="31">
        <f t="shared" si="286"/>
        <v>89.939014434568321</v>
      </c>
      <c r="AL431" s="32">
        <f t="shared" si="287"/>
        <v>-22.17825986437586</v>
      </c>
      <c r="AM431" s="31">
        <f t="shared" si="288"/>
        <v>-85.536773246105753</v>
      </c>
      <c r="AN431" s="31">
        <f t="shared" si="289"/>
        <v>-5.9445911973807171</v>
      </c>
      <c r="AO431" s="31">
        <f t="shared" si="290"/>
        <v>-85.597749007840378</v>
      </c>
      <c r="AP431" s="30">
        <f t="shared" si="271"/>
        <v>23.609121289162623</v>
      </c>
      <c r="AQ431" s="30">
        <f t="shared" si="272"/>
        <v>-26.020599913279625</v>
      </c>
      <c r="AR431" s="31">
        <f t="shared" si="291"/>
        <v>-33.804318196275112</v>
      </c>
      <c r="AS431" s="33">
        <f t="shared" si="292"/>
        <v>-234.65885031867938</v>
      </c>
      <c r="AT431" s="31">
        <f t="shared" si="293"/>
        <v>1.5073843667041567E-5</v>
      </c>
      <c r="AU431" s="31">
        <f t="shared" si="294"/>
        <v>0.10674372510017306</v>
      </c>
      <c r="AV431" s="32">
        <f t="shared" si="295"/>
        <v>-3.7684673492220131E-8</v>
      </c>
      <c r="AW431" s="31">
        <f t="shared" si="296"/>
        <v>-5.3371924144887126E-3</v>
      </c>
      <c r="AX431" s="34">
        <f t="shared" si="297"/>
        <v>1.5036158993549347E-5</v>
      </c>
      <c r="AY431" s="35">
        <f t="shared" si="298"/>
        <v>0.10140653268568435</v>
      </c>
      <c r="AZ431" s="10">
        <f t="shared" si="299"/>
        <v>-33.80430316011612</v>
      </c>
      <c r="BA431" s="10">
        <f t="shared" si="300"/>
        <v>-234.55744378599371</v>
      </c>
      <c r="BB431" s="10">
        <f t="shared" si="301"/>
        <v>-54.557443785993712</v>
      </c>
      <c r="BC431" s="37"/>
      <c r="BD431" s="46">
        <f t="shared" si="302"/>
        <v>-34</v>
      </c>
      <c r="BE431" s="46">
        <f t="shared" si="303"/>
        <v>-235</v>
      </c>
      <c r="BF431" s="46">
        <f t="shared" si="304"/>
        <v>-55</v>
      </c>
    </row>
    <row r="432" spans="22:58" x14ac:dyDescent="0.3">
      <c r="V432" s="29">
        <v>5.28000000000005</v>
      </c>
      <c r="W432" s="36">
        <f t="shared" si="274"/>
        <v>1905460.7179634692</v>
      </c>
      <c r="X432" s="30">
        <f t="shared" si="273"/>
        <v>-6.4246676350453633</v>
      </c>
      <c r="Y432" s="31">
        <f t="shared" si="275"/>
        <v>-60.735747330144861</v>
      </c>
      <c r="Z432" s="31">
        <f t="shared" si="276"/>
        <v>-89.947357642886615</v>
      </c>
      <c r="AA432" s="31">
        <f t="shared" si="277"/>
        <v>40.433925567596106</v>
      </c>
      <c r="AB432" s="31">
        <f t="shared" si="278"/>
        <v>-89.454954316945219</v>
      </c>
      <c r="AC432" s="31">
        <f t="shared" si="279"/>
        <v>1.33009665396535</v>
      </c>
      <c r="AD432" s="31">
        <f t="shared" si="280"/>
        <v>30.905504285661788</v>
      </c>
      <c r="AE432" s="31">
        <f t="shared" si="281"/>
        <v>-25.396392743628773</v>
      </c>
      <c r="AF432" s="31">
        <f t="shared" si="282"/>
        <v>-148.49680767417004</v>
      </c>
      <c r="AG432" s="31">
        <f t="shared" si="270"/>
        <v>92.110410468749379</v>
      </c>
      <c r="AH432" s="31">
        <f t="shared" si="283"/>
        <v>-135.5346549948099</v>
      </c>
      <c r="AI432" s="31">
        <f t="shared" si="284"/>
        <v>-89.999990419462335</v>
      </c>
      <c r="AJ432" s="31">
        <f t="shared" si="285"/>
        <v>59.657912971604972</v>
      </c>
      <c r="AK432" s="31">
        <f t="shared" si="286"/>
        <v>89.940402634506157</v>
      </c>
      <c r="AL432" s="32">
        <f t="shared" si="287"/>
        <v>-22.377076001023426</v>
      </c>
      <c r="AM432" s="31">
        <f t="shared" si="288"/>
        <v>-85.637972039699221</v>
      </c>
      <c r="AN432" s="31">
        <f t="shared" si="289"/>
        <v>-6.1434075554789729</v>
      </c>
      <c r="AO432" s="31">
        <f t="shared" si="290"/>
        <v>-85.6975598246554</v>
      </c>
      <c r="AP432" s="30">
        <f t="shared" si="271"/>
        <v>23.609121289162623</v>
      </c>
      <c r="AQ432" s="30">
        <f t="shared" si="272"/>
        <v>-26.020599913279625</v>
      </c>
      <c r="AR432" s="31">
        <f t="shared" si="291"/>
        <v>-33.951278923224748</v>
      </c>
      <c r="AS432" s="33">
        <f t="shared" si="292"/>
        <v>-234.19436749882544</v>
      </c>
      <c r="AT432" s="31">
        <f t="shared" si="293"/>
        <v>1.5784250742794065E-5</v>
      </c>
      <c r="AU432" s="31">
        <f t="shared" si="294"/>
        <v>0.10923009990909335</v>
      </c>
      <c r="AV432" s="32">
        <f t="shared" si="295"/>
        <v>-3.946069853911756E-8</v>
      </c>
      <c r="AW432" s="31">
        <f t="shared" si="296"/>
        <v>-5.461511595455811E-3</v>
      </c>
      <c r="AX432" s="34">
        <f t="shared" si="297"/>
        <v>1.5744790044254949E-5</v>
      </c>
      <c r="AY432" s="35">
        <f t="shared" si="298"/>
        <v>0.10376858831363754</v>
      </c>
      <c r="AZ432" s="10">
        <f t="shared" si="299"/>
        <v>-33.951263178434701</v>
      </c>
      <c r="BA432" s="10">
        <f t="shared" si="300"/>
        <v>-234.0905989105118</v>
      </c>
      <c r="BB432" s="10">
        <f t="shared" si="301"/>
        <v>-54.090598910511801</v>
      </c>
      <c r="BC432" s="48"/>
      <c r="BD432" s="46">
        <f t="shared" si="302"/>
        <v>-34</v>
      </c>
      <c r="BE432" s="46">
        <f t="shared" si="303"/>
        <v>-234</v>
      </c>
      <c r="BF432" s="46">
        <f t="shared" si="304"/>
        <v>-54</v>
      </c>
    </row>
    <row r="433" spans="22:58" x14ac:dyDescent="0.3">
      <c r="V433" s="29">
        <v>5.2900000000000498</v>
      </c>
      <c r="W433" s="38">
        <f t="shared" si="274"/>
        <v>1949844.5997582723</v>
      </c>
      <c r="X433" s="30">
        <f t="shared" si="273"/>
        <v>-6.4246676350453633</v>
      </c>
      <c r="Y433" s="31">
        <f t="shared" si="275"/>
        <v>-60.93574716514118</v>
      </c>
      <c r="Z433" s="31">
        <f t="shared" si="276"/>
        <v>-89.948555928578443</v>
      </c>
      <c r="AA433" s="31">
        <f t="shared" si="277"/>
        <v>40.633907879678816</v>
      </c>
      <c r="AB433" s="31">
        <f t="shared" si="278"/>
        <v>-89.467360348279115</v>
      </c>
      <c r="AC433" s="31">
        <f t="shared" si="279"/>
        <v>1.3837593580792626</v>
      </c>
      <c r="AD433" s="31">
        <f t="shared" si="280"/>
        <v>31.490041978480324</v>
      </c>
      <c r="AE433" s="31">
        <f t="shared" si="281"/>
        <v>-25.342747562428467</v>
      </c>
      <c r="AF433" s="31">
        <f t="shared" si="282"/>
        <v>-147.92587429837724</v>
      </c>
      <c r="AG433" s="31">
        <f t="shared" si="270"/>
        <v>92.110410468749379</v>
      </c>
      <c r="AH433" s="31">
        <f t="shared" si="283"/>
        <v>-135.73465499480992</v>
      </c>
      <c r="AI433" s="31">
        <f t="shared" si="284"/>
        <v>-89.999990637541998</v>
      </c>
      <c r="AJ433" s="31">
        <f t="shared" si="285"/>
        <v>59.857912760121188</v>
      </c>
      <c r="AK433" s="31">
        <f t="shared" si="286"/>
        <v>89.941759235223145</v>
      </c>
      <c r="AL433" s="32">
        <f t="shared" si="287"/>
        <v>-22.575945118964516</v>
      </c>
      <c r="AM433" s="31">
        <f t="shared" si="288"/>
        <v>-85.736893623813174</v>
      </c>
      <c r="AN433" s="31">
        <f t="shared" si="289"/>
        <v>-6.342276884903864</v>
      </c>
      <c r="AO433" s="31">
        <f t="shared" si="290"/>
        <v>-85.795125026132027</v>
      </c>
      <c r="AP433" s="30">
        <f t="shared" si="271"/>
        <v>23.609121289162623</v>
      </c>
      <c r="AQ433" s="30">
        <f t="shared" si="272"/>
        <v>-26.020599913279625</v>
      </c>
      <c r="AR433" s="31">
        <f t="shared" si="291"/>
        <v>-34.096503071449334</v>
      </c>
      <c r="AS433" s="33">
        <f t="shared" si="292"/>
        <v>-233.72099932450925</v>
      </c>
      <c r="AT433" s="31">
        <f t="shared" si="293"/>
        <v>1.6528138145465734E-5</v>
      </c>
      <c r="AU433" s="31">
        <f t="shared" si="294"/>
        <v>0.11177438940128741</v>
      </c>
      <c r="AV433" s="32">
        <f t="shared" si="295"/>
        <v>-4.1320423353562883E-8</v>
      </c>
      <c r="AW433" s="31">
        <f t="shared" si="296"/>
        <v>-5.5887265420922812E-3</v>
      </c>
      <c r="AX433" s="34">
        <f t="shared" si="297"/>
        <v>1.6486817722112172E-5</v>
      </c>
      <c r="AY433" s="35">
        <f t="shared" si="298"/>
        <v>0.10618566285919513</v>
      </c>
      <c r="AZ433" s="10">
        <f t="shared" si="299"/>
        <v>-34.096486584631613</v>
      </c>
      <c r="BA433" s="10">
        <f t="shared" si="300"/>
        <v>-233.61481366165006</v>
      </c>
      <c r="BB433" s="10">
        <f t="shared" si="301"/>
        <v>-53.614813661650061</v>
      </c>
      <c r="BC433" s="37"/>
      <c r="BD433" s="46">
        <f t="shared" si="302"/>
        <v>-34</v>
      </c>
      <c r="BE433" s="46">
        <f t="shared" si="303"/>
        <v>-234</v>
      </c>
      <c r="BF433" s="46">
        <f t="shared" si="304"/>
        <v>-54</v>
      </c>
    </row>
    <row r="434" spans="22:58" x14ac:dyDescent="0.3">
      <c r="V434" s="29">
        <v>5.3000000000000496</v>
      </c>
      <c r="W434" s="38">
        <f t="shared" si="274"/>
        <v>1995262.3149691082</v>
      </c>
      <c r="X434" s="30">
        <f t="shared" si="273"/>
        <v>-6.4246676350453633</v>
      </c>
      <c r="Y434" s="31">
        <f t="shared" si="275"/>
        <v>-61.13574700756385</v>
      </c>
      <c r="Z434" s="31">
        <f t="shared" si="276"/>
        <v>-89.949726938001319</v>
      </c>
      <c r="AA434" s="31">
        <f t="shared" si="277"/>
        <v>40.833890987781658</v>
      </c>
      <c r="AB434" s="31">
        <f t="shared" si="278"/>
        <v>-89.479484032124759</v>
      </c>
      <c r="AC434" s="31">
        <f t="shared" si="279"/>
        <v>1.4392493583350876</v>
      </c>
      <c r="AD434" s="31">
        <f t="shared" si="280"/>
        <v>32.080725758051557</v>
      </c>
      <c r="AE434" s="31">
        <f t="shared" si="281"/>
        <v>-25.287274296492473</v>
      </c>
      <c r="AF434" s="31">
        <f t="shared" si="282"/>
        <v>-147.34848521207451</v>
      </c>
      <c r="AG434" s="31">
        <f t="shared" si="270"/>
        <v>92.110410468749379</v>
      </c>
      <c r="AH434" s="31">
        <f t="shared" si="283"/>
        <v>-135.93465499480988</v>
      </c>
      <c r="AI434" s="31">
        <f t="shared" si="284"/>
        <v>-89.999990850657568</v>
      </c>
      <c r="AJ434" s="31">
        <f t="shared" si="285"/>
        <v>60.057912558155707</v>
      </c>
      <c r="AK434" s="31">
        <f t="shared" si="286"/>
        <v>89.94308495600086</v>
      </c>
      <c r="AL434" s="32">
        <f t="shared" si="287"/>
        <v>-22.774864860019012</v>
      </c>
      <c r="AM434" s="31">
        <f t="shared" si="288"/>
        <v>-85.833588087715327</v>
      </c>
      <c r="AN434" s="31">
        <f t="shared" si="289"/>
        <v>-6.5411968279238017</v>
      </c>
      <c r="AO434" s="31">
        <f t="shared" si="290"/>
        <v>-85.890493982372035</v>
      </c>
      <c r="AP434" s="30">
        <f t="shared" si="271"/>
        <v>23.609121289162623</v>
      </c>
      <c r="AQ434" s="30">
        <f t="shared" si="272"/>
        <v>-26.020599913279625</v>
      </c>
      <c r="AR434" s="31">
        <f t="shared" si="291"/>
        <v>-34.239949748533277</v>
      </c>
      <c r="AS434" s="33">
        <f t="shared" si="292"/>
        <v>-233.23897919444653</v>
      </c>
      <c r="AT434" s="31">
        <f t="shared" si="293"/>
        <v>1.7307083747985064E-5</v>
      </c>
      <c r="AU434" s="31">
        <f t="shared" si="294"/>
        <v>0.11437794255256144</v>
      </c>
      <c r="AV434" s="32">
        <f t="shared" si="295"/>
        <v>-4.3267795892277574E-8</v>
      </c>
      <c r="AW434" s="31">
        <f t="shared" si="296"/>
        <v>-5.7189047054416889E-3</v>
      </c>
      <c r="AX434" s="34">
        <f t="shared" si="297"/>
        <v>1.7263815952092785E-5</v>
      </c>
      <c r="AY434" s="35">
        <f t="shared" si="298"/>
        <v>0.10865903784711975</v>
      </c>
      <c r="AZ434" s="10">
        <f t="shared" si="299"/>
        <v>-34.239932484717322</v>
      </c>
      <c r="BA434" s="10">
        <f t="shared" si="300"/>
        <v>-233.1303201565994</v>
      </c>
      <c r="BB434" s="10">
        <f t="shared" si="301"/>
        <v>-53.130320156599396</v>
      </c>
      <c r="BC434" s="37"/>
      <c r="BD434" s="46">
        <f t="shared" si="302"/>
        <v>-34</v>
      </c>
      <c r="BE434" s="46">
        <f t="shared" si="303"/>
        <v>-233</v>
      </c>
      <c r="BF434" s="46">
        <f t="shared" si="304"/>
        <v>-53</v>
      </c>
    </row>
    <row r="435" spans="22:58" x14ac:dyDescent="0.3">
      <c r="V435" s="29">
        <v>5.3100000000000502</v>
      </c>
      <c r="W435" s="36">
        <f t="shared" si="274"/>
        <v>2041737.9446697666</v>
      </c>
      <c r="X435" s="30">
        <f t="shared" si="273"/>
        <v>-6.4246676350453633</v>
      </c>
      <c r="Y435" s="31">
        <f t="shared" si="275"/>
        <v>-61.335746857078703</v>
      </c>
      <c r="Z435" s="31">
        <f t="shared" si="276"/>
        <v>-89.950871292036027</v>
      </c>
      <c r="AA435" s="31">
        <f t="shared" si="277"/>
        <v>41.033874856083813</v>
      </c>
      <c r="AB435" s="31">
        <f t="shared" si="278"/>
        <v>-89.49133179227475</v>
      </c>
      <c r="AC435" s="31">
        <f t="shared" si="279"/>
        <v>1.4966044883236997</v>
      </c>
      <c r="AD435" s="31">
        <f t="shared" si="280"/>
        <v>32.67736655284709</v>
      </c>
      <c r="AE435" s="31">
        <f t="shared" si="281"/>
        <v>-25.229935147716557</v>
      </c>
      <c r="AF435" s="31">
        <f t="shared" si="282"/>
        <v>-146.76483653146369</v>
      </c>
      <c r="AG435" s="31">
        <f t="shared" si="270"/>
        <v>92.110410468749379</v>
      </c>
      <c r="AH435" s="31">
        <f t="shared" si="283"/>
        <v>-136.13465499480986</v>
      </c>
      <c r="AI435" s="31">
        <f t="shared" si="284"/>
        <v>-89.999991058922021</v>
      </c>
      <c r="AJ435" s="31">
        <f t="shared" si="285"/>
        <v>60.257912365280191</v>
      </c>
      <c r="AK435" s="31">
        <f t="shared" si="286"/>
        <v>89.94438049974832</v>
      </c>
      <c r="AL435" s="32">
        <f t="shared" si="287"/>
        <v>-22.973832969840483</v>
      </c>
      <c r="AM435" s="31">
        <f t="shared" si="288"/>
        <v>-85.928104495678213</v>
      </c>
      <c r="AN435" s="31">
        <f t="shared" si="289"/>
        <v>-6.7401651306207775</v>
      </c>
      <c r="AO435" s="31">
        <f t="shared" si="290"/>
        <v>-85.983715054851913</v>
      </c>
      <c r="AP435" s="30">
        <f t="shared" si="271"/>
        <v>23.609121289162623</v>
      </c>
      <c r="AQ435" s="30">
        <f t="shared" si="272"/>
        <v>-26.020599913279625</v>
      </c>
      <c r="AR435" s="31">
        <f t="shared" si="291"/>
        <v>-34.381578902454336</v>
      </c>
      <c r="AS435" s="33">
        <f t="shared" si="292"/>
        <v>-232.74855158631561</v>
      </c>
      <c r="AT435" s="31">
        <f t="shared" si="293"/>
        <v>1.8122739773723684E-5</v>
      </c>
      <c r="AU435" s="31">
        <f t="shared" si="294"/>
        <v>0.11704213975822676</v>
      </c>
      <c r="AV435" s="32">
        <f t="shared" si="295"/>
        <v>-4.5306943476898973E-8</v>
      </c>
      <c r="AW435" s="31">
        <f t="shared" si="296"/>
        <v>-5.852115107684003E-3</v>
      </c>
      <c r="AX435" s="34">
        <f t="shared" si="297"/>
        <v>1.8077432830246785E-5</v>
      </c>
      <c r="AY435" s="35">
        <f t="shared" si="298"/>
        <v>0.11119002465054276</v>
      </c>
      <c r="AZ435" s="10">
        <f t="shared" si="299"/>
        <v>-34.381560825021509</v>
      </c>
      <c r="BA435" s="10">
        <f t="shared" si="300"/>
        <v>-232.63736156166507</v>
      </c>
      <c r="BB435" s="10">
        <f t="shared" si="301"/>
        <v>-52.637361561665074</v>
      </c>
      <c r="BC435" s="48"/>
      <c r="BD435" s="46">
        <f t="shared" si="302"/>
        <v>-34</v>
      </c>
      <c r="BE435" s="46">
        <f t="shared" si="303"/>
        <v>-233</v>
      </c>
      <c r="BF435" s="46">
        <f t="shared" si="304"/>
        <v>-53</v>
      </c>
    </row>
    <row r="436" spans="22:58" x14ac:dyDescent="0.3">
      <c r="V436" s="29">
        <v>5.32000000000005</v>
      </c>
      <c r="W436" s="38">
        <f t="shared" si="274"/>
        <v>2089296.1308542823</v>
      </c>
      <c r="X436" s="30">
        <f t="shared" si="273"/>
        <v>-6.4246676350453633</v>
      </c>
      <c r="Y436" s="31">
        <f t="shared" si="275"/>
        <v>-61.535746713366485</v>
      </c>
      <c r="Z436" s="31">
        <f t="shared" si="276"/>
        <v>-89.951989597430568</v>
      </c>
      <c r="AA436" s="31">
        <f t="shared" si="277"/>
        <v>41.233859450376031</v>
      </c>
      <c r="AB436" s="31">
        <f t="shared" si="278"/>
        <v>-89.502909906513196</v>
      </c>
      <c r="AC436" s="31">
        <f t="shared" si="279"/>
        <v>1.5558617306832554</v>
      </c>
      <c r="AD436" s="31">
        <f t="shared" si="280"/>
        <v>33.27976310584198</v>
      </c>
      <c r="AE436" s="31">
        <f t="shared" si="281"/>
        <v>-25.17069316735256</v>
      </c>
      <c r="AF436" s="31">
        <f t="shared" si="282"/>
        <v>-146.17513639810176</v>
      </c>
      <c r="AG436" s="31">
        <f t="shared" si="270"/>
        <v>92.110410468749379</v>
      </c>
      <c r="AH436" s="31">
        <f t="shared" si="283"/>
        <v>-136.33465499480988</v>
      </c>
      <c r="AI436" s="31">
        <f t="shared" si="284"/>
        <v>-89.999991262445803</v>
      </c>
      <c r="AJ436" s="31">
        <f t="shared" si="285"/>
        <v>60.457912181085483</v>
      </c>
      <c r="AK436" s="31">
        <f t="shared" si="286"/>
        <v>89.945646553374687</v>
      </c>
      <c r="AL436" s="32">
        <f t="shared" si="287"/>
        <v>-23.172847293442935</v>
      </c>
      <c r="AM436" s="31">
        <f t="shared" si="288"/>
        <v>-86.020490902772735</v>
      </c>
      <c r="AN436" s="31">
        <f t="shared" si="289"/>
        <v>-6.9391796384179543</v>
      </c>
      <c r="AO436" s="31">
        <f t="shared" si="290"/>
        <v>-86.074835611843852</v>
      </c>
      <c r="AP436" s="30">
        <f t="shared" si="271"/>
        <v>23.609121289162623</v>
      </c>
      <c r="AQ436" s="30">
        <f t="shared" si="272"/>
        <v>-26.020599913279625</v>
      </c>
      <c r="AR436" s="31">
        <f t="shared" si="291"/>
        <v>-34.521351429887517</v>
      </c>
      <c r="AS436" s="33">
        <f t="shared" si="292"/>
        <v>-232.24997200994562</v>
      </c>
      <c r="AT436" s="31">
        <f t="shared" si="293"/>
        <v>1.897683632003953E-5</v>
      </c>
      <c r="AU436" s="31">
        <f t="shared" si="294"/>
        <v>0.11976839356479627</v>
      </c>
      <c r="AV436" s="32">
        <f t="shared" si="295"/>
        <v>-4.7442194009185243E-8</v>
      </c>
      <c r="AW436" s="31">
        <f t="shared" si="296"/>
        <v>-5.9884283787319482E-3</v>
      </c>
      <c r="AX436" s="34">
        <f t="shared" si="297"/>
        <v>1.8929394126030346E-5</v>
      </c>
      <c r="AY436" s="35">
        <f t="shared" si="298"/>
        <v>0.11377996518606431</v>
      </c>
      <c r="AZ436" s="10">
        <f t="shared" si="299"/>
        <v>-34.521332500493394</v>
      </c>
      <c r="BA436" s="10">
        <f t="shared" si="300"/>
        <v>-232.13619204475955</v>
      </c>
      <c r="BB436" s="10">
        <f t="shared" si="301"/>
        <v>-52.136192044759554</v>
      </c>
      <c r="BC436" s="37"/>
      <c r="BD436" s="46">
        <f t="shared" si="302"/>
        <v>-35</v>
      </c>
      <c r="BE436" s="46">
        <f t="shared" si="303"/>
        <v>-232</v>
      </c>
      <c r="BF436" s="46">
        <f t="shared" si="304"/>
        <v>-52</v>
      </c>
    </row>
    <row r="437" spans="22:58" x14ac:dyDescent="0.3">
      <c r="V437" s="29">
        <v>5.3300000000000498</v>
      </c>
      <c r="W437" s="38">
        <f t="shared" si="274"/>
        <v>2137962.0895024803</v>
      </c>
      <c r="X437" s="30">
        <f t="shared" si="273"/>
        <v>-6.4246676350453633</v>
      </c>
      <c r="Y437" s="31">
        <f t="shared" si="275"/>
        <v>-61.735746576122381</v>
      </c>
      <c r="Z437" s="31">
        <f t="shared" si="276"/>
        <v>-89.953082447121858</v>
      </c>
      <c r="AA437" s="31">
        <f t="shared" si="277"/>
        <v>41.433844737988288</v>
      </c>
      <c r="AB437" s="31">
        <f t="shared" si="278"/>
        <v>-89.514224509925029</v>
      </c>
      <c r="AC437" s="31">
        <f t="shared" si="279"/>
        <v>1.6170571031172174</v>
      </c>
      <c r="AD437" s="31">
        <f t="shared" si="280"/>
        <v>33.887702092532443</v>
      </c>
      <c r="AE437" s="31">
        <f t="shared" si="281"/>
        <v>-25.109512370062241</v>
      </c>
      <c r="AF437" s="31">
        <f t="shared" si="282"/>
        <v>-145.57960486451447</v>
      </c>
      <c r="AG437" s="31">
        <f t="shared" si="270"/>
        <v>92.110410468749379</v>
      </c>
      <c r="AH437" s="31">
        <f t="shared" si="283"/>
        <v>-136.53465499480987</v>
      </c>
      <c r="AI437" s="31">
        <f t="shared" si="284"/>
        <v>-89.999991461336819</v>
      </c>
      <c r="AJ437" s="31">
        <f t="shared" si="285"/>
        <v>60.657912005180904</v>
      </c>
      <c r="AK437" s="31">
        <f t="shared" si="286"/>
        <v>89.946883788153372</v>
      </c>
      <c r="AL437" s="32">
        <f t="shared" si="287"/>
        <v>-23.371905770911884</v>
      </c>
      <c r="AM437" s="31">
        <f t="shared" si="288"/>
        <v>-86.110794370789449</v>
      </c>
      <c r="AN437" s="31">
        <f t="shared" si="289"/>
        <v>-7.1382382917914704</v>
      </c>
      <c r="AO437" s="31">
        <f t="shared" si="290"/>
        <v>-86.163902043972897</v>
      </c>
      <c r="AP437" s="30">
        <f t="shared" si="271"/>
        <v>23.609121289162623</v>
      </c>
      <c r="AQ437" s="30">
        <f t="shared" si="272"/>
        <v>-26.020599913279625</v>
      </c>
      <c r="AR437" s="31">
        <f t="shared" si="291"/>
        <v>-34.659229285970717</v>
      </c>
      <c r="AS437" s="33">
        <f t="shared" si="292"/>
        <v>-231.74350690848735</v>
      </c>
      <c r="AT437" s="31">
        <f t="shared" si="293"/>
        <v>1.9871185014886773E-5</v>
      </c>
      <c r="AU437" s="31">
        <f t="shared" si="294"/>
        <v>0.12255814941871708</v>
      </c>
      <c r="AV437" s="32">
        <f t="shared" si="295"/>
        <v>-4.9678075971016089E-8</v>
      </c>
      <c r="AW437" s="31">
        <f t="shared" si="296"/>
        <v>-6.1279167936799869E-3</v>
      </c>
      <c r="AX437" s="34">
        <f t="shared" si="297"/>
        <v>1.9821506938915757E-5</v>
      </c>
      <c r="AY437" s="35">
        <f t="shared" si="298"/>
        <v>0.1164302326250371</v>
      </c>
      <c r="AZ437" s="10">
        <f t="shared" si="299"/>
        <v>-34.659209464463778</v>
      </c>
      <c r="BA437" s="10">
        <f t="shared" si="300"/>
        <v>-231.6270766758623</v>
      </c>
      <c r="BB437" s="10">
        <f t="shared" si="301"/>
        <v>-51.627076675862298</v>
      </c>
      <c r="BC437" s="37"/>
      <c r="BD437" s="46">
        <f t="shared" si="302"/>
        <v>-35</v>
      </c>
      <c r="BE437" s="46">
        <f t="shared" si="303"/>
        <v>-232</v>
      </c>
      <c r="BF437" s="46">
        <f t="shared" si="304"/>
        <v>-52</v>
      </c>
    </row>
    <row r="438" spans="22:58" x14ac:dyDescent="0.3">
      <c r="V438" s="29">
        <v>5.3400000000000496</v>
      </c>
      <c r="W438" s="36">
        <f t="shared" si="274"/>
        <v>2187761.6239498062</v>
      </c>
      <c r="X438" s="30">
        <f t="shared" si="273"/>
        <v>-6.4246676350453633</v>
      </c>
      <c r="Y438" s="31">
        <f t="shared" si="275"/>
        <v>-61.935746445055273</v>
      </c>
      <c r="Z438" s="31">
        <f t="shared" si="276"/>
        <v>-89.954150420550079</v>
      </c>
      <c r="AA438" s="31">
        <f t="shared" si="277"/>
        <v>41.633830687720547</v>
      </c>
      <c r="AB438" s="31">
        <f t="shared" si="278"/>
        <v>-89.525281598130846</v>
      </c>
      <c r="AC438" s="31">
        <f t="shared" si="279"/>
        <v>1.6802255437603977</v>
      </c>
      <c r="AD438" s="31">
        <f t="shared" si="280"/>
        <v>34.500958292795026</v>
      </c>
      <c r="AE438" s="31">
        <f t="shared" si="281"/>
        <v>-25.046357848619696</v>
      </c>
      <c r="AF438" s="31">
        <f t="shared" si="282"/>
        <v>-144.97847372588592</v>
      </c>
      <c r="AG438" s="31">
        <f t="shared" si="270"/>
        <v>92.110410468749379</v>
      </c>
      <c r="AH438" s="31">
        <f t="shared" si="283"/>
        <v>-136.73465499480986</v>
      </c>
      <c r="AI438" s="31">
        <f t="shared" si="284"/>
        <v>-89.999991655700526</v>
      </c>
      <c r="AJ438" s="31">
        <f t="shared" si="285"/>
        <v>60.857911837193313</v>
      </c>
      <c r="AK438" s="31">
        <f t="shared" si="286"/>
        <v>89.948092860078049</v>
      </c>
      <c r="AL438" s="32">
        <f t="shared" si="287"/>
        <v>-23.571006433292414</v>
      </c>
      <c r="AM438" s="31">
        <f t="shared" si="288"/>
        <v>-86.199060984253634</v>
      </c>
      <c r="AN438" s="31">
        <f t="shared" si="289"/>
        <v>-7.3373391221595803</v>
      </c>
      <c r="AO438" s="31">
        <f t="shared" si="290"/>
        <v>-86.250959779876112</v>
      </c>
      <c r="AP438" s="30">
        <f t="shared" si="271"/>
        <v>23.609121289162623</v>
      </c>
      <c r="AQ438" s="30">
        <f t="shared" si="272"/>
        <v>-26.020599913279625</v>
      </c>
      <c r="AR438" s="31">
        <f t="shared" si="291"/>
        <v>-34.795175594896278</v>
      </c>
      <c r="AS438" s="33">
        <f t="shared" si="292"/>
        <v>-231.22943350576202</v>
      </c>
      <c r="AT438" s="31">
        <f t="shared" si="293"/>
        <v>2.080768287013688E-5</v>
      </c>
      <c r="AU438" s="31">
        <f t="shared" si="294"/>
        <v>0.12541288643252865</v>
      </c>
      <c r="AV438" s="32">
        <f t="shared" si="295"/>
        <v>-5.2019331924978137E-8</v>
      </c>
      <c r="AW438" s="31">
        <f t="shared" si="296"/>
        <v>-6.2706543111254532E-3</v>
      </c>
      <c r="AX438" s="34">
        <f t="shared" si="297"/>
        <v>2.0755663538211901E-5</v>
      </c>
      <c r="AY438" s="35">
        <f t="shared" si="298"/>
        <v>0.11914223212140319</v>
      </c>
      <c r="AZ438" s="10">
        <f t="shared" si="299"/>
        <v>-34.795154839232737</v>
      </c>
      <c r="BA438" s="10">
        <f t="shared" si="300"/>
        <v>-231.11029127364063</v>
      </c>
      <c r="BB438" s="10">
        <f t="shared" si="301"/>
        <v>-51.110291273640627</v>
      </c>
      <c r="BC438" s="48"/>
      <c r="BD438" s="46">
        <f t="shared" si="302"/>
        <v>-35</v>
      </c>
      <c r="BE438" s="46">
        <f t="shared" si="303"/>
        <v>-231</v>
      </c>
      <c r="BF438" s="46">
        <f t="shared" si="304"/>
        <v>-51</v>
      </c>
    </row>
    <row r="439" spans="22:58" x14ac:dyDescent="0.3">
      <c r="V439" s="29">
        <v>5.3500000000000503</v>
      </c>
      <c r="W439" s="38">
        <f t="shared" si="274"/>
        <v>2238721.138568603</v>
      </c>
      <c r="X439" s="30">
        <f t="shared" si="273"/>
        <v>-6.4246676350453633</v>
      </c>
      <c r="Y439" s="31">
        <f t="shared" si="275"/>
        <v>-62.135746319887161</v>
      </c>
      <c r="Z439" s="31">
        <f t="shared" si="276"/>
        <v>-89.955194083965907</v>
      </c>
      <c r="AA439" s="31">
        <f t="shared" si="277"/>
        <v>41.83381726977661</v>
      </c>
      <c r="AB439" s="31">
        <f t="shared" si="278"/>
        <v>-89.536087030448925</v>
      </c>
      <c r="AC439" s="31">
        <f t="shared" si="279"/>
        <v>1.7454007965624792</v>
      </c>
      <c r="AD439" s="31">
        <f t="shared" si="280"/>
        <v>35.119294817996973</v>
      </c>
      <c r="AE439" s="31">
        <f t="shared" si="281"/>
        <v>-24.98119588859344</v>
      </c>
      <c r="AF439" s="31">
        <f t="shared" si="282"/>
        <v>-144.37198629641787</v>
      </c>
      <c r="AG439" s="31">
        <f t="shared" si="270"/>
        <v>92.110410468749379</v>
      </c>
      <c r="AH439" s="31">
        <f t="shared" si="283"/>
        <v>-136.93465499480988</v>
      </c>
      <c r="AI439" s="31">
        <f t="shared" si="284"/>
        <v>-89.999991845639968</v>
      </c>
      <c r="AJ439" s="31">
        <f t="shared" si="285"/>
        <v>61.05791167676643</v>
      </c>
      <c r="AK439" s="31">
        <f t="shared" si="286"/>
        <v>89.949274410210307</v>
      </c>
      <c r="AL439" s="32">
        <f t="shared" si="287"/>
        <v>-23.770147398647921</v>
      </c>
      <c r="AM439" s="31">
        <f t="shared" si="288"/>
        <v>-86.285335866503175</v>
      </c>
      <c r="AN439" s="31">
        <f t="shared" si="289"/>
        <v>-7.5364802479419879</v>
      </c>
      <c r="AO439" s="31">
        <f t="shared" si="290"/>
        <v>-86.336053301932836</v>
      </c>
      <c r="AP439" s="30">
        <f t="shared" si="271"/>
        <v>23.609121289162623</v>
      </c>
      <c r="AQ439" s="30">
        <f t="shared" si="272"/>
        <v>-26.020599913279625</v>
      </c>
      <c r="AR439" s="31">
        <f t="shared" si="291"/>
        <v>-34.92915476065243</v>
      </c>
      <c r="AS439" s="33">
        <f t="shared" si="292"/>
        <v>-230.70803959835069</v>
      </c>
      <c r="AT439" s="31">
        <f t="shared" si="293"/>
        <v>2.1788316293036804E-5</v>
      </c>
      <c r="AU439" s="31">
        <f t="shared" si="294"/>
        <v>0.12833411816885554</v>
      </c>
      <c r="AV439" s="32">
        <f t="shared" si="295"/>
        <v>-5.4470926228985545E-8</v>
      </c>
      <c r="AW439" s="31">
        <f t="shared" si="296"/>
        <v>-6.4167166123823725E-3</v>
      </c>
      <c r="AX439" s="34">
        <f t="shared" si="297"/>
        <v>2.1733845366807819E-5</v>
      </c>
      <c r="AY439" s="35">
        <f t="shared" si="298"/>
        <v>0.12191740155647317</v>
      </c>
      <c r="AZ439" s="10">
        <f t="shared" si="299"/>
        <v>-34.929133026807065</v>
      </c>
      <c r="BA439" s="10">
        <f t="shared" si="300"/>
        <v>-230.58612219679424</v>
      </c>
      <c r="BB439" s="10">
        <f t="shared" si="301"/>
        <v>-50.586122196794236</v>
      </c>
      <c r="BC439" s="37"/>
      <c r="BD439" s="46">
        <f t="shared" si="302"/>
        <v>-35</v>
      </c>
      <c r="BE439" s="46">
        <f t="shared" si="303"/>
        <v>-231</v>
      </c>
      <c r="BF439" s="46">
        <f t="shared" si="304"/>
        <v>-51</v>
      </c>
    </row>
    <row r="440" spans="22:58" x14ac:dyDescent="0.3">
      <c r="V440" s="29">
        <v>5.3600000000000501</v>
      </c>
      <c r="W440" s="38">
        <f t="shared" si="274"/>
        <v>2290867.6527680382</v>
      </c>
      <c r="X440" s="30">
        <f t="shared" si="273"/>
        <v>-6.4246676350453633</v>
      </c>
      <c r="Y440" s="31">
        <f t="shared" si="275"/>
        <v>-62.335746200352517</v>
      </c>
      <c r="Z440" s="31">
        <f t="shared" si="276"/>
        <v>-89.956213990730745</v>
      </c>
      <c r="AA440" s="31">
        <f t="shared" si="277"/>
        <v>42.033804455700896</v>
      </c>
      <c r="AB440" s="31">
        <f t="shared" si="278"/>
        <v>-89.546646532986273</v>
      </c>
      <c r="AC440" s="31">
        <f t="shared" si="279"/>
        <v>1.8126152973934204</v>
      </c>
      <c r="AD440" s="31">
        <f t="shared" si="280"/>
        <v>35.742463394362879</v>
      </c>
      <c r="AE440" s="31">
        <f t="shared" si="281"/>
        <v>-24.913994082303567</v>
      </c>
      <c r="AF440" s="31">
        <f t="shared" si="282"/>
        <v>-143.76039712935412</v>
      </c>
      <c r="AG440" s="31">
        <f t="shared" si="270"/>
        <v>92.110410468749379</v>
      </c>
      <c r="AH440" s="31">
        <f t="shared" si="283"/>
        <v>-137.13465499480986</v>
      </c>
      <c r="AI440" s="31">
        <f t="shared" si="284"/>
        <v>-89.999992031255857</v>
      </c>
      <c r="AJ440" s="31">
        <f t="shared" si="285"/>
        <v>61.257911523559905</v>
      </c>
      <c r="AK440" s="31">
        <f t="shared" si="286"/>
        <v>89.950429065019662</v>
      </c>
      <c r="AL440" s="32">
        <f t="shared" si="287"/>
        <v>-23.969326868282934</v>
      </c>
      <c r="AM440" s="31">
        <f t="shared" si="288"/>
        <v>-86.369663195800754</v>
      </c>
      <c r="AN440" s="31">
        <f t="shared" si="289"/>
        <v>-7.7356598707835147</v>
      </c>
      <c r="AO440" s="31">
        <f t="shared" si="290"/>
        <v>-86.419226162036949</v>
      </c>
      <c r="AP440" s="30">
        <f t="shared" si="271"/>
        <v>23.609121289162623</v>
      </c>
      <c r="AQ440" s="30">
        <f t="shared" si="272"/>
        <v>-26.020599913279625</v>
      </c>
      <c r="AR440" s="31">
        <f t="shared" si="291"/>
        <v>-35.061132577204084</v>
      </c>
      <c r="AS440" s="33">
        <f t="shared" si="292"/>
        <v>-230.17962329139107</v>
      </c>
      <c r="AT440" s="31">
        <f t="shared" si="293"/>
        <v>2.2815165305947927E-5</v>
      </c>
      <c r="AU440" s="31">
        <f t="shared" si="294"/>
        <v>0.13132339344264632</v>
      </c>
      <c r="AV440" s="32">
        <f t="shared" si="295"/>
        <v>-5.7038062394175429E-8</v>
      </c>
      <c r="AW440" s="31">
        <f t="shared" si="296"/>
        <v>-6.5661811416086032E-3</v>
      </c>
      <c r="AX440" s="34">
        <f t="shared" si="297"/>
        <v>2.2758127243553752E-5</v>
      </c>
      <c r="AY440" s="35">
        <f t="shared" si="298"/>
        <v>0.12475721230103771</v>
      </c>
      <c r="AZ440" s="10">
        <f t="shared" si="299"/>
        <v>-35.06110981907684</v>
      </c>
      <c r="BA440" s="10">
        <f t="shared" si="300"/>
        <v>-230.05486607909003</v>
      </c>
      <c r="BB440" s="10">
        <f t="shared" si="301"/>
        <v>-50.054866079090033</v>
      </c>
      <c r="BC440" s="37"/>
      <c r="BD440" s="46">
        <f t="shared" si="302"/>
        <v>-35</v>
      </c>
      <c r="BE440" s="46">
        <f t="shared" si="303"/>
        <v>-230</v>
      </c>
      <c r="BF440" s="46">
        <f t="shared" si="304"/>
        <v>-50</v>
      </c>
    </row>
    <row r="441" spans="22:58" x14ac:dyDescent="0.3">
      <c r="V441" s="29">
        <v>5.3700000000000498</v>
      </c>
      <c r="W441" s="36">
        <f t="shared" si="274"/>
        <v>2344228.8153201933</v>
      </c>
      <c r="X441" s="30">
        <f t="shared" si="273"/>
        <v>-6.4246676350453633</v>
      </c>
      <c r="Y441" s="31">
        <f t="shared" si="275"/>
        <v>-62.535746086197825</v>
      </c>
      <c r="Z441" s="31">
        <f t="shared" si="276"/>
        <v>-89.957210681610064</v>
      </c>
      <c r="AA441" s="31">
        <f t="shared" si="277"/>
        <v>42.233792218318314</v>
      </c>
      <c r="AB441" s="31">
        <f t="shared" si="278"/>
        <v>-89.556965701659962</v>
      </c>
      <c r="AC441" s="31">
        <f t="shared" si="279"/>
        <v>1.8819000616043267</v>
      </c>
      <c r="AD441" s="31">
        <f t="shared" si="280"/>
        <v>36.370204703166749</v>
      </c>
      <c r="AE441" s="31">
        <f t="shared" si="281"/>
        <v>-24.844721441320544</v>
      </c>
      <c r="AF441" s="31">
        <f t="shared" si="282"/>
        <v>-143.14397168010328</v>
      </c>
      <c r="AG441" s="31">
        <f t="shared" si="270"/>
        <v>92.110410468749379</v>
      </c>
      <c r="AH441" s="31">
        <f t="shared" si="283"/>
        <v>-137.33465499480985</v>
      </c>
      <c r="AI441" s="31">
        <f t="shared" si="284"/>
        <v>-89.999992212646632</v>
      </c>
      <c r="AJ441" s="31">
        <f t="shared" si="285"/>
        <v>61.45791137724882</v>
      </c>
      <c r="AK441" s="31">
        <f t="shared" si="286"/>
        <v>89.951557436715646</v>
      </c>
      <c r="AL441" s="32">
        <f t="shared" si="287"/>
        <v>-24.168543123124067</v>
      </c>
      <c r="AM441" s="31">
        <f t="shared" si="288"/>
        <v>-86.452086221453968</v>
      </c>
      <c r="AN441" s="31">
        <f t="shared" si="289"/>
        <v>-7.9348762719357211</v>
      </c>
      <c r="AO441" s="31">
        <f t="shared" si="290"/>
        <v>-86.500520997384953</v>
      </c>
      <c r="AP441" s="30">
        <f t="shared" si="271"/>
        <v>23.609121289162623</v>
      </c>
      <c r="AQ441" s="30">
        <f t="shared" si="272"/>
        <v>-26.020599913279625</v>
      </c>
      <c r="AR441" s="31">
        <f t="shared" si="291"/>
        <v>-35.191076337373268</v>
      </c>
      <c r="AS441" s="33">
        <f t="shared" si="292"/>
        <v>-229.64449267748824</v>
      </c>
      <c r="AT441" s="31">
        <f t="shared" si="293"/>
        <v>2.3890407962792546E-5</v>
      </c>
      <c r="AU441" s="31">
        <f t="shared" si="294"/>
        <v>0.13438229714208788</v>
      </c>
      <c r="AV441" s="32">
        <f t="shared" si="295"/>
        <v>-5.9726183084908876E-8</v>
      </c>
      <c r="AW441" s="31">
        <f t="shared" si="296"/>
        <v>-6.7191271468678287E-3</v>
      </c>
      <c r="AX441" s="34">
        <f t="shared" si="297"/>
        <v>2.3830681779707638E-5</v>
      </c>
      <c r="AY441" s="35">
        <f t="shared" si="298"/>
        <v>0.12766316999522004</v>
      </c>
      <c r="AZ441" s="10">
        <f t="shared" si="299"/>
        <v>-35.191052506691491</v>
      </c>
      <c r="BA441" s="10">
        <f t="shared" si="300"/>
        <v>-229.51682950749301</v>
      </c>
      <c r="BB441" s="10">
        <f t="shared" si="301"/>
        <v>-49.516829507493014</v>
      </c>
      <c r="BC441" s="48"/>
      <c r="BD441" s="46">
        <f t="shared" si="302"/>
        <v>-35</v>
      </c>
      <c r="BE441" s="46">
        <f t="shared" si="303"/>
        <v>-230</v>
      </c>
      <c r="BF441" s="46">
        <f t="shared" si="304"/>
        <v>-50</v>
      </c>
    </row>
    <row r="442" spans="22:58" x14ac:dyDescent="0.3">
      <c r="V442" s="29">
        <v>5.3800000000000496</v>
      </c>
      <c r="W442" s="38">
        <f t="shared" si="274"/>
        <v>2398832.9190197675</v>
      </c>
      <c r="X442" s="30">
        <f t="shared" si="273"/>
        <v>-6.4246676350453633</v>
      </c>
      <c r="Y442" s="31">
        <f t="shared" si="275"/>
        <v>-62.73574597718094</v>
      </c>
      <c r="Z442" s="31">
        <f t="shared" si="276"/>
        <v>-89.958184685060147</v>
      </c>
      <c r="AA442" s="31">
        <f t="shared" si="277"/>
        <v>42.43378053167649</v>
      </c>
      <c r="AB442" s="31">
        <f t="shared" si="278"/>
        <v>-89.567050005150477</v>
      </c>
      <c r="AC442" s="31">
        <f t="shared" si="279"/>
        <v>1.9532845737991651</v>
      </c>
      <c r="AD442" s="31">
        <f t="shared" si="280"/>
        <v>37.002248777846802</v>
      </c>
      <c r="AE442" s="31">
        <f t="shared" si="281"/>
        <v>-24.773348506750651</v>
      </c>
      <c r="AF442" s="31">
        <f t="shared" si="282"/>
        <v>-142.52298591236382</v>
      </c>
      <c r="AG442" s="31">
        <f t="shared" si="270"/>
        <v>92.110410468749379</v>
      </c>
      <c r="AH442" s="31">
        <f t="shared" si="283"/>
        <v>-137.53465499480984</v>
      </c>
      <c r="AI442" s="31">
        <f t="shared" si="284"/>
        <v>-89.999992389908428</v>
      </c>
      <c r="AJ442" s="31">
        <f t="shared" si="285"/>
        <v>61.657911237522818</v>
      </c>
      <c r="AK442" s="31">
        <f t="shared" si="286"/>
        <v>89.952660123572315</v>
      </c>
      <c r="AL442" s="32">
        <f t="shared" si="287"/>
        <v>-24.367794520252488</v>
      </c>
      <c r="AM442" s="31">
        <f t="shared" si="288"/>
        <v>-86.532647279919274</v>
      </c>
      <c r="AN442" s="31">
        <f t="shared" si="289"/>
        <v>-8.134127808790133</v>
      </c>
      <c r="AO442" s="31">
        <f t="shared" si="290"/>
        <v>-86.579979546255387</v>
      </c>
      <c r="AP442" s="30">
        <f t="shared" si="271"/>
        <v>23.609121289162623</v>
      </c>
      <c r="AQ442" s="30">
        <f t="shared" si="272"/>
        <v>-26.020599913279625</v>
      </c>
      <c r="AR442" s="31">
        <f t="shared" si="291"/>
        <v>-35.318954939657786</v>
      </c>
      <c r="AS442" s="33">
        <f t="shared" si="292"/>
        <v>-229.10296545861922</v>
      </c>
      <c r="AT442" s="31">
        <f t="shared" si="293"/>
        <v>2.5016324960277887E-5</v>
      </c>
      <c r="AU442" s="31">
        <f t="shared" si="294"/>
        <v>0.13751245106862117</v>
      </c>
      <c r="AV442" s="32">
        <f t="shared" si="295"/>
        <v>-6.2540991333976499E-8</v>
      </c>
      <c r="AW442" s="31">
        <f t="shared" si="296"/>
        <v>-6.8756357221477823E-3</v>
      </c>
      <c r="AX442" s="34">
        <f t="shared" si="297"/>
        <v>2.4953783968943911E-5</v>
      </c>
      <c r="AY442" s="35">
        <f t="shared" si="298"/>
        <v>0.13063681534647339</v>
      </c>
      <c r="AZ442" s="10">
        <f t="shared" si="299"/>
        <v>-35.318929985873815</v>
      </c>
      <c r="BA442" s="10">
        <f t="shared" si="300"/>
        <v>-228.97232864327276</v>
      </c>
      <c r="BB442" s="10">
        <f t="shared" si="301"/>
        <v>-48.97232864327276</v>
      </c>
      <c r="BC442" s="37"/>
      <c r="BD442" s="46">
        <f t="shared" si="302"/>
        <v>-35</v>
      </c>
      <c r="BE442" s="46">
        <f t="shared" si="303"/>
        <v>-229</v>
      </c>
      <c r="BF442" s="46">
        <f t="shared" si="304"/>
        <v>-49</v>
      </c>
    </row>
    <row r="443" spans="22:58" x14ac:dyDescent="0.3">
      <c r="V443" s="29">
        <v>5.3900000000000503</v>
      </c>
      <c r="W443" s="38">
        <f t="shared" si="274"/>
        <v>2454708.9156853179</v>
      </c>
      <c r="X443" s="30">
        <f t="shared" si="273"/>
        <v>-6.4246676350453633</v>
      </c>
      <c r="Y443" s="31">
        <f t="shared" si="275"/>
        <v>-62.935745873070637</v>
      </c>
      <c r="Z443" s="31">
        <f t="shared" si="276"/>
        <v>-89.959136517508256</v>
      </c>
      <c r="AA443" s="31">
        <f t="shared" si="277"/>
        <v>42.633769370990848</v>
      </c>
      <c r="AB443" s="31">
        <f t="shared" si="278"/>
        <v>-89.576904787788479</v>
      </c>
      <c r="AC443" s="31">
        <f t="shared" si="279"/>
        <v>2.026796680587573</v>
      </c>
      <c r="AD443" s="31">
        <f t="shared" si="280"/>
        <v>37.638315457649405</v>
      </c>
      <c r="AE443" s="31">
        <f t="shared" si="281"/>
        <v>-24.699847456537576</v>
      </c>
      <c r="AF443" s="31">
        <f t="shared" si="282"/>
        <v>-141.89772584764734</v>
      </c>
      <c r="AG443" s="31">
        <f t="shared" si="270"/>
        <v>92.110410468749379</v>
      </c>
      <c r="AH443" s="31">
        <f t="shared" si="283"/>
        <v>-137.73465499480986</v>
      </c>
      <c r="AI443" s="31">
        <f t="shared" si="284"/>
        <v>-89.999992563135265</v>
      </c>
      <c r="AJ443" s="31">
        <f t="shared" si="285"/>
        <v>61.857911104085531</v>
      </c>
      <c r="AK443" s="31">
        <f t="shared" si="286"/>
        <v>89.953737710245619</v>
      </c>
      <c r="AL443" s="32">
        <f t="shared" si="287"/>
        <v>-24.567079489582646</v>
      </c>
      <c r="AM443" s="31">
        <f t="shared" si="288"/>
        <v>-86.611387810867882</v>
      </c>
      <c r="AN443" s="31">
        <f t="shared" si="289"/>
        <v>-8.3334129115575948</v>
      </c>
      <c r="AO443" s="31">
        <f t="shared" si="290"/>
        <v>-86.657642663757528</v>
      </c>
      <c r="AP443" s="30">
        <f t="shared" si="271"/>
        <v>23.609121289162623</v>
      </c>
      <c r="AQ443" s="30">
        <f t="shared" si="272"/>
        <v>-26.020599913279625</v>
      </c>
      <c r="AR443" s="31">
        <f t="shared" si="291"/>
        <v>-35.444738992212173</v>
      </c>
      <c r="AS443" s="33">
        <f t="shared" si="292"/>
        <v>-228.55536851140488</v>
      </c>
      <c r="AT443" s="31">
        <f t="shared" si="293"/>
        <v>2.6195304478611617E-5</v>
      </c>
      <c r="AU443" s="31">
        <f t="shared" si="294"/>
        <v>0.14071551479650976</v>
      </c>
      <c r="AV443" s="32">
        <f t="shared" si="295"/>
        <v>-6.5488457292891884E-8</v>
      </c>
      <c r="AW443" s="31">
        <f t="shared" si="296"/>
        <v>-7.0357898503573772E-3</v>
      </c>
      <c r="AX443" s="34">
        <f t="shared" si="297"/>
        <v>2.6129816021318724E-5</v>
      </c>
      <c r="AY443" s="35">
        <f t="shared" si="298"/>
        <v>0.13367972494615238</v>
      </c>
      <c r="AZ443" s="10">
        <f t="shared" si="299"/>
        <v>-35.444712862396152</v>
      </c>
      <c r="BA443" s="10">
        <f t="shared" si="300"/>
        <v>-228.42168878645873</v>
      </c>
      <c r="BB443" s="10">
        <f t="shared" si="301"/>
        <v>-48.421688786458731</v>
      </c>
      <c r="BC443" s="37"/>
      <c r="BD443" s="46">
        <f t="shared" si="302"/>
        <v>-35</v>
      </c>
      <c r="BE443" s="46">
        <f t="shared" si="303"/>
        <v>-228</v>
      </c>
      <c r="BF443" s="46">
        <f t="shared" si="304"/>
        <v>-48</v>
      </c>
    </row>
    <row r="444" spans="22:58" x14ac:dyDescent="0.3">
      <c r="V444" s="29">
        <v>5.4000000000000501</v>
      </c>
      <c r="W444" s="36">
        <f t="shared" si="274"/>
        <v>2511886.4315098748</v>
      </c>
      <c r="X444" s="30">
        <f t="shared" si="273"/>
        <v>-6.4246676350453633</v>
      </c>
      <c r="Y444" s="31">
        <f t="shared" si="275"/>
        <v>-63.13574577364605</v>
      </c>
      <c r="Z444" s="31">
        <f t="shared" si="276"/>
        <v>-89.960066683626465</v>
      </c>
      <c r="AA444" s="31">
        <f t="shared" si="277"/>
        <v>42.833758712592022</v>
      </c>
      <c r="AB444" s="31">
        <f t="shared" si="278"/>
        <v>-89.586535272376508</v>
      </c>
      <c r="AC444" s="31">
        <f t="shared" si="279"/>
        <v>2.1024624870947468</v>
      </c>
      <c r="AD444" s="31">
        <f t="shared" si="280"/>
        <v>38.278114896890649</v>
      </c>
      <c r="AE444" s="31">
        <f t="shared" si="281"/>
        <v>-24.624192209004647</v>
      </c>
      <c r="AF444" s="31">
        <f t="shared" si="282"/>
        <v>-141.26848705911232</v>
      </c>
      <c r="AG444" s="31">
        <f t="shared" si="270"/>
        <v>92.110410468749379</v>
      </c>
      <c r="AH444" s="31">
        <f t="shared" si="283"/>
        <v>-137.93465499480985</v>
      </c>
      <c r="AI444" s="31">
        <f t="shared" si="284"/>
        <v>-89.999992732418974</v>
      </c>
      <c r="AJ444" s="31">
        <f t="shared" si="285"/>
        <v>62.057910976653893</v>
      </c>
      <c r="AK444" s="31">
        <f t="shared" si="286"/>
        <v>89.954790768083186</v>
      </c>
      <c r="AL444" s="32">
        <f t="shared" si="287"/>
        <v>-24.766396530681043</v>
      </c>
      <c r="AM444" s="31">
        <f t="shared" si="288"/>
        <v>-86.688348373193037</v>
      </c>
      <c r="AN444" s="31">
        <f t="shared" si="289"/>
        <v>-8.5327300800876174</v>
      </c>
      <c r="AO444" s="31">
        <f t="shared" si="290"/>
        <v>-86.733550337528825</v>
      </c>
      <c r="AP444" s="30">
        <f t="shared" si="271"/>
        <v>23.609121289162623</v>
      </c>
      <c r="AQ444" s="30">
        <f t="shared" si="272"/>
        <v>-26.020599913279625</v>
      </c>
      <c r="AR444" s="31">
        <f t="shared" si="291"/>
        <v>-35.568400913209267</v>
      </c>
      <c r="AS444" s="33">
        <f t="shared" si="292"/>
        <v>-228.00203739664113</v>
      </c>
      <c r="AT444" s="31">
        <f t="shared" si="293"/>
        <v>2.7429847243992653E-5</v>
      </c>
      <c r="AU444" s="31">
        <f t="shared" si="294"/>
        <v>0.14399318655241006</v>
      </c>
      <c r="AV444" s="32">
        <f t="shared" si="295"/>
        <v>-6.8574833661132582E-8</v>
      </c>
      <c r="AW444" s="31">
        <f t="shared" si="296"/>
        <v>-7.1996744473252442E-3</v>
      </c>
      <c r="AX444" s="34">
        <f t="shared" si="297"/>
        <v>2.736127241033152E-5</v>
      </c>
      <c r="AY444" s="35">
        <f t="shared" si="298"/>
        <v>0.13679351210508481</v>
      </c>
      <c r="AZ444" s="10">
        <f t="shared" si="299"/>
        <v>-35.568373551936858</v>
      </c>
      <c r="BA444" s="10">
        <f t="shared" si="300"/>
        <v>-227.86524388453606</v>
      </c>
      <c r="BB444" s="10">
        <f t="shared" si="301"/>
        <v>-47.865243884536056</v>
      </c>
      <c r="BC444" s="48"/>
      <c r="BD444" s="46">
        <f t="shared" si="302"/>
        <v>-36</v>
      </c>
      <c r="BE444" s="46">
        <f t="shared" si="303"/>
        <v>-228</v>
      </c>
      <c r="BF444" s="46">
        <f t="shared" si="304"/>
        <v>-48</v>
      </c>
    </row>
    <row r="445" spans="22:58" x14ac:dyDescent="0.3">
      <c r="V445" s="29">
        <v>5.4100000000000499</v>
      </c>
      <c r="W445" s="38">
        <f t="shared" si="274"/>
        <v>2570395.7827691603</v>
      </c>
      <c r="X445" s="30">
        <f t="shared" si="273"/>
        <v>-6.4246676350453633</v>
      </c>
      <c r="Y445" s="31">
        <f t="shared" si="275"/>
        <v>-63.335745678696291</v>
      </c>
      <c r="Z445" s="31">
        <f t="shared" si="276"/>
        <v>-89.960975676599176</v>
      </c>
      <c r="AA445" s="31">
        <f t="shared" si="277"/>
        <v>43.033748533875723</v>
      </c>
      <c r="AB445" s="31">
        <f t="shared" si="278"/>
        <v>-89.595946562947091</v>
      </c>
      <c r="AC445" s="31">
        <f t="shared" si="279"/>
        <v>2.1803062580019366</v>
      </c>
      <c r="AD445" s="31">
        <f t="shared" si="280"/>
        <v>38.921348128398634</v>
      </c>
      <c r="AE445" s="31">
        <f t="shared" si="281"/>
        <v>-24.54635852186399</v>
      </c>
      <c r="AF445" s="31">
        <f t="shared" si="282"/>
        <v>-140.63557411114766</v>
      </c>
      <c r="AG445" s="31">
        <f t="shared" si="270"/>
        <v>92.110410468749379</v>
      </c>
      <c r="AH445" s="31">
        <f t="shared" si="283"/>
        <v>-138.13465499480984</v>
      </c>
      <c r="AI445" s="31">
        <f t="shared" si="284"/>
        <v>-89.99999289784931</v>
      </c>
      <c r="AJ445" s="31">
        <f t="shared" si="285"/>
        <v>62.257910854957601</v>
      </c>
      <c r="AK445" s="31">
        <f t="shared" si="286"/>
        <v>89.955819855427421</v>
      </c>
      <c r="AL445" s="32">
        <f t="shared" si="287"/>
        <v>-24.965744209719929</v>
      </c>
      <c r="AM445" s="31">
        <f t="shared" si="288"/>
        <v>-86.763568660940791</v>
      </c>
      <c r="AN445" s="31">
        <f t="shared" si="289"/>
        <v>-8.7320778808227857</v>
      </c>
      <c r="AO445" s="31">
        <f t="shared" si="290"/>
        <v>-86.80774170336268</v>
      </c>
      <c r="AP445" s="30">
        <f t="shared" si="271"/>
        <v>23.609121289162623</v>
      </c>
      <c r="AQ445" s="30">
        <f t="shared" si="272"/>
        <v>-26.020599913279625</v>
      </c>
      <c r="AR445" s="31">
        <f t="shared" si="291"/>
        <v>-35.689915026803781</v>
      </c>
      <c r="AS445" s="33">
        <f t="shared" si="292"/>
        <v>-227.44331581451036</v>
      </c>
      <c r="AT445" s="31">
        <f t="shared" si="293"/>
        <v>2.8722571843733672E-5</v>
      </c>
      <c r="AU445" s="31">
        <f t="shared" si="294"/>
        <v>0.14734720411541213</v>
      </c>
      <c r="AV445" s="32">
        <f t="shared" si="295"/>
        <v>-7.1806665329416266E-8</v>
      </c>
      <c r="AW445" s="31">
        <f t="shared" si="296"/>
        <v>-7.3673764068232245E-3</v>
      </c>
      <c r="AX445" s="34">
        <f t="shared" si="297"/>
        <v>2.8650765178404256E-5</v>
      </c>
      <c r="AY445" s="35">
        <f t="shared" si="298"/>
        <v>0.13997982770858891</v>
      </c>
      <c r="AZ445" s="10">
        <f t="shared" si="299"/>
        <v>-35.689886376038601</v>
      </c>
      <c r="BA445" s="10">
        <f t="shared" si="300"/>
        <v>-227.30333598680176</v>
      </c>
      <c r="BB445" s="10">
        <f t="shared" si="301"/>
        <v>-47.303335986801756</v>
      </c>
      <c r="BC445" s="37"/>
      <c r="BD445" s="46">
        <f t="shared" si="302"/>
        <v>-36</v>
      </c>
      <c r="BE445" s="46">
        <f t="shared" si="303"/>
        <v>-227</v>
      </c>
      <c r="BF445" s="46">
        <f t="shared" si="304"/>
        <v>-47</v>
      </c>
    </row>
    <row r="446" spans="22:58" x14ac:dyDescent="0.3">
      <c r="V446" s="29">
        <v>5.4200000000000497</v>
      </c>
      <c r="W446" s="38">
        <f t="shared" si="274"/>
        <v>2630267.991895685</v>
      </c>
      <c r="X446" s="30">
        <f t="shared" si="273"/>
        <v>-6.4246676350453633</v>
      </c>
      <c r="Y446" s="31">
        <f t="shared" si="275"/>
        <v>-63.535745588019985</v>
      </c>
      <c r="Z446" s="31">
        <f t="shared" si="276"/>
        <v>-89.96186397838467</v>
      </c>
      <c r="AA446" s="31">
        <f t="shared" si="277"/>
        <v>43.233738813254867</v>
      </c>
      <c r="AB446" s="31">
        <f t="shared" si="278"/>
        <v>-89.605143647458476</v>
      </c>
      <c r="AC446" s="31">
        <f t="shared" si="279"/>
        <v>2.2603503238789484</v>
      </c>
      <c r="AD446" s="31">
        <f t="shared" si="280"/>
        <v>39.567707679164968</v>
      </c>
      <c r="AE446" s="31">
        <f t="shared" si="281"/>
        <v>-24.466324085931529</v>
      </c>
      <c r="AF446" s="31">
        <f t="shared" si="282"/>
        <v>-139.99929994667815</v>
      </c>
      <c r="AG446" s="31">
        <f t="shared" si="270"/>
        <v>92.110410468749379</v>
      </c>
      <c r="AH446" s="31">
        <f t="shared" si="283"/>
        <v>-138.33465499480982</v>
      </c>
      <c r="AI446" s="31">
        <f t="shared" si="284"/>
        <v>-89.999993059513997</v>
      </c>
      <c r="AJ446" s="31">
        <f t="shared" si="285"/>
        <v>62.457910738738562</v>
      </c>
      <c r="AK446" s="31">
        <f t="shared" si="286"/>
        <v>89.956825517911341</v>
      </c>
      <c r="AL446" s="32">
        <f t="shared" si="287"/>
        <v>-25.165121156560353</v>
      </c>
      <c r="AM446" s="31">
        <f t="shared" si="288"/>
        <v>-86.837087519147033</v>
      </c>
      <c r="AN446" s="31">
        <f t="shared" si="289"/>
        <v>-8.9314549438822368</v>
      </c>
      <c r="AO446" s="31">
        <f t="shared" si="290"/>
        <v>-86.88025506074969</v>
      </c>
      <c r="AP446" s="30">
        <f t="shared" si="271"/>
        <v>23.609121289162623</v>
      </c>
      <c r="AQ446" s="30">
        <f t="shared" si="272"/>
        <v>-26.020599913279625</v>
      </c>
      <c r="AR446" s="31">
        <f t="shared" si="291"/>
        <v>-35.809257653930764</v>
      </c>
      <c r="AS446" s="33">
        <f t="shared" si="292"/>
        <v>-226.87955500742783</v>
      </c>
      <c r="AT446" s="31">
        <f t="shared" si="293"/>
        <v>3.0076220263154824E-5</v>
      </c>
      <c r="AU446" s="31">
        <f t="shared" si="294"/>
        <v>0.1507793457380236</v>
      </c>
      <c r="AV446" s="32">
        <f t="shared" si="295"/>
        <v>-7.5190810594906775E-8</v>
      </c>
      <c r="AW446" s="31">
        <f t="shared" si="296"/>
        <v>-7.5389846466385694E-3</v>
      </c>
      <c r="AX446" s="34">
        <f t="shared" si="297"/>
        <v>3.0001029452559918E-5</v>
      </c>
      <c r="AY446" s="35">
        <f t="shared" si="298"/>
        <v>0.14324036109138502</v>
      </c>
      <c r="AZ446" s="10">
        <f t="shared" si="299"/>
        <v>-35.809227652901313</v>
      </c>
      <c r="BA446" s="10">
        <f t="shared" si="300"/>
        <v>-226.73631464633644</v>
      </c>
      <c r="BB446" s="10">
        <f t="shared" si="301"/>
        <v>-46.736314646336439</v>
      </c>
      <c r="BC446" s="37"/>
      <c r="BD446" s="46">
        <f t="shared" si="302"/>
        <v>-36</v>
      </c>
      <c r="BE446" s="46">
        <f t="shared" si="303"/>
        <v>-227</v>
      </c>
      <c r="BF446" s="46">
        <f t="shared" si="304"/>
        <v>-47</v>
      </c>
    </row>
    <row r="447" spans="22:58" x14ac:dyDescent="0.3">
      <c r="V447" s="29">
        <v>5.4300000000000503</v>
      </c>
      <c r="W447" s="36">
        <f t="shared" si="274"/>
        <v>2691534.8039272306</v>
      </c>
      <c r="X447" s="30">
        <f t="shared" si="273"/>
        <v>-6.4246676350453633</v>
      </c>
      <c r="Y447" s="31">
        <f t="shared" si="275"/>
        <v>-63.735745501424795</v>
      </c>
      <c r="Z447" s="31">
        <f t="shared" si="276"/>
        <v>-89.962732059970634</v>
      </c>
      <c r="AA447" s="31">
        <f t="shared" si="277"/>
        <v>43.433729530113723</v>
      </c>
      <c r="AB447" s="31">
        <f t="shared" si="278"/>
        <v>-89.614131400429727</v>
      </c>
      <c r="AC447" s="31">
        <f t="shared" si="279"/>
        <v>2.3426149935484784</v>
      </c>
      <c r="AD447" s="31">
        <f t="shared" si="280"/>
        <v>40.216878235702445</v>
      </c>
      <c r="AE447" s="31">
        <f t="shared" si="281"/>
        <v>-24.384068612807951</v>
      </c>
      <c r="AF447" s="31">
        <f t="shared" si="282"/>
        <v>-139.35998522469794</v>
      </c>
      <c r="AG447" s="31">
        <f t="shared" si="270"/>
        <v>92.110410468749379</v>
      </c>
      <c r="AH447" s="31">
        <f t="shared" si="283"/>
        <v>-138.53465499480984</v>
      </c>
      <c r="AI447" s="31">
        <f t="shared" si="284"/>
        <v>-89.999993217498755</v>
      </c>
      <c r="AJ447" s="31">
        <f t="shared" si="285"/>
        <v>62.65791062775024</v>
      </c>
      <c r="AK447" s="31">
        <f t="shared" si="286"/>
        <v>89.957808288748055</v>
      </c>
      <c r="AL447" s="32">
        <f t="shared" si="287"/>
        <v>-25.364526061959374</v>
      </c>
      <c r="AM447" s="31">
        <f t="shared" si="288"/>
        <v>-86.908942959565991</v>
      </c>
      <c r="AN447" s="31">
        <f t="shared" si="289"/>
        <v>-9.1308599602695963</v>
      </c>
      <c r="AO447" s="31">
        <f t="shared" si="290"/>
        <v>-86.951127888316691</v>
      </c>
      <c r="AP447" s="30">
        <f t="shared" si="271"/>
        <v>23.609121289162623</v>
      </c>
      <c r="AQ447" s="30">
        <f t="shared" si="272"/>
        <v>-26.020599913279625</v>
      </c>
      <c r="AR447" s="31">
        <f t="shared" si="291"/>
        <v>-35.92640719719455</v>
      </c>
      <c r="AS447" s="33">
        <f t="shared" si="292"/>
        <v>-226.31111311301464</v>
      </c>
      <c r="AT447" s="31">
        <f t="shared" si="293"/>
        <v>3.1493663717535113E-5</v>
      </c>
      <c r="AU447" s="31">
        <f t="shared" si="294"/>
        <v>0.15429143108858237</v>
      </c>
      <c r="AV447" s="32">
        <f t="shared" si="295"/>
        <v>-7.8734444054198374E-8</v>
      </c>
      <c r="AW447" s="31">
        <f t="shared" si="296"/>
        <v>-7.7145901557192165E-3</v>
      </c>
      <c r="AX447" s="34">
        <f t="shared" si="297"/>
        <v>3.1414929273480913E-5</v>
      </c>
      <c r="AY447" s="35">
        <f t="shared" si="298"/>
        <v>0.14657684093286316</v>
      </c>
      <c r="AZ447" s="10">
        <f t="shared" si="299"/>
        <v>-35.926375782265275</v>
      </c>
      <c r="BA447" s="10">
        <f t="shared" si="300"/>
        <v>-226.16453627208179</v>
      </c>
      <c r="BB447" s="10">
        <f t="shared" si="301"/>
        <v>-46.16453627208179</v>
      </c>
      <c r="BC447" s="48"/>
      <c r="BD447" s="46">
        <f t="shared" si="302"/>
        <v>-36</v>
      </c>
      <c r="BE447" s="46">
        <f t="shared" si="303"/>
        <v>-226</v>
      </c>
      <c r="BF447" s="46">
        <f t="shared" si="304"/>
        <v>-46</v>
      </c>
    </row>
    <row r="448" spans="22:58" x14ac:dyDescent="0.3">
      <c r="V448" s="29">
        <v>5.4400000000000501</v>
      </c>
      <c r="W448" s="38">
        <f t="shared" si="274"/>
        <v>2754228.703338488</v>
      </c>
      <c r="X448" s="30">
        <f t="shared" si="273"/>
        <v>-6.4246676350453633</v>
      </c>
      <c r="Y448" s="31">
        <f t="shared" si="275"/>
        <v>-63.935745418727024</v>
      </c>
      <c r="Z448" s="31">
        <f t="shared" si="276"/>
        <v>-89.963580381623785</v>
      </c>
      <c r="AA448" s="31">
        <f t="shared" si="277"/>
        <v>43.633720664764219</v>
      </c>
      <c r="AB448" s="31">
        <f t="shared" si="278"/>
        <v>-89.622914585516142</v>
      </c>
      <c r="AC448" s="31">
        <f t="shared" si="279"/>
        <v>2.427118473191165</v>
      </c>
      <c r="AD448" s="31">
        <f t="shared" si="280"/>
        <v>40.868537356086136</v>
      </c>
      <c r="AE448" s="31">
        <f t="shared" si="281"/>
        <v>-24.299573915817007</v>
      </c>
      <c r="AF448" s="31">
        <f t="shared" si="282"/>
        <v>-138.71795761105378</v>
      </c>
      <c r="AG448" s="31">
        <f t="shared" si="270"/>
        <v>92.110410468749379</v>
      </c>
      <c r="AH448" s="31">
        <f t="shared" si="283"/>
        <v>-138.73465499480983</v>
      </c>
      <c r="AI448" s="31">
        <f t="shared" si="284"/>
        <v>-89.999993371887328</v>
      </c>
      <c r="AJ448" s="31">
        <f t="shared" si="285"/>
        <v>62.857910521757212</v>
      </c>
      <c r="AK448" s="31">
        <f t="shared" si="286"/>
        <v>89.958768689013354</v>
      </c>
      <c r="AL448" s="32">
        <f t="shared" si="287"/>
        <v>-25.563957674896617</v>
      </c>
      <c r="AM448" s="31">
        <f t="shared" si="288"/>
        <v>-86.979172176275895</v>
      </c>
      <c r="AN448" s="31">
        <f t="shared" si="289"/>
        <v>-9.3302916791998562</v>
      </c>
      <c r="AO448" s="31">
        <f t="shared" si="290"/>
        <v>-87.020396859149869</v>
      </c>
      <c r="AP448" s="30">
        <f t="shared" si="271"/>
        <v>23.609121289162623</v>
      </c>
      <c r="AQ448" s="30">
        <f t="shared" si="272"/>
        <v>-26.020599913279625</v>
      </c>
      <c r="AR448" s="31">
        <f t="shared" si="291"/>
        <v>-36.041344219133869</v>
      </c>
      <c r="AS448" s="33">
        <f t="shared" si="292"/>
        <v>-225.73835447020366</v>
      </c>
      <c r="AT448" s="31">
        <f t="shared" si="293"/>
        <v>3.2977908725116673E-5</v>
      </c>
      <c r="AU448" s="31">
        <f t="shared" si="294"/>
        <v>0.15788532221559817</v>
      </c>
      <c r="AV448" s="32">
        <f t="shared" si="295"/>
        <v>-8.2445083604486841E-8</v>
      </c>
      <c r="AW448" s="31">
        <f t="shared" si="296"/>
        <v>-7.8942860424172541E-3</v>
      </c>
      <c r="AX448" s="34">
        <f t="shared" si="297"/>
        <v>3.2895463641512189E-5</v>
      </c>
      <c r="AY448" s="35">
        <f t="shared" si="298"/>
        <v>0.14999103617318091</v>
      </c>
      <c r="AZ448" s="10">
        <f t="shared" si="299"/>
        <v>-36.041311323670229</v>
      </c>
      <c r="BA448" s="10">
        <f t="shared" si="300"/>
        <v>-225.58836343403047</v>
      </c>
      <c r="BB448" s="10">
        <f t="shared" si="301"/>
        <v>-45.58836343403047</v>
      </c>
      <c r="BC448" s="37"/>
      <c r="BD448" s="46">
        <f t="shared" si="302"/>
        <v>-36</v>
      </c>
      <c r="BE448" s="46">
        <f t="shared" si="303"/>
        <v>-226</v>
      </c>
      <c r="BF448" s="46">
        <f t="shared" si="304"/>
        <v>-46</v>
      </c>
    </row>
    <row r="449" spans="22:58" x14ac:dyDescent="0.3">
      <c r="V449" s="29">
        <v>5.4500000000000499</v>
      </c>
      <c r="W449" s="38">
        <f t="shared" si="274"/>
        <v>2818382.9312647828</v>
      </c>
      <c r="X449" s="30">
        <f t="shared" si="273"/>
        <v>-6.4246676350453633</v>
      </c>
      <c r="Y449" s="31">
        <f t="shared" si="275"/>
        <v>-64.135745339751253</v>
      </c>
      <c r="Z449" s="31">
        <f t="shared" si="276"/>
        <v>-89.964409393134019</v>
      </c>
      <c r="AA449" s="31">
        <f t="shared" si="277"/>
        <v>43.833712198404278</v>
      </c>
      <c r="AB449" s="31">
        <f t="shared" si="278"/>
        <v>-89.631497858026549</v>
      </c>
      <c r="AC449" s="31">
        <f t="shared" si="279"/>
        <v>2.5138767928595209</v>
      </c>
      <c r="AD449" s="31">
        <f t="shared" si="280"/>
        <v>41.522356225151874</v>
      </c>
      <c r="AE449" s="31">
        <f t="shared" si="281"/>
        <v>-24.212823983532822</v>
      </c>
      <c r="AF449" s="31">
        <f t="shared" si="282"/>
        <v>-138.07355102600869</v>
      </c>
      <c r="AG449" s="31">
        <f t="shared" si="270"/>
        <v>92.110410468749379</v>
      </c>
      <c r="AH449" s="31">
        <f t="shared" si="283"/>
        <v>-138.93465499480985</v>
      </c>
      <c r="AI449" s="31">
        <f t="shared" si="284"/>
        <v>-89.999993522761585</v>
      </c>
      <c r="AJ449" s="31">
        <f t="shared" si="285"/>
        <v>63.057910420534647</v>
      </c>
      <c r="AK449" s="31">
        <f t="shared" si="286"/>
        <v>89.959707227921996</v>
      </c>
      <c r="AL449" s="32">
        <f t="shared" si="287"/>
        <v>-25.763414800015362</v>
      </c>
      <c r="AM449" s="31">
        <f t="shared" si="288"/>
        <v>-87.047811561150155</v>
      </c>
      <c r="AN449" s="31">
        <f t="shared" si="289"/>
        <v>-9.529748905541183</v>
      </c>
      <c r="AO449" s="31">
        <f t="shared" si="290"/>
        <v>-87.088097855989744</v>
      </c>
      <c r="AP449" s="30">
        <f t="shared" si="271"/>
        <v>23.609121289162623</v>
      </c>
      <c r="AQ449" s="30">
        <f t="shared" si="272"/>
        <v>-26.020599913279625</v>
      </c>
      <c r="AR449" s="31">
        <f t="shared" si="291"/>
        <v>-36.154051513191007</v>
      </c>
      <c r="AS449" s="33">
        <f t="shared" si="292"/>
        <v>-225.16164888199842</v>
      </c>
      <c r="AT449" s="31">
        <f t="shared" si="293"/>
        <v>3.4532103502162415E-5</v>
      </c>
      <c r="AU449" s="31">
        <f t="shared" si="294"/>
        <v>0.16156292453453269</v>
      </c>
      <c r="AV449" s="32">
        <f t="shared" si="295"/>
        <v>-8.6330600086846446E-8</v>
      </c>
      <c r="AW449" s="31">
        <f t="shared" si="296"/>
        <v>-8.0781675838562366E-3</v>
      </c>
      <c r="AX449" s="34">
        <f t="shared" si="297"/>
        <v>3.4445772902075565E-5</v>
      </c>
      <c r="AY449" s="35">
        <f t="shared" si="298"/>
        <v>0.15348475695067645</v>
      </c>
      <c r="AZ449" s="10">
        <f t="shared" si="299"/>
        <v>-36.154017067418103</v>
      </c>
      <c r="BA449" s="10">
        <f t="shared" si="300"/>
        <v>-225.00816412504773</v>
      </c>
      <c r="BB449" s="10">
        <f t="shared" si="301"/>
        <v>-45.008164125047728</v>
      </c>
      <c r="BC449" s="37"/>
      <c r="BD449" s="46">
        <f t="shared" si="302"/>
        <v>-36</v>
      </c>
      <c r="BE449" s="46">
        <f t="shared" si="303"/>
        <v>-225</v>
      </c>
      <c r="BF449" s="46">
        <f t="shared" si="304"/>
        <v>-45</v>
      </c>
    </row>
    <row r="450" spans="22:58" x14ac:dyDescent="0.3">
      <c r="V450" s="29">
        <v>5.4600000000000497</v>
      </c>
      <c r="W450" s="36">
        <f t="shared" si="274"/>
        <v>2884031.5031269374</v>
      </c>
      <c r="X450" s="30">
        <f t="shared" si="273"/>
        <v>-6.4246676350453633</v>
      </c>
      <c r="Y450" s="31">
        <f t="shared" si="275"/>
        <v>-64.335745264329972</v>
      </c>
      <c r="Z450" s="31">
        <f t="shared" si="276"/>
        <v>-89.965219534052835</v>
      </c>
      <c r="AA450" s="31">
        <f t="shared" si="277"/>
        <v>44.033704113077889</v>
      </c>
      <c r="AB450" s="31">
        <f t="shared" si="278"/>
        <v>-89.639885767383745</v>
      </c>
      <c r="AC450" s="31">
        <f t="shared" si="279"/>
        <v>2.6029037410189311</v>
      </c>
      <c r="AD450" s="31">
        <f t="shared" si="280"/>
        <v>42.178000448850511</v>
      </c>
      <c r="AE450" s="31">
        <f t="shared" si="281"/>
        <v>-24.12380504527852</v>
      </c>
      <c r="AF450" s="31">
        <f t="shared" si="282"/>
        <v>-137.42710485258607</v>
      </c>
      <c r="AG450" s="31">
        <f t="shared" si="270"/>
        <v>92.110410468749379</v>
      </c>
      <c r="AH450" s="31">
        <f t="shared" si="283"/>
        <v>-139.13465499480981</v>
      </c>
      <c r="AI450" s="31">
        <f t="shared" si="284"/>
        <v>-89.999993670201548</v>
      </c>
      <c r="AJ450" s="31">
        <f t="shared" si="285"/>
        <v>63.257910323867833</v>
      </c>
      <c r="AK450" s="31">
        <f t="shared" si="286"/>
        <v>89.960624403097739</v>
      </c>
      <c r="AL450" s="32">
        <f t="shared" si="287"/>
        <v>-25.962896295173309</v>
      </c>
      <c r="AM450" s="31">
        <f t="shared" si="288"/>
        <v>-87.114896719181914</v>
      </c>
      <c r="AN450" s="31">
        <f t="shared" si="289"/>
        <v>-9.7292304973659043</v>
      </c>
      <c r="AO450" s="31">
        <f t="shared" si="290"/>
        <v>-87.154265986285722</v>
      </c>
      <c r="AP450" s="30">
        <f t="shared" si="271"/>
        <v>23.609121289162623</v>
      </c>
      <c r="AQ450" s="30">
        <f t="shared" si="272"/>
        <v>-26.020599913279625</v>
      </c>
      <c r="AR450" s="31">
        <f t="shared" si="291"/>
        <v>-36.264514166761423</v>
      </c>
      <c r="AS450" s="33">
        <f t="shared" si="292"/>
        <v>-224.58137083887181</v>
      </c>
      <c r="AT450" s="31">
        <f t="shared" si="293"/>
        <v>3.6159544626061938E-5</v>
      </c>
      <c r="AU450" s="31">
        <f t="shared" si="294"/>
        <v>0.16532618783753408</v>
      </c>
      <c r="AV450" s="32">
        <f t="shared" si="295"/>
        <v>-9.0399236572781755E-8</v>
      </c>
      <c r="AW450" s="31">
        <f t="shared" si="296"/>
        <v>-8.2663322764482197E-3</v>
      </c>
      <c r="AX450" s="34">
        <f t="shared" si="297"/>
        <v>3.6069145389489154E-5</v>
      </c>
      <c r="AY450" s="35">
        <f t="shared" si="298"/>
        <v>0.15705985556108587</v>
      </c>
      <c r="AZ450" s="10">
        <f t="shared" si="299"/>
        <v>-36.264478097616035</v>
      </c>
      <c r="BA450" s="10">
        <f t="shared" si="300"/>
        <v>-224.42431098331073</v>
      </c>
      <c r="BB450" s="10">
        <f t="shared" si="301"/>
        <v>-44.424310983310733</v>
      </c>
      <c r="BC450" s="48"/>
      <c r="BD450" s="46">
        <f t="shared" si="302"/>
        <v>-36</v>
      </c>
      <c r="BE450" s="46">
        <f t="shared" si="303"/>
        <v>-224</v>
      </c>
      <c r="BF450" s="46">
        <f t="shared" si="304"/>
        <v>-44</v>
      </c>
    </row>
    <row r="451" spans="22:58" x14ac:dyDescent="0.3">
      <c r="V451" s="29">
        <v>5.4700000000000504</v>
      </c>
      <c r="W451" s="38">
        <f t="shared" si="274"/>
        <v>2951209.2266667299</v>
      </c>
      <c r="X451" s="30">
        <f t="shared" si="273"/>
        <v>-6.4246676350453633</v>
      </c>
      <c r="Y451" s="31">
        <f t="shared" si="275"/>
        <v>-64.535745192303239</v>
      </c>
      <c r="Z451" s="31">
        <f t="shared" si="276"/>
        <v>-89.966011233926338</v>
      </c>
      <c r="AA451" s="31">
        <f t="shared" si="277"/>
        <v>44.233696391637096</v>
      </c>
      <c r="AB451" s="31">
        <f t="shared" si="278"/>
        <v>-89.648082759529345</v>
      </c>
      <c r="AC451" s="31">
        <f t="shared" si="279"/>
        <v>2.6942108076756295</v>
      </c>
      <c r="AD451" s="31">
        <f t="shared" si="280"/>
        <v>42.835130883318236</v>
      </c>
      <c r="AE451" s="31">
        <f t="shared" si="281"/>
        <v>-24.032505628035878</v>
      </c>
      <c r="AF451" s="31">
        <f t="shared" si="282"/>
        <v>-136.77896311013745</v>
      </c>
      <c r="AG451" s="31">
        <f t="shared" si="270"/>
        <v>92.110410468749379</v>
      </c>
      <c r="AH451" s="31">
        <f t="shared" si="283"/>
        <v>-139.33465499480982</v>
      </c>
      <c r="AI451" s="31">
        <f t="shared" si="284"/>
        <v>-89.999993814285347</v>
      </c>
      <c r="AJ451" s="31">
        <f t="shared" si="285"/>
        <v>63.457910231551779</v>
      </c>
      <c r="AK451" s="31">
        <f t="shared" si="286"/>
        <v>89.961520700837113</v>
      </c>
      <c r="AL451" s="32">
        <f t="shared" si="287"/>
        <v>-26.162401069098831</v>
      </c>
      <c r="AM451" s="31">
        <f t="shared" si="288"/>
        <v>-87.180462483652846</v>
      </c>
      <c r="AN451" s="31">
        <f t="shared" si="289"/>
        <v>-9.9287353636074975</v>
      </c>
      <c r="AO451" s="31">
        <f t="shared" si="290"/>
        <v>-87.21893559710108</v>
      </c>
      <c r="AP451" s="30">
        <f t="shared" si="271"/>
        <v>23.609121289162623</v>
      </c>
      <c r="AQ451" s="30">
        <f t="shared" si="272"/>
        <v>-26.020599913279625</v>
      </c>
      <c r="AR451" s="31">
        <f t="shared" si="291"/>
        <v>-36.372719615760381</v>
      </c>
      <c r="AS451" s="33">
        <f t="shared" si="292"/>
        <v>-223.99789870723853</v>
      </c>
      <c r="AT451" s="31">
        <f t="shared" si="293"/>
        <v>3.786368403398504E-5</v>
      </c>
      <c r="AU451" s="31">
        <f t="shared" si="294"/>
        <v>0.16917710732666563</v>
      </c>
      <c r="AV451" s="32">
        <f t="shared" si="295"/>
        <v>-9.4659621864814859E-8</v>
      </c>
      <c r="AW451" s="31">
        <f t="shared" si="296"/>
        <v>-8.4588798875876656E-3</v>
      </c>
      <c r="AX451" s="34">
        <f t="shared" si="297"/>
        <v>3.7769024412120224E-5</v>
      </c>
      <c r="AY451" s="35">
        <f t="shared" si="298"/>
        <v>0.16071822743907796</v>
      </c>
      <c r="AZ451" s="10">
        <f t="shared" si="299"/>
        <v>-36.372681846735972</v>
      </c>
      <c r="BA451" s="10">
        <f t="shared" si="300"/>
        <v>-223.83718047979946</v>
      </c>
      <c r="BB451" s="10">
        <f t="shared" si="301"/>
        <v>-43.837180479799457</v>
      </c>
      <c r="BC451" s="37"/>
      <c r="BD451" s="46">
        <f t="shared" si="302"/>
        <v>-36</v>
      </c>
      <c r="BE451" s="46">
        <f t="shared" si="303"/>
        <v>-224</v>
      </c>
      <c r="BF451" s="46">
        <f t="shared" si="304"/>
        <v>-44</v>
      </c>
    </row>
    <row r="452" spans="22:58" x14ac:dyDescent="0.3">
      <c r="V452" s="29">
        <v>5.4800000000000502</v>
      </c>
      <c r="W452" s="38">
        <f t="shared" si="274"/>
        <v>3019951.7204023674</v>
      </c>
      <c r="X452" s="30">
        <f t="shared" si="273"/>
        <v>-6.4246676350453633</v>
      </c>
      <c r="Y452" s="31">
        <f t="shared" si="275"/>
        <v>-64.735745123518214</v>
      </c>
      <c r="Z452" s="31">
        <f t="shared" si="276"/>
        <v>-89.96678491252311</v>
      </c>
      <c r="AA452" s="31">
        <f t="shared" si="277"/>
        <v>44.433689017705554</v>
      </c>
      <c r="AB452" s="31">
        <f t="shared" si="278"/>
        <v>-89.656093179274109</v>
      </c>
      <c r="AC452" s="31">
        <f t="shared" si="279"/>
        <v>2.7878071365845121</v>
      </c>
      <c r="AD452" s="31">
        <f t="shared" si="280"/>
        <v>43.493404493824322</v>
      </c>
      <c r="AE452" s="31">
        <f t="shared" si="281"/>
        <v>-23.938916604273516</v>
      </c>
      <c r="AF452" s="31">
        <f t="shared" si="282"/>
        <v>-136.12947359797289</v>
      </c>
      <c r="AG452" s="31">
        <f t="shared" ref="AG452:AG515" si="305">DC_gain_comp</f>
        <v>92.110410468749379</v>
      </c>
      <c r="AH452" s="31">
        <f t="shared" si="283"/>
        <v>-139.53465499480981</v>
      </c>
      <c r="AI452" s="31">
        <f t="shared" si="284"/>
        <v>-89.999993955089394</v>
      </c>
      <c r="AJ452" s="31">
        <f t="shared" si="285"/>
        <v>63.657910143390602</v>
      </c>
      <c r="AK452" s="31">
        <f t="shared" si="286"/>
        <v>89.962396596367284</v>
      </c>
      <c r="AL452" s="32">
        <f t="shared" si="287"/>
        <v>-26.361928079148012</v>
      </c>
      <c r="AM452" s="31">
        <f t="shared" si="288"/>
        <v>-87.24454293113655</v>
      </c>
      <c r="AN452" s="31">
        <f t="shared" si="289"/>
        <v>-10.128262461817844</v>
      </c>
      <c r="AO452" s="31">
        <f t="shared" si="290"/>
        <v>-87.28214028985866</v>
      </c>
      <c r="AP452" s="30">
        <f t="shared" ref="AP452:AP515" si="306">-20*LOG(GmPS*Rsns)</f>
        <v>23.609121289162623</v>
      </c>
      <c r="AQ452" s="30">
        <f t="shared" ref="AQ452:AQ515" si="307">20*LOG(Vref/Vout)</f>
        <v>-26.020599913279625</v>
      </c>
      <c r="AR452" s="31">
        <f t="shared" si="291"/>
        <v>-36.478657690208358</v>
      </c>
      <c r="AS452" s="33">
        <f t="shared" si="292"/>
        <v>-223.41161388783155</v>
      </c>
      <c r="AT452" s="31">
        <f t="shared" si="293"/>
        <v>3.9648136341649915E-5</v>
      </c>
      <c r="AU452" s="31">
        <f t="shared" si="294"/>
        <v>0.17311772467116504</v>
      </c>
      <c r="AV452" s="32">
        <f t="shared" si="295"/>
        <v>-9.9120791711692647E-8</v>
      </c>
      <c r="AW452" s="31">
        <f t="shared" si="296"/>
        <v>-8.6559125085492201E-3</v>
      </c>
      <c r="AX452" s="34">
        <f t="shared" si="297"/>
        <v>3.9549015549938219E-5</v>
      </c>
      <c r="AY452" s="35">
        <f t="shared" si="298"/>
        <v>0.16446181216261582</v>
      </c>
      <c r="AZ452" s="10">
        <f t="shared" si="299"/>
        <v>-36.478618141192811</v>
      </c>
      <c r="BA452" s="10">
        <f t="shared" si="300"/>
        <v>-223.24715207566894</v>
      </c>
      <c r="BB452" s="10">
        <f t="shared" si="301"/>
        <v>-43.247152075668936</v>
      </c>
      <c r="BC452" s="37"/>
      <c r="BD452" s="46">
        <f t="shared" si="302"/>
        <v>-36</v>
      </c>
      <c r="BE452" s="46">
        <f t="shared" si="303"/>
        <v>-223</v>
      </c>
      <c r="BF452" s="46">
        <f t="shared" si="304"/>
        <v>-43</v>
      </c>
    </row>
    <row r="453" spans="22:58" x14ac:dyDescent="0.3">
      <c r="V453" s="29">
        <v>5.49000000000005</v>
      </c>
      <c r="W453" s="36">
        <f t="shared" si="274"/>
        <v>3090295.4325139499</v>
      </c>
      <c r="X453" s="30">
        <f t="shared" ref="X453:X516" si="308">DC_gain_power</f>
        <v>-6.4246676350453633</v>
      </c>
      <c r="Y453" s="31">
        <f t="shared" si="275"/>
        <v>-64.935745057829024</v>
      </c>
      <c r="Z453" s="31">
        <f t="shared" si="276"/>
        <v>-89.967540980056626</v>
      </c>
      <c r="AA453" s="31">
        <f t="shared" si="277"/>
        <v>44.633681975643924</v>
      </c>
      <c r="AB453" s="31">
        <f t="shared" si="278"/>
        <v>-89.663921272595331</v>
      </c>
      <c r="AC453" s="31">
        <f t="shared" si="279"/>
        <v>2.883699486956171</v>
      </c>
      <c r="AD453" s="31">
        <f t="shared" si="280"/>
        <v>44.152475238414084</v>
      </c>
      <c r="AE453" s="31">
        <f t="shared" si="281"/>
        <v>-23.843031230274295</v>
      </c>
      <c r="AF453" s="31">
        <f t="shared" si="282"/>
        <v>-135.47898701423787</v>
      </c>
      <c r="AG453" s="31">
        <f t="shared" si="305"/>
        <v>92.110410468749379</v>
      </c>
      <c r="AH453" s="31">
        <f t="shared" si="283"/>
        <v>-139.73465499480983</v>
      </c>
      <c r="AI453" s="31">
        <f t="shared" si="284"/>
        <v>-89.999994092688368</v>
      </c>
      <c r="AJ453" s="31">
        <f t="shared" si="285"/>
        <v>63.857910059197337</v>
      </c>
      <c r="AK453" s="31">
        <f t="shared" si="286"/>
        <v>89.963252554098034</v>
      </c>
      <c r="AL453" s="32">
        <f t="shared" si="287"/>
        <v>-26.561476329158872</v>
      </c>
      <c r="AM453" s="31">
        <f t="shared" si="288"/>
        <v>-87.307171396329011</v>
      </c>
      <c r="AN453" s="31">
        <f t="shared" si="289"/>
        <v>-10.327810796021986</v>
      </c>
      <c r="AO453" s="31">
        <f t="shared" si="290"/>
        <v>-87.343912934919345</v>
      </c>
      <c r="AP453" s="30">
        <f t="shared" si="306"/>
        <v>23.609121289162623</v>
      </c>
      <c r="AQ453" s="30">
        <f t="shared" si="307"/>
        <v>-26.020599913279625</v>
      </c>
      <c r="AR453" s="31">
        <f t="shared" si="291"/>
        <v>-36.582320650413287</v>
      </c>
      <c r="AS453" s="33">
        <f t="shared" si="292"/>
        <v>-222.8228999491572</v>
      </c>
      <c r="AT453" s="31">
        <f t="shared" si="293"/>
        <v>4.1516686507274666E-5</v>
      </c>
      <c r="AU453" s="31">
        <f t="shared" si="294"/>
        <v>0.17715012908930278</v>
      </c>
      <c r="AV453" s="32">
        <f t="shared" si="295"/>
        <v>-1.0379221195224925E-7</v>
      </c>
      <c r="AW453" s="31">
        <f t="shared" si="296"/>
        <v>-8.8575346086179185E-3</v>
      </c>
      <c r="AX453" s="34">
        <f t="shared" si="297"/>
        <v>4.1412894295322416E-5</v>
      </c>
      <c r="AY453" s="35">
        <f t="shared" si="298"/>
        <v>0.16829259448068487</v>
      </c>
      <c r="AZ453" s="10">
        <f t="shared" si="299"/>
        <v>-36.582279237518989</v>
      </c>
      <c r="BA453" s="10">
        <f t="shared" si="300"/>
        <v>-222.65460735467653</v>
      </c>
      <c r="BB453" s="10">
        <f t="shared" si="301"/>
        <v>-42.654607354676529</v>
      </c>
      <c r="BC453" s="48"/>
      <c r="BD453" s="46">
        <f t="shared" si="302"/>
        <v>-37</v>
      </c>
      <c r="BE453" s="46">
        <f t="shared" si="303"/>
        <v>-223</v>
      </c>
      <c r="BF453" s="46">
        <f t="shared" si="304"/>
        <v>-43</v>
      </c>
    </row>
    <row r="454" spans="22:58" x14ac:dyDescent="0.3">
      <c r="V454" s="29">
        <v>5.5000000000000497</v>
      </c>
      <c r="W454" s="38">
        <f t="shared" si="274"/>
        <v>3162277.660168747</v>
      </c>
      <c r="X454" s="30">
        <f t="shared" si="308"/>
        <v>-6.4246676350453633</v>
      </c>
      <c r="Y454" s="31">
        <f t="shared" si="275"/>
        <v>-65.135744995096346</v>
      </c>
      <c r="Z454" s="31">
        <f t="shared" si="276"/>
        <v>-89.968279837402847</v>
      </c>
      <c r="AA454" s="31">
        <f t="shared" si="277"/>
        <v>44.833675250516613</v>
      </c>
      <c r="AB454" s="31">
        <f t="shared" si="278"/>
        <v>-89.671571188882041</v>
      </c>
      <c r="AC454" s="31">
        <f t="shared" si="279"/>
        <v>2.9818922050019041</v>
      </c>
      <c r="AD454" s="31">
        <f t="shared" si="280"/>
        <v>44.811994970772034</v>
      </c>
      <c r="AE454" s="31">
        <f t="shared" si="281"/>
        <v>-23.744845174623194</v>
      </c>
      <c r="AF454" s="31">
        <f t="shared" si="282"/>
        <v>-134.82785605551283</v>
      </c>
      <c r="AG454" s="31">
        <f t="shared" si="305"/>
        <v>92.110410468749379</v>
      </c>
      <c r="AH454" s="31">
        <f t="shared" si="283"/>
        <v>-139.93465499480982</v>
      </c>
      <c r="AI454" s="31">
        <f t="shared" si="284"/>
        <v>-89.999994227155184</v>
      </c>
      <c r="AJ454" s="31">
        <f t="shared" si="285"/>
        <v>64.05790997879339</v>
      </c>
      <c r="AK454" s="31">
        <f t="shared" si="286"/>
        <v>89.964089027867914</v>
      </c>
      <c r="AL454" s="32">
        <f t="shared" si="287"/>
        <v>-26.761044867398173</v>
      </c>
      <c r="AM454" s="31">
        <f t="shared" si="288"/>
        <v>-87.36838048669901</v>
      </c>
      <c r="AN454" s="31">
        <f t="shared" si="289"/>
        <v>-10.527379414665223</v>
      </c>
      <c r="AO454" s="31">
        <f t="shared" si="290"/>
        <v>-87.404285685986281</v>
      </c>
      <c r="AP454" s="30">
        <f t="shared" si="306"/>
        <v>23.609121289162623</v>
      </c>
      <c r="AQ454" s="30">
        <f t="shared" si="307"/>
        <v>-26.020599913279625</v>
      </c>
      <c r="AR454" s="31">
        <f t="shared" si="291"/>
        <v>-36.683703213405416</v>
      </c>
      <c r="AS454" s="33">
        <f t="shared" si="292"/>
        <v>-222.23214174149911</v>
      </c>
      <c r="AT454" s="31">
        <f t="shared" si="293"/>
        <v>4.3473297869637202E-5</v>
      </c>
      <c r="AU454" s="31">
        <f t="shared" si="294"/>
        <v>0.18127645845539925</v>
      </c>
      <c r="AV454" s="32">
        <f t="shared" si="295"/>
        <v>-1.086837881586843E-7</v>
      </c>
      <c r="AW454" s="31">
        <f t="shared" si="296"/>
        <v>-9.0638530904800126E-3</v>
      </c>
      <c r="AX454" s="34">
        <f t="shared" si="297"/>
        <v>4.3364614081478518E-5</v>
      </c>
      <c r="AY454" s="35">
        <f t="shared" si="298"/>
        <v>0.17221260536491922</v>
      </c>
      <c r="AZ454" s="10">
        <f t="shared" si="299"/>
        <v>-36.683659848791336</v>
      </c>
      <c r="BA454" s="10">
        <f t="shared" si="300"/>
        <v>-222.05992913613417</v>
      </c>
      <c r="BB454" s="10">
        <f t="shared" si="301"/>
        <v>-42.059929136134173</v>
      </c>
      <c r="BC454" s="37"/>
      <c r="BD454" s="46">
        <f t="shared" si="302"/>
        <v>-37</v>
      </c>
      <c r="BE454" s="46">
        <f t="shared" si="303"/>
        <v>-222</v>
      </c>
      <c r="BF454" s="46">
        <f t="shared" si="304"/>
        <v>-42</v>
      </c>
    </row>
    <row r="455" spans="22:58" x14ac:dyDescent="0.3">
      <c r="V455" s="29">
        <v>5.5100000000000504</v>
      </c>
      <c r="W455" s="38">
        <f t="shared" si="274"/>
        <v>3235936.5692966641</v>
      </c>
      <c r="X455" s="30">
        <f t="shared" si="308"/>
        <v>-6.4246676350453633</v>
      </c>
      <c r="Y455" s="31">
        <f t="shared" si="275"/>
        <v>-65.335744935187108</v>
      </c>
      <c r="Z455" s="31">
        <f t="shared" si="276"/>
        <v>-89.96900187631276</v>
      </c>
      <c r="AA455" s="31">
        <f t="shared" si="277"/>
        <v>45.033668828060193</v>
      </c>
      <c r="AB455" s="31">
        <f t="shared" si="278"/>
        <v>-89.679046983129481</v>
      </c>
      <c r="AC455" s="31">
        <f t="shared" si="279"/>
        <v>3.0823872055705115</v>
      </c>
      <c r="AD455" s="31">
        <f t="shared" si="280"/>
        <v>45.47161435660535</v>
      </c>
      <c r="AE455" s="31">
        <f t="shared" si="281"/>
        <v>-23.644356536601769</v>
      </c>
      <c r="AF455" s="31">
        <f t="shared" si="282"/>
        <v>-134.17643450283688</v>
      </c>
      <c r="AG455" s="31">
        <f t="shared" si="305"/>
        <v>92.110410468749379</v>
      </c>
      <c r="AH455" s="31">
        <f t="shared" si="283"/>
        <v>-140.13465499480984</v>
      </c>
      <c r="AI455" s="31">
        <f t="shared" si="284"/>
        <v>-89.999994358561182</v>
      </c>
      <c r="AJ455" s="31">
        <f t="shared" si="285"/>
        <v>64.257909902008223</v>
      </c>
      <c r="AK455" s="31">
        <f t="shared" si="286"/>
        <v>89.964906461184995</v>
      </c>
      <c r="AL455" s="32">
        <f t="shared" si="287"/>
        <v>-26.960632784597394</v>
      </c>
      <c r="AM455" s="31">
        <f t="shared" si="288"/>
        <v>-87.428202096952162</v>
      </c>
      <c r="AN455" s="31">
        <f t="shared" si="289"/>
        <v>-10.726967408649628</v>
      </c>
      <c r="AO455" s="31">
        <f t="shared" si="290"/>
        <v>-87.463289994328349</v>
      </c>
      <c r="AP455" s="30">
        <f t="shared" si="306"/>
        <v>23.609121289162623</v>
      </c>
      <c r="AQ455" s="30">
        <f t="shared" si="307"/>
        <v>-26.020599913279625</v>
      </c>
      <c r="AR455" s="31">
        <f t="shared" si="291"/>
        <v>-36.7828025693684</v>
      </c>
      <c r="AS455" s="33">
        <f t="shared" si="292"/>
        <v>-221.63972449716522</v>
      </c>
      <c r="AT455" s="31">
        <f t="shared" si="293"/>
        <v>4.5522120539023847E-5</v>
      </c>
      <c r="AU455" s="31">
        <f t="shared" si="294"/>
        <v>0.1854989004325919</v>
      </c>
      <c r="AV455" s="32">
        <f t="shared" si="295"/>
        <v>-1.1380589553071831E-7</v>
      </c>
      <c r="AW455" s="31">
        <f t="shared" si="296"/>
        <v>-9.2749773469041376E-3</v>
      </c>
      <c r="AX455" s="34">
        <f t="shared" si="297"/>
        <v>4.5408314643493127E-5</v>
      </c>
      <c r="AY455" s="35">
        <f t="shared" si="298"/>
        <v>0.17622392308568777</v>
      </c>
      <c r="AZ455" s="10">
        <f t="shared" si="299"/>
        <v>-36.782757161053759</v>
      </c>
      <c r="BA455" s="10">
        <f t="shared" si="300"/>
        <v>-221.46350057407952</v>
      </c>
      <c r="BB455" s="10">
        <f t="shared" si="301"/>
        <v>-41.463500574079518</v>
      </c>
      <c r="BC455" s="37"/>
      <c r="BD455" s="46">
        <f t="shared" si="302"/>
        <v>-37</v>
      </c>
      <c r="BE455" s="46">
        <f t="shared" si="303"/>
        <v>-221</v>
      </c>
      <c r="BF455" s="46">
        <f t="shared" si="304"/>
        <v>-41</v>
      </c>
    </row>
    <row r="456" spans="22:58" x14ac:dyDescent="0.3">
      <c r="V456" s="29">
        <v>5.5200000000000502</v>
      </c>
      <c r="W456" s="36">
        <f t="shared" si="274"/>
        <v>3311311.2148262952</v>
      </c>
      <c r="X456" s="30">
        <f t="shared" si="308"/>
        <v>-6.4246676350453633</v>
      </c>
      <c r="Y456" s="31">
        <f t="shared" si="275"/>
        <v>-65.53574487797421</v>
      </c>
      <c r="Z456" s="31">
        <f t="shared" si="276"/>
        <v>-89.969707479620013</v>
      </c>
      <c r="AA456" s="31">
        <f t="shared" si="277"/>
        <v>45.23366269465302</v>
      </c>
      <c r="AB456" s="31">
        <f t="shared" si="278"/>
        <v>-89.686352618083987</v>
      </c>
      <c r="AC456" s="31">
        <f t="shared" si="279"/>
        <v>3.1851839640412734</v>
      </c>
      <c r="AD456" s="31">
        <f t="shared" si="280"/>
        <v>46.130983797684593</v>
      </c>
      <c r="AE456" s="31">
        <f t="shared" si="281"/>
        <v>-23.541565854325285</v>
      </c>
      <c r="AF456" s="31">
        <f t="shared" si="282"/>
        <v>-133.52507630001941</v>
      </c>
      <c r="AG456" s="31">
        <f t="shared" si="305"/>
        <v>92.110410468749379</v>
      </c>
      <c r="AH456" s="31">
        <f t="shared" si="283"/>
        <v>-140.33465499480982</v>
      </c>
      <c r="AI456" s="31">
        <f t="shared" si="284"/>
        <v>-89.999994486976007</v>
      </c>
      <c r="AJ456" s="31">
        <f t="shared" si="285"/>
        <v>64.457909828678936</v>
      </c>
      <c r="AK456" s="31">
        <f t="shared" si="286"/>
        <v>89.965705287461901</v>
      </c>
      <c r="AL456" s="32">
        <f t="shared" si="287"/>
        <v>-27.160239212073854</v>
      </c>
      <c r="AM456" s="31">
        <f t="shared" si="288"/>
        <v>-87.486667423303317</v>
      </c>
      <c r="AN456" s="31">
        <f t="shared" si="289"/>
        <v>-10.926573909455364</v>
      </c>
      <c r="AO456" s="31">
        <f t="shared" si="290"/>
        <v>-87.520956622817422</v>
      </c>
      <c r="AP456" s="30">
        <f t="shared" si="306"/>
        <v>23.609121289162623</v>
      </c>
      <c r="AQ456" s="30">
        <f t="shared" si="307"/>
        <v>-26.020599913279625</v>
      </c>
      <c r="AR456" s="31">
        <f t="shared" si="291"/>
        <v>-36.879618387897651</v>
      </c>
      <c r="AS456" s="33">
        <f t="shared" si="292"/>
        <v>-221.04603292283684</v>
      </c>
      <c r="AT456" s="31">
        <f t="shared" si="293"/>
        <v>4.7667500210492489E-5</v>
      </c>
      <c r="AU456" s="31">
        <f t="shared" si="294"/>
        <v>0.18981969363194373</v>
      </c>
      <c r="AV456" s="32">
        <f t="shared" si="295"/>
        <v>-1.1916940203945629E-7</v>
      </c>
      <c r="AW456" s="31">
        <f t="shared" si="296"/>
        <v>-9.491019318742612E-3</v>
      </c>
      <c r="AX456" s="34">
        <f t="shared" si="297"/>
        <v>4.7548330808453031E-5</v>
      </c>
      <c r="AY456" s="35">
        <f t="shared" si="298"/>
        <v>0.18032867431320113</v>
      </c>
      <c r="AZ456" s="10">
        <f t="shared" si="299"/>
        <v>-36.879570839566846</v>
      </c>
      <c r="BA456" s="10">
        <f t="shared" si="300"/>
        <v>-220.86570424852366</v>
      </c>
      <c r="BB456" s="10">
        <f t="shared" si="301"/>
        <v>-40.865704248523656</v>
      </c>
      <c r="BC456" s="48"/>
      <c r="BD456" s="46">
        <f t="shared" si="302"/>
        <v>-37</v>
      </c>
      <c r="BE456" s="46">
        <f t="shared" si="303"/>
        <v>-221</v>
      </c>
      <c r="BF456" s="46">
        <f t="shared" si="304"/>
        <v>-41</v>
      </c>
    </row>
    <row r="457" spans="22:58" x14ac:dyDescent="0.3">
      <c r="V457" s="29">
        <v>5.53000000000005</v>
      </c>
      <c r="W457" s="38">
        <f t="shared" si="274"/>
        <v>3388441.5613924181</v>
      </c>
      <c r="X457" s="30">
        <f t="shared" si="308"/>
        <v>-6.4246676350453633</v>
      </c>
      <c r="Y457" s="31">
        <f t="shared" si="275"/>
        <v>-65.735744823336319</v>
      </c>
      <c r="Z457" s="31">
        <f t="shared" si="276"/>
        <v>-89.970397021443972</v>
      </c>
      <c r="AA457" s="31">
        <f t="shared" si="277"/>
        <v>45.433656837286577</v>
      </c>
      <c r="AB457" s="31">
        <f t="shared" si="278"/>
        <v>-89.693491966339153</v>
      </c>
      <c r="AC457" s="31">
        <f t="shared" si="279"/>
        <v>3.2902795185461504</v>
      </c>
      <c r="AD457" s="31">
        <f t="shared" si="280"/>
        <v>46.789754357588976</v>
      </c>
      <c r="AE457" s="31">
        <f t="shared" si="281"/>
        <v>-23.436476102548959</v>
      </c>
      <c r="AF457" s="31">
        <f t="shared" si="282"/>
        <v>-132.87413463019416</v>
      </c>
      <c r="AG457" s="31">
        <f t="shared" si="305"/>
        <v>92.110410468749379</v>
      </c>
      <c r="AH457" s="31">
        <f t="shared" si="283"/>
        <v>-140.53465499480981</v>
      </c>
      <c r="AI457" s="31">
        <f t="shared" si="284"/>
        <v>-89.999994612467745</v>
      </c>
      <c r="AJ457" s="31">
        <f t="shared" si="285"/>
        <v>64.657909758650021</v>
      </c>
      <c r="AK457" s="31">
        <f t="shared" si="286"/>
        <v>89.966485930245653</v>
      </c>
      <c r="AL457" s="32">
        <f t="shared" si="287"/>
        <v>-27.359863319933794</v>
      </c>
      <c r="AM457" s="31">
        <f t="shared" si="288"/>
        <v>-87.543806977552961</v>
      </c>
      <c r="AN457" s="31">
        <f t="shared" si="289"/>
        <v>-11.126198087344207</v>
      </c>
      <c r="AO457" s="31">
        <f t="shared" si="290"/>
        <v>-87.577315659775053</v>
      </c>
      <c r="AP457" s="30">
        <f t="shared" si="306"/>
        <v>23.609121289162623</v>
      </c>
      <c r="AQ457" s="30">
        <f t="shared" si="307"/>
        <v>-26.020599913279625</v>
      </c>
      <c r="AR457" s="31">
        <f t="shared" si="291"/>
        <v>-36.974152814010168</v>
      </c>
      <c r="AS457" s="33">
        <f t="shared" si="292"/>
        <v>-220.45145028996922</v>
      </c>
      <c r="AT457" s="31">
        <f t="shared" si="293"/>
        <v>4.9913987376300934E-5</v>
      </c>
      <c r="AU457" s="31">
        <f t="shared" si="294"/>
        <v>0.19424112879851135</v>
      </c>
      <c r="AV457" s="32">
        <f t="shared" si="295"/>
        <v>-1.2478568385663177E-7</v>
      </c>
      <c r="AW457" s="31">
        <f t="shared" si="296"/>
        <v>-9.712093554284023E-3</v>
      </c>
      <c r="AX457" s="34">
        <f t="shared" si="297"/>
        <v>4.9789201692444302E-5</v>
      </c>
      <c r="AY457" s="35">
        <f t="shared" si="298"/>
        <v>0.18452903524422734</v>
      </c>
      <c r="AZ457" s="10">
        <f t="shared" si="299"/>
        <v>-36.974103024808478</v>
      </c>
      <c r="BA457" s="10">
        <f t="shared" si="300"/>
        <v>-220.26692125472499</v>
      </c>
      <c r="BB457" s="10">
        <f t="shared" si="301"/>
        <v>-40.266921254724991</v>
      </c>
      <c r="BC457" s="37"/>
      <c r="BD457" s="46">
        <f t="shared" si="302"/>
        <v>-37</v>
      </c>
      <c r="BE457" s="46">
        <f t="shared" si="303"/>
        <v>-220</v>
      </c>
      <c r="BF457" s="46">
        <f t="shared" si="304"/>
        <v>-40</v>
      </c>
    </row>
    <row r="458" spans="22:58" x14ac:dyDescent="0.3">
      <c r="V458" s="29">
        <v>5.5400000000000498</v>
      </c>
      <c r="W458" s="38">
        <f t="shared" si="274"/>
        <v>3467368.5045257183</v>
      </c>
      <c r="X458" s="30">
        <f t="shared" si="308"/>
        <v>-6.4246676350453633</v>
      </c>
      <c r="Y458" s="31">
        <f t="shared" si="275"/>
        <v>-65.935744771157545</v>
      </c>
      <c r="Z458" s="31">
        <f t="shared" si="276"/>
        <v>-89.971070867388036</v>
      </c>
      <c r="AA458" s="31">
        <f t="shared" si="277"/>
        <v>45.63365124353767</v>
      </c>
      <c r="AB458" s="31">
        <f t="shared" si="278"/>
        <v>-89.700468812384642</v>
      </c>
      <c r="AC458" s="31">
        <f t="shared" si="279"/>
        <v>3.3976684825009258</v>
      </c>
      <c r="AD458" s="31">
        <f t="shared" si="280"/>
        <v>47.44757868318019</v>
      </c>
      <c r="AE458" s="31">
        <f t="shared" si="281"/>
        <v>-23.329092680164315</v>
      </c>
      <c r="AF458" s="31">
        <f t="shared" si="282"/>
        <v>-132.2239609965925</v>
      </c>
      <c r="AG458" s="31">
        <f t="shared" si="305"/>
        <v>92.110410468749379</v>
      </c>
      <c r="AH458" s="31">
        <f t="shared" si="283"/>
        <v>-140.73465499480983</v>
      </c>
      <c r="AI458" s="31">
        <f t="shared" si="284"/>
        <v>-89.999994735102973</v>
      </c>
      <c r="AJ458" s="31">
        <f t="shared" si="285"/>
        <v>64.857909691772932</v>
      </c>
      <c r="AK458" s="31">
        <f t="shared" si="286"/>
        <v>89.967248803442232</v>
      </c>
      <c r="AL458" s="32">
        <f t="shared" si="287"/>
        <v>-27.559504315353468</v>
      </c>
      <c r="AM458" s="31">
        <f t="shared" si="288"/>
        <v>-87.599650600963102</v>
      </c>
      <c r="AN458" s="31">
        <f t="shared" si="289"/>
        <v>-11.325839149640988</v>
      </c>
      <c r="AO458" s="31">
        <f t="shared" si="290"/>
        <v>-87.632396532623844</v>
      </c>
      <c r="AP458" s="30">
        <f t="shared" si="306"/>
        <v>23.609121289162623</v>
      </c>
      <c r="AQ458" s="30">
        <f t="shared" si="307"/>
        <v>-26.020599913279625</v>
      </c>
      <c r="AR458" s="31">
        <f t="shared" si="291"/>
        <v>-37.066410453922309</v>
      </c>
      <c r="AS458" s="33">
        <f t="shared" si="292"/>
        <v>-219.85635752921633</v>
      </c>
      <c r="AT458" s="31">
        <f t="shared" si="293"/>
        <v>5.2266346974138173E-5</v>
      </c>
      <c r="AU458" s="31">
        <f t="shared" si="294"/>
        <v>0.19876555002498653</v>
      </c>
      <c r="AV458" s="32">
        <f t="shared" si="295"/>
        <v>-1.3066665042712617E-7</v>
      </c>
      <c r="AW458" s="31">
        <f t="shared" si="296"/>
        <v>-9.9383172699879542E-3</v>
      </c>
      <c r="AX458" s="34">
        <f t="shared" si="297"/>
        <v>5.2135680323711044E-5</v>
      </c>
      <c r="AY458" s="35">
        <f t="shared" si="298"/>
        <v>0.18882723275499858</v>
      </c>
      <c r="AZ458" s="10">
        <f t="shared" si="299"/>
        <v>-37.066358318241988</v>
      </c>
      <c r="BA458" s="10">
        <f t="shared" si="300"/>
        <v>-219.66753029646134</v>
      </c>
      <c r="BB458" s="10">
        <f t="shared" si="301"/>
        <v>-39.667530296461337</v>
      </c>
      <c r="BC458" s="37"/>
      <c r="BD458" s="46">
        <f t="shared" si="302"/>
        <v>-37</v>
      </c>
      <c r="BE458" s="46">
        <f t="shared" si="303"/>
        <v>-220</v>
      </c>
      <c r="BF458" s="46">
        <f t="shared" si="304"/>
        <v>-40</v>
      </c>
    </row>
    <row r="459" spans="22:58" x14ac:dyDescent="0.3">
      <c r="V459" s="29">
        <v>5.5500000000000496</v>
      </c>
      <c r="W459" s="36">
        <f t="shared" si="274"/>
        <v>3548133.8923361655</v>
      </c>
      <c r="X459" s="30">
        <f t="shared" si="308"/>
        <v>-6.4246676350453633</v>
      </c>
      <c r="Y459" s="31">
        <f t="shared" si="275"/>
        <v>-66.1357447213272</v>
      </c>
      <c r="Z459" s="31">
        <f t="shared" si="276"/>
        <v>-89.971729374733499</v>
      </c>
      <c r="AA459" s="31">
        <f t="shared" si="277"/>
        <v>45.833645901542219</v>
      </c>
      <c r="AB459" s="31">
        <f t="shared" si="278"/>
        <v>-89.707286854608483</v>
      </c>
      <c r="AC459" s="31">
        <f t="shared" si="279"/>
        <v>3.5073430673330956</v>
      </c>
      <c r="AD459" s="31">
        <f t="shared" si="280"/>
        <v>48.10411191588328</v>
      </c>
      <c r="AE459" s="31">
        <f t="shared" si="281"/>
        <v>-23.219423387497251</v>
      </c>
      <c r="AF459" s="31">
        <f t="shared" si="282"/>
        <v>-131.57490431345872</v>
      </c>
      <c r="AG459" s="31">
        <f t="shared" si="305"/>
        <v>92.110410468749379</v>
      </c>
      <c r="AH459" s="31">
        <f t="shared" si="283"/>
        <v>-140.93465499480982</v>
      </c>
      <c r="AI459" s="31">
        <f t="shared" si="284"/>
        <v>-89.99999485494665</v>
      </c>
      <c r="AJ459" s="31">
        <f t="shared" si="285"/>
        <v>65.057909627905801</v>
      </c>
      <c r="AK459" s="31">
        <f t="shared" si="286"/>
        <v>89.967994311536017</v>
      </c>
      <c r="AL459" s="32">
        <f t="shared" si="287"/>
        <v>-27.759161440935436</v>
      </c>
      <c r="AM459" s="31">
        <f t="shared" si="288"/>
        <v>-87.654227477929894</v>
      </c>
      <c r="AN459" s="31">
        <f t="shared" si="289"/>
        <v>-11.525496339090076</v>
      </c>
      <c r="AO459" s="31">
        <f t="shared" si="290"/>
        <v>-87.686228021340526</v>
      </c>
      <c r="AP459" s="30">
        <f t="shared" si="306"/>
        <v>23.609121289162623</v>
      </c>
      <c r="AQ459" s="30">
        <f t="shared" si="307"/>
        <v>-26.020599913279625</v>
      </c>
      <c r="AR459" s="31">
        <f t="shared" si="291"/>
        <v>-37.156398350704329</v>
      </c>
      <c r="AS459" s="33">
        <f t="shared" si="292"/>
        <v>-219.26113233479924</v>
      </c>
      <c r="AT459" s="31">
        <f t="shared" si="293"/>
        <v>5.4729568496224221E-5</v>
      </c>
      <c r="AU459" s="31">
        <f t="shared" si="294"/>
        <v>0.20339535599356043</v>
      </c>
      <c r="AV459" s="32">
        <f t="shared" si="295"/>
        <v>-1.3682478014909091E-7</v>
      </c>
      <c r="AW459" s="31">
        <f t="shared" si="296"/>
        <v>-1.0169810412634669E-2</v>
      </c>
      <c r="AX459" s="34">
        <f t="shared" si="297"/>
        <v>5.4592743716075129E-5</v>
      </c>
      <c r="AY459" s="35">
        <f t="shared" si="298"/>
        <v>0.19322554558092575</v>
      </c>
      <c r="AZ459" s="10">
        <f t="shared" si="299"/>
        <v>-37.156343757960613</v>
      </c>
      <c r="BA459" s="10">
        <f t="shared" si="300"/>
        <v>-219.06790678921831</v>
      </c>
      <c r="BB459" s="10">
        <f t="shared" si="301"/>
        <v>-39.067906789218313</v>
      </c>
      <c r="BC459" s="48"/>
      <c r="BD459" s="46">
        <f t="shared" si="302"/>
        <v>-37</v>
      </c>
      <c r="BE459" s="46">
        <f t="shared" si="303"/>
        <v>-219</v>
      </c>
      <c r="BF459" s="46">
        <f t="shared" si="304"/>
        <v>-39</v>
      </c>
    </row>
    <row r="460" spans="22:58" x14ac:dyDescent="0.3">
      <c r="V460" s="29">
        <v>5.5600000000000502</v>
      </c>
      <c r="W460" s="38">
        <f t="shared" si="274"/>
        <v>3630780.5477014398</v>
      </c>
      <c r="X460" s="30">
        <f t="shared" si="308"/>
        <v>-6.4246676350453633</v>
      </c>
      <c r="Y460" s="31">
        <f t="shared" si="275"/>
        <v>-66.335744673739597</v>
      </c>
      <c r="Z460" s="31">
        <f t="shared" si="276"/>
        <v>-89.972372892628968</v>
      </c>
      <c r="AA460" s="31">
        <f t="shared" si="277"/>
        <v>46.033640799970044</v>
      </c>
      <c r="AB460" s="31">
        <f t="shared" si="278"/>
        <v>-89.713949707254116</v>
      </c>
      <c r="AC460" s="31">
        <f t="shared" si="279"/>
        <v>3.6192931152031207</v>
      </c>
      <c r="AD460" s="31">
        <f t="shared" si="280"/>
        <v>48.759012586972396</v>
      </c>
      <c r="AE460" s="31">
        <f t="shared" si="281"/>
        <v>-23.1074783936118</v>
      </c>
      <c r="AF460" s="31">
        <f t="shared" si="282"/>
        <v>-130.92731001291068</v>
      </c>
      <c r="AG460" s="31">
        <f t="shared" si="305"/>
        <v>92.110410468749379</v>
      </c>
      <c r="AH460" s="31">
        <f t="shared" si="283"/>
        <v>-141.13465499480984</v>
      </c>
      <c r="AI460" s="31">
        <f t="shared" si="284"/>
        <v>-89.999994972062353</v>
      </c>
      <c r="AJ460" s="31">
        <f t="shared" si="285"/>
        <v>65.25790956691317</v>
      </c>
      <c r="AK460" s="31">
        <f t="shared" si="286"/>
        <v>89.968722849804266</v>
      </c>
      <c r="AL460" s="32">
        <f t="shared" si="287"/>
        <v>-27.958833973136606</v>
      </c>
      <c r="AM460" s="31">
        <f t="shared" si="288"/>
        <v>-87.707566149450031</v>
      </c>
      <c r="AN460" s="31">
        <f t="shared" si="289"/>
        <v>-11.725168932283893</v>
      </c>
      <c r="AO460" s="31">
        <f t="shared" si="290"/>
        <v>-87.738838271708119</v>
      </c>
      <c r="AP460" s="30">
        <f t="shared" si="306"/>
        <v>23.609121289162623</v>
      </c>
      <c r="AQ460" s="30">
        <f t="shared" si="307"/>
        <v>-26.020599913279625</v>
      </c>
      <c r="AR460" s="31">
        <f t="shared" si="291"/>
        <v>-37.244125950012695</v>
      </c>
      <c r="AS460" s="33">
        <f t="shared" si="292"/>
        <v>-218.6661482846188</v>
      </c>
      <c r="AT460" s="31">
        <f t="shared" si="293"/>
        <v>5.7308876578557232E-5</v>
      </c>
      <c r="AU460" s="31">
        <f t="shared" si="294"/>
        <v>0.20813300124665896</v>
      </c>
      <c r="AV460" s="32">
        <f t="shared" si="295"/>
        <v>-1.4327313387453788E-7</v>
      </c>
      <c r="AW460" s="31">
        <f t="shared" si="296"/>
        <v>-1.0406695722922337E-2</v>
      </c>
      <c r="AX460" s="34">
        <f t="shared" si="297"/>
        <v>5.7165603444682697E-5</v>
      </c>
      <c r="AY460" s="35">
        <f t="shared" si="298"/>
        <v>0.19772630552373663</v>
      </c>
      <c r="AZ460" s="10">
        <f t="shared" si="299"/>
        <v>-37.244068784409251</v>
      </c>
      <c r="BA460" s="10">
        <f t="shared" si="300"/>
        <v>-218.46842197909507</v>
      </c>
      <c r="BB460" s="10">
        <f t="shared" si="301"/>
        <v>-38.468421979095069</v>
      </c>
      <c r="BC460" s="37"/>
      <c r="BD460" s="46">
        <f t="shared" si="302"/>
        <v>-37</v>
      </c>
      <c r="BE460" s="46">
        <f t="shared" si="303"/>
        <v>-218</v>
      </c>
      <c r="BF460" s="46">
        <f t="shared" si="304"/>
        <v>-38</v>
      </c>
    </row>
    <row r="461" spans="22:58" x14ac:dyDescent="0.3">
      <c r="V461" s="29">
        <v>5.57000000000005</v>
      </c>
      <c r="W461" s="38">
        <f t="shared" si="274"/>
        <v>3715352.2909721546</v>
      </c>
      <c r="X461" s="30">
        <f t="shared" si="308"/>
        <v>-6.4246676350453633</v>
      </c>
      <c r="Y461" s="31">
        <f t="shared" si="275"/>
        <v>-66.53574462829377</v>
      </c>
      <c r="Z461" s="31">
        <f t="shared" si="276"/>
        <v>-89.973001762275516</v>
      </c>
      <c r="AA461" s="31">
        <f t="shared" si="277"/>
        <v>46.233635928000822</v>
      </c>
      <c r="AB461" s="31">
        <f t="shared" si="278"/>
        <v>-89.72046090233296</v>
      </c>
      <c r="AC461" s="31">
        <f t="shared" si="279"/>
        <v>3.7335061414281387</v>
      </c>
      <c r="AD461" s="31">
        <f t="shared" si="280"/>
        <v>49.411943491250405</v>
      </c>
      <c r="AE461" s="31">
        <f t="shared" si="281"/>
        <v>-22.993270193910178</v>
      </c>
      <c r="AF461" s="31">
        <f t="shared" si="282"/>
        <v>-130.28151917335808</v>
      </c>
      <c r="AG461" s="31">
        <f t="shared" si="305"/>
        <v>92.110410468749379</v>
      </c>
      <c r="AH461" s="31">
        <f t="shared" si="283"/>
        <v>-141.3346549948098</v>
      </c>
      <c r="AI461" s="31">
        <f t="shared" si="284"/>
        <v>-89.9999950865122</v>
      </c>
      <c r="AJ461" s="31">
        <f t="shared" si="285"/>
        <v>65.457909508665637</v>
      </c>
      <c r="AK461" s="31">
        <f t="shared" si="286"/>
        <v>89.969434804526657</v>
      </c>
      <c r="AL461" s="32">
        <f t="shared" si="287"/>
        <v>-28.158521220765</v>
      </c>
      <c r="AM461" s="31">
        <f t="shared" si="288"/>
        <v>-87.759694526378553</v>
      </c>
      <c r="AN461" s="31">
        <f t="shared" si="289"/>
        <v>-11.92485623815978</v>
      </c>
      <c r="AO461" s="31">
        <f t="shared" si="290"/>
        <v>-87.790254808364097</v>
      </c>
      <c r="AP461" s="30">
        <f t="shared" si="306"/>
        <v>23.609121289162623</v>
      </c>
      <c r="AQ461" s="30">
        <f t="shared" si="307"/>
        <v>-26.020599913279625</v>
      </c>
      <c r="AR461" s="31">
        <f t="shared" si="291"/>
        <v>-37.329605056186956</v>
      </c>
      <c r="AS461" s="33">
        <f t="shared" si="292"/>
        <v>-218.07177398172217</v>
      </c>
      <c r="AT461" s="31">
        <f t="shared" si="293"/>
        <v>6.0009742062585134E-5</v>
      </c>
      <c r="AU461" s="31">
        <f t="shared" si="294"/>
        <v>0.21298099748721683</v>
      </c>
      <c r="AV461" s="32">
        <f t="shared" si="295"/>
        <v>-1.5002538866080783E-7</v>
      </c>
      <c r="AW461" s="31">
        <f t="shared" si="296"/>
        <v>-1.064909880054556E-2</v>
      </c>
      <c r="AX461" s="34">
        <f t="shared" si="297"/>
        <v>5.9859716673924325E-5</v>
      </c>
      <c r="AY461" s="35">
        <f t="shared" si="298"/>
        <v>0.20233189868667126</v>
      </c>
      <c r="AZ461" s="10">
        <f t="shared" si="299"/>
        <v>-37.329545196470285</v>
      </c>
      <c r="BA461" s="10">
        <f t="shared" si="300"/>
        <v>-217.86944208303549</v>
      </c>
      <c r="BB461" s="10">
        <f t="shared" si="301"/>
        <v>-37.869442083035494</v>
      </c>
      <c r="BC461" s="37"/>
      <c r="BD461" s="46">
        <f t="shared" si="302"/>
        <v>-37</v>
      </c>
      <c r="BE461" s="46">
        <f t="shared" si="303"/>
        <v>-218</v>
      </c>
      <c r="BF461" s="46">
        <f t="shared" si="304"/>
        <v>-38</v>
      </c>
    </row>
    <row r="462" spans="22:58" x14ac:dyDescent="0.3">
      <c r="V462" s="29">
        <v>5.5800000000000498</v>
      </c>
      <c r="W462" s="36">
        <f t="shared" si="274"/>
        <v>3801893.9632060509</v>
      </c>
      <c r="X462" s="30">
        <f t="shared" si="308"/>
        <v>-6.4246676350453633</v>
      </c>
      <c r="Y462" s="31">
        <f t="shared" si="275"/>
        <v>-66.735744584893354</v>
      </c>
      <c r="Z462" s="31">
        <f t="shared" si="276"/>
        <v>-89.973616317107542</v>
      </c>
      <c r="AA462" s="31">
        <f t="shared" si="277"/>
        <v>46.433631275301238</v>
      </c>
      <c r="AB462" s="31">
        <f t="shared" si="278"/>
        <v>-89.726823891493737</v>
      </c>
      <c r="AC462" s="31">
        <f t="shared" si="279"/>
        <v>3.8499673862341521</v>
      </c>
      <c r="AD462" s="31">
        <f t="shared" si="280"/>
        <v>50.062572533766875</v>
      </c>
      <c r="AE462" s="31">
        <f t="shared" si="281"/>
        <v>-22.876813558403331</v>
      </c>
      <c r="AF462" s="31">
        <f t="shared" si="282"/>
        <v>-129.63786767483438</v>
      </c>
      <c r="AG462" s="31">
        <f t="shared" si="305"/>
        <v>92.110410468749379</v>
      </c>
      <c r="AH462" s="31">
        <f t="shared" si="283"/>
        <v>-141.53465499480978</v>
      </c>
      <c r="AI462" s="31">
        <f t="shared" si="284"/>
        <v>-89.999995198356842</v>
      </c>
      <c r="AJ462" s="31">
        <f t="shared" si="285"/>
        <v>65.657909453039693</v>
      </c>
      <c r="AK462" s="31">
        <f t="shared" si="286"/>
        <v>89.970130553190131</v>
      </c>
      <c r="AL462" s="32">
        <f t="shared" si="287"/>
        <v>-28.358222523542594</v>
      </c>
      <c r="AM462" s="31">
        <f t="shared" si="288"/>
        <v>-87.81063990247678</v>
      </c>
      <c r="AN462" s="31">
        <f t="shared" si="289"/>
        <v>-12.124557596563307</v>
      </c>
      <c r="AO462" s="31">
        <f t="shared" si="290"/>
        <v>-87.840504547643491</v>
      </c>
      <c r="AP462" s="30">
        <f t="shared" si="306"/>
        <v>23.609121289162623</v>
      </c>
      <c r="AQ462" s="30">
        <f t="shared" si="307"/>
        <v>-26.020599913279625</v>
      </c>
      <c r="AR462" s="31">
        <f t="shared" si="291"/>
        <v>-37.412849779083636</v>
      </c>
      <c r="AS462" s="33">
        <f t="shared" si="292"/>
        <v>-217.47837222247787</v>
      </c>
      <c r="AT462" s="31">
        <f t="shared" si="293"/>
        <v>6.2837893614152668E-5</v>
      </c>
      <c r="AU462" s="31">
        <f t="shared" si="294"/>
        <v>0.21794191490918149</v>
      </c>
      <c r="AV462" s="32">
        <f t="shared" si="295"/>
        <v>-1.5709586670040176E-7</v>
      </c>
      <c r="AW462" s="31">
        <f t="shared" si="296"/>
        <v>-1.0897148170789999E-2</v>
      </c>
      <c r="AX462" s="34">
        <f t="shared" si="297"/>
        <v>6.2680797747452261E-5</v>
      </c>
      <c r="AY462" s="35">
        <f t="shared" si="298"/>
        <v>0.20704476673839151</v>
      </c>
      <c r="AZ462" s="10">
        <f t="shared" si="299"/>
        <v>-37.412787098285889</v>
      </c>
      <c r="BA462" s="10">
        <f t="shared" si="300"/>
        <v>-217.27132745573948</v>
      </c>
      <c r="BB462" s="10">
        <f t="shared" si="301"/>
        <v>-37.271327455739481</v>
      </c>
      <c r="BC462" s="48"/>
      <c r="BD462" s="46">
        <f t="shared" si="302"/>
        <v>-37</v>
      </c>
      <c r="BE462" s="46">
        <f t="shared" si="303"/>
        <v>-217</v>
      </c>
      <c r="BF462" s="46">
        <f t="shared" si="304"/>
        <v>-37</v>
      </c>
    </row>
    <row r="463" spans="22:58" x14ac:dyDescent="0.3">
      <c r="V463" s="29">
        <v>5.5900000000000496</v>
      </c>
      <c r="W463" s="38">
        <f t="shared" si="274"/>
        <v>3890451.4499432547</v>
      </c>
      <c r="X463" s="30">
        <f t="shared" si="308"/>
        <v>-6.4246676350453633</v>
      </c>
      <c r="Y463" s="31">
        <f t="shared" si="275"/>
        <v>-66.935744543446262</v>
      </c>
      <c r="Z463" s="31">
        <f t="shared" si="276"/>
        <v>-89.974216882969571</v>
      </c>
      <c r="AA463" s="31">
        <f t="shared" si="277"/>
        <v>46.633626832002982</v>
      </c>
      <c r="AB463" s="31">
        <f t="shared" si="278"/>
        <v>-89.733042047849352</v>
      </c>
      <c r="AC463" s="31">
        <f t="shared" si="279"/>
        <v>3.9686598753846503</v>
      </c>
      <c r="AD463" s="31">
        <f t="shared" si="280"/>
        <v>50.710573544531634</v>
      </c>
      <c r="AE463" s="31">
        <f t="shared" si="281"/>
        <v>-22.758125471103998</v>
      </c>
      <c r="AF463" s="31">
        <f t="shared" si="282"/>
        <v>-128.99668538628728</v>
      </c>
      <c r="AG463" s="31">
        <f t="shared" si="305"/>
        <v>92.110410468749379</v>
      </c>
      <c r="AH463" s="31">
        <f t="shared" si="283"/>
        <v>-141.7346549948098</v>
      </c>
      <c r="AI463" s="31">
        <f t="shared" si="284"/>
        <v>-89.999995307655581</v>
      </c>
      <c r="AJ463" s="31">
        <f t="shared" si="285"/>
        <v>65.857909399917318</v>
      </c>
      <c r="AK463" s="31">
        <f t="shared" si="286"/>
        <v>89.970810464689023</v>
      </c>
      <c r="AL463" s="32">
        <f t="shared" si="287"/>
        <v>-28.557937250730902</v>
      </c>
      <c r="AM463" s="31">
        <f t="shared" si="288"/>
        <v>-87.860428967248751</v>
      </c>
      <c r="AN463" s="31">
        <f t="shared" si="289"/>
        <v>-12.324272376874006</v>
      </c>
      <c r="AO463" s="31">
        <f t="shared" si="290"/>
        <v>-87.889613810215309</v>
      </c>
      <c r="AP463" s="30">
        <f t="shared" si="306"/>
        <v>23.609121289162623</v>
      </c>
      <c r="AQ463" s="30">
        <f t="shared" si="307"/>
        <v>-26.020599913279625</v>
      </c>
      <c r="AR463" s="31">
        <f t="shared" si="291"/>
        <v>-37.493876472095003</v>
      </c>
      <c r="AS463" s="33">
        <f t="shared" si="292"/>
        <v>-216.88629919650259</v>
      </c>
      <c r="AT463" s="31">
        <f t="shared" si="293"/>
        <v>6.579932986692731E-5</v>
      </c>
      <c r="AU463" s="31">
        <f t="shared" si="294"/>
        <v>0.22301838355893436</v>
      </c>
      <c r="AV463" s="32">
        <f t="shared" si="295"/>
        <v>-1.6449956810812314E-7</v>
      </c>
      <c r="AW463" s="31">
        <f t="shared" si="296"/>
        <v>-1.1150975352677846E-2</v>
      </c>
      <c r="AX463" s="34">
        <f t="shared" si="297"/>
        <v>6.5634830298819189E-5</v>
      </c>
      <c r="AY463" s="35">
        <f t="shared" si="298"/>
        <v>0.21186740820625652</v>
      </c>
      <c r="AZ463" s="10">
        <f t="shared" si="299"/>
        <v>-37.493810837264704</v>
      </c>
      <c r="BA463" s="10">
        <f t="shared" si="300"/>
        <v>-216.67443178829635</v>
      </c>
      <c r="BB463" s="10">
        <f t="shared" si="301"/>
        <v>-36.674431788296346</v>
      </c>
      <c r="BC463" s="37"/>
      <c r="BD463" s="46">
        <f t="shared" si="302"/>
        <v>-37</v>
      </c>
      <c r="BE463" s="46">
        <f t="shared" si="303"/>
        <v>-217</v>
      </c>
      <c r="BF463" s="46">
        <f t="shared" si="304"/>
        <v>-37</v>
      </c>
    </row>
    <row r="464" spans="22:58" x14ac:dyDescent="0.3">
      <c r="V464" s="29">
        <v>5.6000000000000503</v>
      </c>
      <c r="W464" s="38">
        <f t="shared" si="274"/>
        <v>3981071.7055354384</v>
      </c>
      <c r="X464" s="30">
        <f t="shared" si="308"/>
        <v>-6.4246676350453633</v>
      </c>
      <c r="Y464" s="31">
        <f t="shared" si="275"/>
        <v>-67.135744503864629</v>
      </c>
      <c r="Z464" s="31">
        <f t="shared" si="276"/>
        <v>-89.974803778289058</v>
      </c>
      <c r="AA464" s="31">
        <f t="shared" si="277"/>
        <v>46.833622588681862</v>
      </c>
      <c r="AB464" s="31">
        <f t="shared" si="278"/>
        <v>-89.739118667762384</v>
      </c>
      <c r="AC464" s="31">
        <f t="shared" si="279"/>
        <v>4.0895644891633047</v>
      </c>
      <c r="AD464" s="31">
        <f t="shared" si="280"/>
        <v>51.355627056552756</v>
      </c>
      <c r="AE464" s="31">
        <f t="shared" si="281"/>
        <v>-22.637225061064829</v>
      </c>
      <c r="AF464" s="31">
        <f t="shared" si="282"/>
        <v>-128.35829538949869</v>
      </c>
      <c r="AG464" s="31">
        <f t="shared" si="305"/>
        <v>92.110410468749379</v>
      </c>
      <c r="AH464" s="31">
        <f t="shared" si="283"/>
        <v>-141.93465499480982</v>
      </c>
      <c r="AI464" s="31">
        <f t="shared" si="284"/>
        <v>-89.999995414466383</v>
      </c>
      <c r="AJ464" s="31">
        <f t="shared" si="285"/>
        <v>66.057909349185863</v>
      </c>
      <c r="AK464" s="31">
        <f t="shared" si="286"/>
        <v>89.971474899520629</v>
      </c>
      <c r="AL464" s="32">
        <f t="shared" si="287"/>
        <v>-28.757664799817157</v>
      </c>
      <c r="AM464" s="31">
        <f t="shared" si="288"/>
        <v>-87.909087818565595</v>
      </c>
      <c r="AN464" s="31">
        <f t="shared" si="289"/>
        <v>-12.523999976691734</v>
      </c>
      <c r="AO464" s="31">
        <f t="shared" si="290"/>
        <v>-87.937608333511349</v>
      </c>
      <c r="AP464" s="30">
        <f t="shared" si="306"/>
        <v>23.609121289162623</v>
      </c>
      <c r="AQ464" s="30">
        <f t="shared" si="307"/>
        <v>-26.020599913279625</v>
      </c>
      <c r="AR464" s="31">
        <f t="shared" si="291"/>
        <v>-37.572703661873568</v>
      </c>
      <c r="AS464" s="33">
        <f t="shared" si="292"/>
        <v>-216.29590372301004</v>
      </c>
      <c r="AT464" s="31">
        <f t="shared" si="293"/>
        <v>6.8900332148151886E-5</v>
      </c>
      <c r="AU464" s="31">
        <f t="shared" si="294"/>
        <v>0.22821309472835727</v>
      </c>
      <c r="AV464" s="32">
        <f t="shared" si="295"/>
        <v>-1.7225219310061831E-7</v>
      </c>
      <c r="AW464" s="31">
        <f t="shared" si="296"/>
        <v>-1.1410714928700882E-2</v>
      </c>
      <c r="AX464" s="34">
        <f t="shared" si="297"/>
        <v>6.872807995505127E-5</v>
      </c>
      <c r="AY464" s="35">
        <f t="shared" si="298"/>
        <v>0.21680237979965639</v>
      </c>
      <c r="AZ464" s="10">
        <f t="shared" si="299"/>
        <v>-37.572634933793616</v>
      </c>
      <c r="BA464" s="10">
        <f t="shared" si="300"/>
        <v>-216.0791013432104</v>
      </c>
      <c r="BB464" s="10">
        <f t="shared" si="301"/>
        <v>-36.079101343210397</v>
      </c>
      <c r="BC464" s="37"/>
      <c r="BD464" s="46">
        <f t="shared" si="302"/>
        <v>-38</v>
      </c>
      <c r="BE464" s="46">
        <f t="shared" si="303"/>
        <v>-216</v>
      </c>
      <c r="BF464" s="46">
        <f t="shared" si="304"/>
        <v>-36</v>
      </c>
    </row>
    <row r="465" spans="22:58" x14ac:dyDescent="0.3">
      <c r="V465" s="29">
        <v>5.6100000000000501</v>
      </c>
      <c r="W465" s="36">
        <f t="shared" si="274"/>
        <v>4073802.778041604</v>
      </c>
      <c r="X465" s="30">
        <f t="shared" si="308"/>
        <v>-6.4246676350453633</v>
      </c>
      <c r="Y465" s="31">
        <f t="shared" si="275"/>
        <v>-67.33574446606444</v>
      </c>
      <c r="Z465" s="31">
        <f t="shared" si="276"/>
        <v>-89.975377314245165</v>
      </c>
      <c r="AA465" s="31">
        <f t="shared" si="277"/>
        <v>47.033618536337769</v>
      </c>
      <c r="AB465" s="31">
        <f t="shared" si="278"/>
        <v>-89.745056972590021</v>
      </c>
      <c r="AC465" s="31">
        <f t="shared" si="279"/>
        <v>4.2126600391245264</v>
      </c>
      <c r="AD465" s="31">
        <f t="shared" si="280"/>
        <v>51.997421042941369</v>
      </c>
      <c r="AE465" s="31">
        <f t="shared" si="281"/>
        <v>-22.514133525647512</v>
      </c>
      <c r="AF465" s="31">
        <f t="shared" si="282"/>
        <v>-127.72301324389383</v>
      </c>
      <c r="AG465" s="31">
        <f t="shared" si="305"/>
        <v>92.110410468749379</v>
      </c>
      <c r="AH465" s="31">
        <f t="shared" si="283"/>
        <v>-142.13465499480981</v>
      </c>
      <c r="AI465" s="31">
        <f t="shared" si="284"/>
        <v>-89.999995518845864</v>
      </c>
      <c r="AJ465" s="31">
        <f t="shared" si="285"/>
        <v>66.257909300737694</v>
      </c>
      <c r="AK465" s="31">
        <f t="shared" si="286"/>
        <v>89.9721242099764</v>
      </c>
      <c r="AL465" s="32">
        <f t="shared" si="287"/>
        <v>-28.957404595258097</v>
      </c>
      <c r="AM465" s="31">
        <f t="shared" si="288"/>
        <v>-87.956641975077275</v>
      </c>
      <c r="AN465" s="31">
        <f t="shared" si="289"/>
        <v>-12.723739820580832</v>
      </c>
      <c r="AO465" s="31">
        <f t="shared" si="290"/>
        <v>-87.98451328394674</v>
      </c>
      <c r="AP465" s="30">
        <f t="shared" si="306"/>
        <v>23.609121289162623</v>
      </c>
      <c r="AQ465" s="30">
        <f t="shared" si="307"/>
        <v>-26.020599913279625</v>
      </c>
      <c r="AR465" s="31">
        <f t="shared" si="291"/>
        <v>-37.649351970345343</v>
      </c>
      <c r="AS465" s="33">
        <f t="shared" si="292"/>
        <v>-215.70752652784057</v>
      </c>
      <c r="AT465" s="31">
        <f t="shared" si="293"/>
        <v>7.2147477790569518E-5</v>
      </c>
      <c r="AU465" s="31">
        <f t="shared" si="294"/>
        <v>0.23352880238026677</v>
      </c>
      <c r="AV465" s="32">
        <f t="shared" si="295"/>
        <v>-1.8037018924843266E-7</v>
      </c>
      <c r="AW465" s="31">
        <f t="shared" si="296"/>
        <v>-1.1676504616177611E-2</v>
      </c>
      <c r="AX465" s="34">
        <f t="shared" si="297"/>
        <v>7.196710760132108E-5</v>
      </c>
      <c r="AY465" s="35">
        <f t="shared" si="298"/>
        <v>0.22185229776408916</v>
      </c>
      <c r="AZ465" s="10">
        <f t="shared" si="299"/>
        <v>-37.649280003237742</v>
      </c>
      <c r="BA465" s="10">
        <f t="shared" si="300"/>
        <v>-215.48567423007648</v>
      </c>
      <c r="BB465" s="10">
        <f t="shared" si="301"/>
        <v>-35.485674230076484</v>
      </c>
      <c r="BC465" s="48"/>
      <c r="BD465" s="46">
        <f t="shared" si="302"/>
        <v>-38</v>
      </c>
      <c r="BE465" s="46">
        <f t="shared" si="303"/>
        <v>-215</v>
      </c>
      <c r="BF465" s="46">
        <f t="shared" si="304"/>
        <v>-35</v>
      </c>
    </row>
    <row r="466" spans="22:58" x14ac:dyDescent="0.3">
      <c r="V466" s="29">
        <v>5.6200000000000498</v>
      </c>
      <c r="W466" s="38">
        <f t="shared" si="274"/>
        <v>4168693.8347038412</v>
      </c>
      <c r="X466" s="30">
        <f t="shared" si="308"/>
        <v>-6.4246676350453633</v>
      </c>
      <c r="Y466" s="31">
        <f t="shared" si="275"/>
        <v>-67.535744429965547</v>
      </c>
      <c r="Z466" s="31">
        <f t="shared" si="276"/>
        <v>-89.975937794933827</v>
      </c>
      <c r="AA466" s="31">
        <f t="shared" si="277"/>
        <v>47.233614666375672</v>
      </c>
      <c r="AB466" s="31">
        <f t="shared" si="278"/>
        <v>-89.750860110389468</v>
      </c>
      <c r="AC466" s="31">
        <f t="shared" si="279"/>
        <v>4.3379233519712752</v>
      </c>
      <c r="AD466" s="31">
        <f t="shared" si="280"/>
        <v>52.635651609283734</v>
      </c>
      <c r="AE466" s="31">
        <f t="shared" si="281"/>
        <v>-22.388874046663965</v>
      </c>
      <c r="AF466" s="31">
        <f t="shared" si="282"/>
        <v>-127.09114629603954</v>
      </c>
      <c r="AG466" s="31">
        <f t="shared" si="305"/>
        <v>92.110410468749379</v>
      </c>
      <c r="AH466" s="31">
        <f t="shared" si="283"/>
        <v>-142.33465499480982</v>
      </c>
      <c r="AI466" s="31">
        <f t="shared" si="284"/>
        <v>-89.999995620849376</v>
      </c>
      <c r="AJ466" s="31">
        <f t="shared" si="285"/>
        <v>66.457909254470039</v>
      </c>
      <c r="AK466" s="31">
        <f t="shared" si="286"/>
        <v>89.972758740328658</v>
      </c>
      <c r="AL466" s="32">
        <f t="shared" si="287"/>
        <v>-29.157156087279237</v>
      </c>
      <c r="AM466" s="31">
        <f t="shared" si="288"/>
        <v>-88.003116388411698</v>
      </c>
      <c r="AN466" s="31">
        <f t="shared" si="289"/>
        <v>-12.923491358869644</v>
      </c>
      <c r="AO466" s="31">
        <f t="shared" si="290"/>
        <v>-88.030353268932416</v>
      </c>
      <c r="AP466" s="30">
        <f t="shared" si="306"/>
        <v>23.609121289162623</v>
      </c>
      <c r="AQ466" s="30">
        <f t="shared" si="307"/>
        <v>-26.020599913279625</v>
      </c>
      <c r="AR466" s="31">
        <f t="shared" si="291"/>
        <v>-37.723844029650614</v>
      </c>
      <c r="AS466" s="33">
        <f t="shared" si="292"/>
        <v>-215.12149956497194</v>
      </c>
      <c r="AT466" s="31">
        <f t="shared" si="293"/>
        <v>7.5547654092223893E-5</v>
      </c>
      <c r="AU466" s="31">
        <f t="shared" si="294"/>
        <v>0.23896832460697201</v>
      </c>
      <c r="AV466" s="32">
        <f t="shared" si="295"/>
        <v>-1.8887077461988036E-7</v>
      </c>
      <c r="AW466" s="31">
        <f t="shared" si="296"/>
        <v>-1.1948485340272706E-2</v>
      </c>
      <c r="AX466" s="34">
        <f t="shared" si="297"/>
        <v>7.535878331760401E-5</v>
      </c>
      <c r="AY466" s="35">
        <f t="shared" si="298"/>
        <v>0.2270198392666993</v>
      </c>
      <c r="AZ466" s="10">
        <f t="shared" si="299"/>
        <v>-37.723768670867294</v>
      </c>
      <c r="BA466" s="10">
        <f t="shared" si="300"/>
        <v>-214.89447972570525</v>
      </c>
      <c r="BB466" s="10">
        <f t="shared" si="301"/>
        <v>-34.894479725705253</v>
      </c>
      <c r="BC466" s="37"/>
      <c r="BD466" s="46">
        <f t="shared" si="302"/>
        <v>-38</v>
      </c>
      <c r="BE466" s="46">
        <f t="shared" si="303"/>
        <v>-215</v>
      </c>
      <c r="BF466" s="46">
        <f t="shared" si="304"/>
        <v>-35</v>
      </c>
    </row>
    <row r="467" spans="22:58" x14ac:dyDescent="0.3">
      <c r="V467" s="29">
        <v>5.6300000000000496</v>
      </c>
      <c r="W467" s="38">
        <f t="shared" si="274"/>
        <v>4265795.1880164174</v>
      </c>
      <c r="X467" s="30">
        <f t="shared" si="308"/>
        <v>-6.4246676350453633</v>
      </c>
      <c r="Y467" s="31">
        <f t="shared" si="275"/>
        <v>-67.735744395491352</v>
      </c>
      <c r="Z467" s="31">
        <f t="shared" si="276"/>
        <v>-89.976485517528829</v>
      </c>
      <c r="AA467" s="31">
        <f t="shared" si="277"/>
        <v>47.433610970587338</v>
      </c>
      <c r="AB467" s="31">
        <f t="shared" si="278"/>
        <v>-89.756531157584675</v>
      </c>
      <c r="AC467" s="31">
        <f t="shared" si="279"/>
        <v>4.465329359873083</v>
      </c>
      <c r="AD467" s="31">
        <f t="shared" si="280"/>
        <v>53.270023637966794</v>
      </c>
      <c r="AE467" s="31">
        <f t="shared" si="281"/>
        <v>-22.261471700076299</v>
      </c>
      <c r="AF467" s="31">
        <f t="shared" si="282"/>
        <v>-126.4629930371467</v>
      </c>
      <c r="AG467" s="31">
        <f t="shared" si="305"/>
        <v>92.110410468749379</v>
      </c>
      <c r="AH467" s="31">
        <f t="shared" si="283"/>
        <v>-142.53465499480978</v>
      </c>
      <c r="AI467" s="31">
        <f t="shared" si="284"/>
        <v>-89.999995720531018</v>
      </c>
      <c r="AJ467" s="31">
        <f t="shared" si="285"/>
        <v>66.657909210284757</v>
      </c>
      <c r="AK467" s="31">
        <f t="shared" si="286"/>
        <v>89.973378827013164</v>
      </c>
      <c r="AL467" s="32">
        <f t="shared" si="287"/>
        <v>-29.356918750726805</v>
      </c>
      <c r="AM467" s="31">
        <f t="shared" si="288"/>
        <v>-88.048535455161314</v>
      </c>
      <c r="AN467" s="31">
        <f t="shared" si="289"/>
        <v>-13.123254066502454</v>
      </c>
      <c r="AO467" s="31">
        <f t="shared" si="290"/>
        <v>-88.075152348679168</v>
      </c>
      <c r="AP467" s="30">
        <f t="shared" si="306"/>
        <v>23.609121289162623</v>
      </c>
      <c r="AQ467" s="30">
        <f t="shared" si="307"/>
        <v>-26.020599913279625</v>
      </c>
      <c r="AR467" s="31">
        <f t="shared" si="291"/>
        <v>-37.796204390695756</v>
      </c>
      <c r="AS467" s="33">
        <f t="shared" si="292"/>
        <v>-214.53814538582589</v>
      </c>
      <c r="AT467" s="31">
        <f t="shared" si="293"/>
        <v>7.9108072908691537E-5</v>
      </c>
      <c r="AU467" s="31">
        <f t="shared" si="294"/>
        <v>0.24453454512271505</v>
      </c>
      <c r="AV467" s="32">
        <f t="shared" si="295"/>
        <v>-1.977719792471373E-7</v>
      </c>
      <c r="AW467" s="31">
        <f t="shared" si="296"/>
        <v>-1.2226801308717099E-2</v>
      </c>
      <c r="AX467" s="34">
        <f t="shared" si="297"/>
        <v>7.8910300929444397E-5</v>
      </c>
      <c r="AY467" s="35">
        <f t="shared" si="298"/>
        <v>0.23230774381399796</v>
      </c>
      <c r="AZ467" s="10">
        <f t="shared" si="299"/>
        <v>-37.796125480394828</v>
      </c>
      <c r="BA467" s="10">
        <f t="shared" si="300"/>
        <v>-214.30583764201188</v>
      </c>
      <c r="BB467" s="10">
        <f t="shared" si="301"/>
        <v>-34.30583764201188</v>
      </c>
      <c r="BC467" s="37"/>
      <c r="BD467" s="46">
        <f t="shared" si="302"/>
        <v>-38</v>
      </c>
      <c r="BE467" s="46">
        <f t="shared" si="303"/>
        <v>-214</v>
      </c>
      <c r="BF467" s="46">
        <f t="shared" si="304"/>
        <v>-34</v>
      </c>
    </row>
    <row r="468" spans="22:58" x14ac:dyDescent="0.3">
      <c r="V468" s="29">
        <v>5.6400000000000503</v>
      </c>
      <c r="W468" s="36">
        <f t="shared" si="274"/>
        <v>4365158.322402169</v>
      </c>
      <c r="X468" s="30">
        <f t="shared" si="308"/>
        <v>-6.4246676350453633</v>
      </c>
      <c r="Y468" s="31">
        <f t="shared" si="275"/>
        <v>-67.935744362568784</v>
      </c>
      <c r="Z468" s="31">
        <f t="shared" si="276"/>
        <v>-89.977020772439602</v>
      </c>
      <c r="AA468" s="31">
        <f t="shared" si="277"/>
        <v>47.633607441133954</v>
      </c>
      <c r="AB468" s="31">
        <f t="shared" si="278"/>
        <v>-89.762073120595247</v>
      </c>
      <c r="AC468" s="31">
        <f t="shared" si="279"/>
        <v>4.5948511965012155</v>
      </c>
      <c r="AD468" s="31">
        <f t="shared" si="280"/>
        <v>53.900251381657029</v>
      </c>
      <c r="AE468" s="31">
        <f t="shared" si="281"/>
        <v>-22.131953359978979</v>
      </c>
      <c r="AF468" s="31">
        <f t="shared" si="282"/>
        <v>-125.83884251137783</v>
      </c>
      <c r="AG468" s="31">
        <f t="shared" si="305"/>
        <v>92.110410468749379</v>
      </c>
      <c r="AH468" s="31">
        <f t="shared" si="283"/>
        <v>-142.7346549948098</v>
      </c>
      <c r="AI468" s="31">
        <f t="shared" si="284"/>
        <v>-89.999995817943628</v>
      </c>
      <c r="AJ468" s="31">
        <f t="shared" si="285"/>
        <v>66.85790916808817</v>
      </c>
      <c r="AK468" s="31">
        <f t="shared" si="286"/>
        <v>89.973984798807493</v>
      </c>
      <c r="AL468" s="32">
        <f t="shared" si="287"/>
        <v>-29.556692083970574</v>
      </c>
      <c r="AM468" s="31">
        <f t="shared" si="288"/>
        <v>-88.092923028657978</v>
      </c>
      <c r="AN468" s="31">
        <f t="shared" si="289"/>
        <v>-13.323027441942827</v>
      </c>
      <c r="AO468" s="31">
        <f t="shared" si="290"/>
        <v>-88.118934047794113</v>
      </c>
      <c r="AP468" s="30">
        <f t="shared" si="306"/>
        <v>23.609121289162623</v>
      </c>
      <c r="AQ468" s="30">
        <f t="shared" si="307"/>
        <v>-26.020599913279625</v>
      </c>
      <c r="AR468" s="31">
        <f t="shared" si="291"/>
        <v>-37.866459426038809</v>
      </c>
      <c r="AS468" s="33">
        <f t="shared" si="292"/>
        <v>-213.95777655917195</v>
      </c>
      <c r="AT468" s="31">
        <f t="shared" si="293"/>
        <v>8.2836285970304611E-5</v>
      </c>
      <c r="AU468" s="31">
        <f t="shared" si="294"/>
        <v>0.25023041479078312</v>
      </c>
      <c r="AV468" s="32">
        <f t="shared" si="295"/>
        <v>-2.0709268466368047E-7</v>
      </c>
      <c r="AW468" s="31">
        <f t="shared" si="296"/>
        <v>-1.2511600088268699E-2</v>
      </c>
      <c r="AX468" s="34">
        <f t="shared" si="297"/>
        <v>8.2629193285640935E-5</v>
      </c>
      <c r="AY468" s="35">
        <f t="shared" si="298"/>
        <v>0.23771881470251441</v>
      </c>
      <c r="AZ468" s="10">
        <f t="shared" si="299"/>
        <v>-37.866376796845522</v>
      </c>
      <c r="BA468" s="10">
        <f t="shared" si="300"/>
        <v>-213.72005774446944</v>
      </c>
      <c r="BB468" s="10">
        <f t="shared" si="301"/>
        <v>-33.720057744469443</v>
      </c>
      <c r="BC468" s="48"/>
      <c r="BD468" s="46">
        <f t="shared" si="302"/>
        <v>-38</v>
      </c>
      <c r="BE468" s="46">
        <f t="shared" si="303"/>
        <v>-214</v>
      </c>
      <c r="BF468" s="46">
        <f t="shared" si="304"/>
        <v>-34</v>
      </c>
    </row>
    <row r="469" spans="22:58" x14ac:dyDescent="0.3">
      <c r="V469" s="29">
        <v>5.6500000000000599</v>
      </c>
      <c r="W469" s="38">
        <f t="shared" si="274"/>
        <v>4466835.921510255</v>
      </c>
      <c r="X469" s="30">
        <f t="shared" si="308"/>
        <v>-6.4246676350453633</v>
      </c>
      <c r="Y469" s="31">
        <f t="shared" si="275"/>
        <v>-68.135744331128166</v>
      </c>
      <c r="Z469" s="31">
        <f t="shared" si="276"/>
        <v>-89.977543843464971</v>
      </c>
      <c r="AA469" s="31">
        <f t="shared" si="277"/>
        <v>47.83360407052966</v>
      </c>
      <c r="AB469" s="31">
        <f t="shared" si="278"/>
        <v>-89.767488937428269</v>
      </c>
      <c r="AC469" s="31">
        <f t="shared" si="279"/>
        <v>4.7264602980304833</v>
      </c>
      <c r="AD469" s="31">
        <f t="shared" si="280"/>
        <v>54.52605900365694</v>
      </c>
      <c r="AE469" s="31">
        <f t="shared" si="281"/>
        <v>-22.000347597613391</v>
      </c>
      <c r="AF469" s="31">
        <f t="shared" si="282"/>
        <v>-125.2189737772363</v>
      </c>
      <c r="AG469" s="31">
        <f t="shared" si="305"/>
        <v>92.110410468749379</v>
      </c>
      <c r="AH469" s="31">
        <f t="shared" si="283"/>
        <v>-142.93465499480999</v>
      </c>
      <c r="AI469" s="31">
        <f t="shared" si="284"/>
        <v>-89.999995913138861</v>
      </c>
      <c r="AJ469" s="31">
        <f t="shared" si="285"/>
        <v>67.057909127790936</v>
      </c>
      <c r="AK469" s="31">
        <f t="shared" si="286"/>
        <v>89.974576977005398</v>
      </c>
      <c r="AL469" s="32">
        <f t="shared" si="287"/>
        <v>-29.756475607855005</v>
      </c>
      <c r="AM469" s="31">
        <f t="shared" si="288"/>
        <v>-88.136302430536603</v>
      </c>
      <c r="AN469" s="31">
        <f t="shared" si="289"/>
        <v>-13.52281100612468</v>
      </c>
      <c r="AO469" s="31">
        <f t="shared" si="290"/>
        <v>-88.161721366670065</v>
      </c>
      <c r="AP469" s="30">
        <f t="shared" si="306"/>
        <v>23.609121289162623</v>
      </c>
      <c r="AQ469" s="30">
        <f t="shared" si="307"/>
        <v>-26.020599913279625</v>
      </c>
      <c r="AR469" s="31">
        <f t="shared" si="291"/>
        <v>-37.93463722785507</v>
      </c>
      <c r="AS469" s="33">
        <f t="shared" si="292"/>
        <v>-213.38069514390637</v>
      </c>
      <c r="AT469" s="31">
        <f t="shared" si="293"/>
        <v>8.6740200866487952E-5</v>
      </c>
      <c r="AU469" s="31">
        <f t="shared" si="294"/>
        <v>0.25605895318609023</v>
      </c>
      <c r="AV469" s="32">
        <f t="shared" si="295"/>
        <v>-2.1685266151307309E-7</v>
      </c>
      <c r="AW469" s="31">
        <f t="shared" si="296"/>
        <v>-1.280303268295409E-2</v>
      </c>
      <c r="AX469" s="34">
        <f t="shared" si="297"/>
        <v>8.6523348204974875E-5</v>
      </c>
      <c r="AY469" s="35">
        <f t="shared" si="298"/>
        <v>0.24325592050313613</v>
      </c>
      <c r="AZ469" s="10">
        <f t="shared" si="299"/>
        <v>-37.934550704506869</v>
      </c>
      <c r="BA469" s="10">
        <f t="shared" si="300"/>
        <v>-213.13743922340322</v>
      </c>
      <c r="BB469" s="10">
        <f t="shared" si="301"/>
        <v>-33.13743922340322</v>
      </c>
      <c r="BC469" s="37"/>
      <c r="BD469" s="46">
        <f t="shared" si="302"/>
        <v>-38</v>
      </c>
      <c r="BE469" s="46">
        <f t="shared" si="303"/>
        <v>-213</v>
      </c>
      <c r="BF469" s="46">
        <f t="shared" si="304"/>
        <v>-33</v>
      </c>
    </row>
    <row r="470" spans="22:58" x14ac:dyDescent="0.3">
      <c r="V470" s="29">
        <v>5.6600000000000597</v>
      </c>
      <c r="W470" s="38">
        <f t="shared" si="274"/>
        <v>4570881.8961493801</v>
      </c>
      <c r="X470" s="30">
        <f t="shared" si="308"/>
        <v>-6.4246676350453633</v>
      </c>
      <c r="Y470" s="31">
        <f t="shared" si="275"/>
        <v>-68.33574430110238</v>
      </c>
      <c r="Z470" s="31">
        <f t="shared" si="276"/>
        <v>-89.97805500794378</v>
      </c>
      <c r="AA470" s="31">
        <f t="shared" si="277"/>
        <v>48.033600851624897</v>
      </c>
      <c r="AB470" s="31">
        <f t="shared" si="278"/>
        <v>-89.772781479234197</v>
      </c>
      <c r="AC470" s="31">
        <f t="shared" si="279"/>
        <v>4.8601265083395067</v>
      </c>
      <c r="AD470" s="31">
        <f t="shared" si="280"/>
        <v>55.147181063395479</v>
      </c>
      <c r="AE470" s="31">
        <f t="shared" si="281"/>
        <v>-21.866684576183346</v>
      </c>
      <c r="AF470" s="31">
        <f t="shared" si="282"/>
        <v>-124.60365542378251</v>
      </c>
      <c r="AG470" s="31">
        <f t="shared" si="305"/>
        <v>92.110410468749379</v>
      </c>
      <c r="AH470" s="31">
        <f t="shared" si="283"/>
        <v>-143.13465499481001</v>
      </c>
      <c r="AI470" s="31">
        <f t="shared" si="284"/>
        <v>-89.999996006167166</v>
      </c>
      <c r="AJ470" s="31">
        <f t="shared" si="285"/>
        <v>67.257909089307162</v>
      </c>
      <c r="AK470" s="31">
        <f t="shared" si="286"/>
        <v>89.975155675587075</v>
      </c>
      <c r="AL470" s="32">
        <f t="shared" si="287"/>
        <v>-29.956268864696085</v>
      </c>
      <c r="AM470" s="31">
        <f t="shared" si="288"/>
        <v>-88.178696462088723</v>
      </c>
      <c r="AN470" s="31">
        <f t="shared" si="289"/>
        <v>-13.72260430144955</v>
      </c>
      <c r="AO470" s="31">
        <f t="shared" si="290"/>
        <v>-88.203536792668814</v>
      </c>
      <c r="AP470" s="30">
        <f t="shared" si="306"/>
        <v>23.609121289162623</v>
      </c>
      <c r="AQ470" s="30">
        <f t="shared" si="307"/>
        <v>-26.020599913279625</v>
      </c>
      <c r="AR470" s="31">
        <f t="shared" si="291"/>
        <v>-38.000767501749898</v>
      </c>
      <c r="AS470" s="33">
        <f t="shared" si="292"/>
        <v>-212.80719221645131</v>
      </c>
      <c r="AT470" s="31">
        <f t="shared" si="293"/>
        <v>9.0828097845696137E-5</v>
      </c>
      <c r="AU470" s="31">
        <f t="shared" si="294"/>
        <v>0.26202325019402517</v>
      </c>
      <c r="AV470" s="32">
        <f t="shared" si="295"/>
        <v>-2.2707261197938918E-7</v>
      </c>
      <c r="AW470" s="31">
        <f t="shared" si="296"/>
        <v>-1.3101253614131602E-2</v>
      </c>
      <c r="AX470" s="34">
        <f t="shared" si="297"/>
        <v>9.060102523371675E-5</v>
      </c>
      <c r="AY470" s="35">
        <f t="shared" si="298"/>
        <v>0.24892199657989356</v>
      </c>
      <c r="AZ470" s="10">
        <f t="shared" si="299"/>
        <v>-38.000676900724663</v>
      </c>
      <c r="BA470" s="10">
        <f t="shared" si="300"/>
        <v>-212.55827021987142</v>
      </c>
      <c r="BB470" s="10">
        <f t="shared" si="301"/>
        <v>-32.558270219871417</v>
      </c>
      <c r="BC470" s="37"/>
      <c r="BD470" s="46">
        <f t="shared" si="302"/>
        <v>-38</v>
      </c>
      <c r="BE470" s="46">
        <f t="shared" si="303"/>
        <v>-213</v>
      </c>
      <c r="BF470" s="46">
        <f t="shared" si="304"/>
        <v>-33</v>
      </c>
    </row>
    <row r="471" spans="22:58" x14ac:dyDescent="0.3">
      <c r="V471" s="29">
        <v>5.6700000000000603</v>
      </c>
      <c r="W471" s="36">
        <f t="shared" si="274"/>
        <v>4677351.4128726339</v>
      </c>
      <c r="X471" s="30">
        <f t="shared" si="308"/>
        <v>-6.4246676350453633</v>
      </c>
      <c r="Y471" s="31">
        <f t="shared" si="275"/>
        <v>-68.535744272428019</v>
      </c>
      <c r="Z471" s="31">
        <f t="shared" si="276"/>
        <v>-89.978554536901882</v>
      </c>
      <c r="AA471" s="31">
        <f t="shared" si="277"/>
        <v>48.233597777592514</v>
      </c>
      <c r="AB471" s="31">
        <f t="shared" si="278"/>
        <v>-89.777953551827224</v>
      </c>
      <c r="AC471" s="31">
        <f t="shared" si="279"/>
        <v>4.995818187635451</v>
      </c>
      <c r="AD471" s="31">
        <f t="shared" si="280"/>
        <v>55.763362945850844</v>
      </c>
      <c r="AE471" s="31">
        <f t="shared" si="281"/>
        <v>-21.730995942245421</v>
      </c>
      <c r="AF471" s="31">
        <f t="shared" si="282"/>
        <v>-123.99314514287826</v>
      </c>
      <c r="AG471" s="31">
        <f t="shared" si="305"/>
        <v>92.110410468749379</v>
      </c>
      <c r="AH471" s="31">
        <f t="shared" si="283"/>
        <v>-143.33465499481002</v>
      </c>
      <c r="AI471" s="31">
        <f t="shared" si="284"/>
        <v>-89.999996097077911</v>
      </c>
      <c r="AJ471" s="31">
        <f t="shared" si="285"/>
        <v>67.457909052555479</v>
      </c>
      <c r="AK471" s="31">
        <f t="shared" si="286"/>
        <v>89.97572120138571</v>
      </c>
      <c r="AL471" s="32">
        <f t="shared" si="287"/>
        <v>-30.156071417324299</v>
      </c>
      <c r="AM471" s="31">
        <f t="shared" si="288"/>
        <v>-88.220127415407561</v>
      </c>
      <c r="AN471" s="31">
        <f t="shared" si="289"/>
        <v>-13.922406890829464</v>
      </c>
      <c r="AO471" s="31">
        <f t="shared" si="290"/>
        <v>-88.244402311099762</v>
      </c>
      <c r="AP471" s="30">
        <f t="shared" si="306"/>
        <v>23.609121289162623</v>
      </c>
      <c r="AQ471" s="30">
        <f t="shared" si="307"/>
        <v>-26.020599913279625</v>
      </c>
      <c r="AR471" s="31">
        <f t="shared" si="291"/>
        <v>-38.064881457191888</v>
      </c>
      <c r="AS471" s="33">
        <f t="shared" si="292"/>
        <v>-212.23754745397804</v>
      </c>
      <c r="AT471" s="31">
        <f t="shared" si="293"/>
        <v>9.5108647347998446E-5</v>
      </c>
      <c r="AU471" s="31">
        <f t="shared" si="294"/>
        <v>0.26812646764648035</v>
      </c>
      <c r="AV471" s="32">
        <f t="shared" si="295"/>
        <v>-2.3777421414629387E-7</v>
      </c>
      <c r="AW471" s="31">
        <f t="shared" si="296"/>
        <v>-1.3406421002422049E-2</v>
      </c>
      <c r="AX471" s="34">
        <f t="shared" si="297"/>
        <v>9.4870873133852157E-5</v>
      </c>
      <c r="AY471" s="35">
        <f t="shared" si="298"/>
        <v>0.25472004664405828</v>
      </c>
      <c r="AZ471" s="10">
        <f t="shared" si="299"/>
        <v>-38.064786586318753</v>
      </c>
      <c r="BA471" s="10">
        <f t="shared" si="300"/>
        <v>-211.98282740733399</v>
      </c>
      <c r="BB471" s="10">
        <f t="shared" si="301"/>
        <v>-31.982827407333986</v>
      </c>
      <c r="BC471" s="48"/>
      <c r="BD471" s="46">
        <f t="shared" si="302"/>
        <v>-38</v>
      </c>
      <c r="BE471" s="46">
        <f t="shared" si="303"/>
        <v>-212</v>
      </c>
      <c r="BF471" s="46">
        <f t="shared" si="304"/>
        <v>-32</v>
      </c>
    </row>
    <row r="472" spans="22:58" x14ac:dyDescent="0.3">
      <c r="V472" s="29">
        <v>5.6800000000000601</v>
      </c>
      <c r="W472" s="38">
        <f t="shared" si="274"/>
        <v>4786300.9232270503</v>
      </c>
      <c r="X472" s="30">
        <f t="shared" si="308"/>
        <v>-6.4246676350453633</v>
      </c>
      <c r="Y472" s="31">
        <f t="shared" si="275"/>
        <v>-68.735744245044202</v>
      </c>
      <c r="Z472" s="31">
        <f t="shared" si="276"/>
        <v>-89.979042695195844</v>
      </c>
      <c r="AA472" s="31">
        <f t="shared" si="277"/>
        <v>48.433594841912331</v>
      </c>
      <c r="AB472" s="31">
        <f t="shared" si="278"/>
        <v>-89.783007897171387</v>
      </c>
      <c r="AC472" s="31">
        <f t="shared" si="279"/>
        <v>5.1335023237259954</v>
      </c>
      <c r="AD472" s="31">
        <f t="shared" si="280"/>
        <v>56.374361234206091</v>
      </c>
      <c r="AE472" s="31">
        <f t="shared" si="281"/>
        <v>-21.593314714451243</v>
      </c>
      <c r="AF472" s="31">
        <f t="shared" si="282"/>
        <v>-123.38768935816115</v>
      </c>
      <c r="AG472" s="31">
        <f t="shared" si="305"/>
        <v>92.110410468749379</v>
      </c>
      <c r="AH472" s="31">
        <f t="shared" si="283"/>
        <v>-143.53465499481001</v>
      </c>
      <c r="AI472" s="31">
        <f t="shared" si="284"/>
        <v>-89.999996185919258</v>
      </c>
      <c r="AJ472" s="31">
        <f t="shared" si="285"/>
        <v>67.657909017457868</v>
      </c>
      <c r="AK472" s="31">
        <f t="shared" si="286"/>
        <v>89.97627385425011</v>
      </c>
      <c r="AL472" s="32">
        <f t="shared" si="287"/>
        <v>-30.355882848167933</v>
      </c>
      <c r="AM472" s="31">
        <f t="shared" si="288"/>
        <v>-88.260617084325474</v>
      </c>
      <c r="AN472" s="31">
        <f t="shared" si="289"/>
        <v>-14.122218356770698</v>
      </c>
      <c r="AO472" s="31">
        <f t="shared" si="290"/>
        <v>-88.284339415994623</v>
      </c>
      <c r="AP472" s="30">
        <f t="shared" si="306"/>
        <v>23.609121289162623</v>
      </c>
      <c r="AQ472" s="30">
        <f t="shared" si="307"/>
        <v>-26.020599913279625</v>
      </c>
      <c r="AR472" s="31">
        <f t="shared" si="291"/>
        <v>-38.127011695338943</v>
      </c>
      <c r="AS472" s="33">
        <f t="shared" si="292"/>
        <v>-211.67202877415576</v>
      </c>
      <c r="AT472" s="31">
        <f t="shared" si="293"/>
        <v>9.9590928411079081E-5</v>
      </c>
      <c r="AU472" s="31">
        <f t="shared" si="294"/>
        <v>0.27437184099580053</v>
      </c>
      <c r="AV472" s="32">
        <f t="shared" si="295"/>
        <v>-2.4898016828478081E-7</v>
      </c>
      <c r="AW472" s="31">
        <f t="shared" si="296"/>
        <v>-1.371869665154471E-2</v>
      </c>
      <c r="AX472" s="34">
        <f t="shared" si="297"/>
        <v>9.93419482427943E-5</v>
      </c>
      <c r="AY472" s="35">
        <f t="shared" si="298"/>
        <v>0.26065314434425579</v>
      </c>
      <c r="AZ472" s="10">
        <f t="shared" si="299"/>
        <v>-38.126912353390701</v>
      </c>
      <c r="BA472" s="10">
        <f t="shared" si="300"/>
        <v>-211.41137562981152</v>
      </c>
      <c r="BB472" s="10">
        <f t="shared" si="301"/>
        <v>-31.411375629811516</v>
      </c>
      <c r="BC472" s="37"/>
      <c r="BD472" s="46">
        <f t="shared" si="302"/>
        <v>-38</v>
      </c>
      <c r="BE472" s="46">
        <f t="shared" si="303"/>
        <v>-211</v>
      </c>
      <c r="BF472" s="46">
        <f t="shared" si="304"/>
        <v>-31</v>
      </c>
    </row>
    <row r="473" spans="22:58" x14ac:dyDescent="0.3">
      <c r="V473" s="29">
        <v>5.6900000000000599</v>
      </c>
      <c r="W473" s="38">
        <f t="shared" si="274"/>
        <v>4897788.1936851442</v>
      </c>
      <c r="X473" s="30">
        <f t="shared" si="308"/>
        <v>-6.4246676350453633</v>
      </c>
      <c r="Y473" s="31">
        <f t="shared" si="275"/>
        <v>-68.935744218892864</v>
      </c>
      <c r="Z473" s="31">
        <f t="shared" si="276"/>
        <v>-89.979519741653348</v>
      </c>
      <c r="AA473" s="31">
        <f t="shared" si="277"/>
        <v>48.633592038357676</v>
      </c>
      <c r="AB473" s="31">
        <f t="shared" si="278"/>
        <v>-89.787947194832654</v>
      </c>
      <c r="AC473" s="31">
        <f t="shared" si="279"/>
        <v>5.273144645176</v>
      </c>
      <c r="AD473" s="31">
        <f t="shared" si="280"/>
        <v>56.979944025568514</v>
      </c>
      <c r="AE473" s="31">
        <f t="shared" si="281"/>
        <v>-21.453675170404555</v>
      </c>
      <c r="AF473" s="31">
        <f t="shared" si="282"/>
        <v>-122.7875229109175</v>
      </c>
      <c r="AG473" s="31">
        <f t="shared" si="305"/>
        <v>92.110410468749379</v>
      </c>
      <c r="AH473" s="31">
        <f t="shared" si="283"/>
        <v>-143.73465499481</v>
      </c>
      <c r="AI473" s="31">
        <f t="shared" si="284"/>
        <v>-89.999996272738343</v>
      </c>
      <c r="AJ473" s="31">
        <f t="shared" si="285"/>
        <v>67.857908983939922</v>
      </c>
      <c r="AK473" s="31">
        <f t="shared" si="286"/>
        <v>89.976813927203736</v>
      </c>
      <c r="AL473" s="32">
        <f t="shared" si="287"/>
        <v>-30.555702758378189</v>
      </c>
      <c r="AM473" s="31">
        <f t="shared" si="288"/>
        <v>-88.300186775146031</v>
      </c>
      <c r="AN473" s="31">
        <f t="shared" si="289"/>
        <v>-14.322038300498889</v>
      </c>
      <c r="AO473" s="31">
        <f t="shared" si="290"/>
        <v>-88.323369120680638</v>
      </c>
      <c r="AP473" s="30">
        <f t="shared" si="306"/>
        <v>23.609121289162623</v>
      </c>
      <c r="AQ473" s="30">
        <f t="shared" si="307"/>
        <v>-26.020599913279625</v>
      </c>
      <c r="AR473" s="31">
        <f t="shared" si="291"/>
        <v>-38.187192095020443</v>
      </c>
      <c r="AS473" s="33">
        <f t="shared" si="292"/>
        <v>-211.11089203159815</v>
      </c>
      <c r="AT473" s="31">
        <f t="shared" si="293"/>
        <v>1.0428444791298358E-4</v>
      </c>
      <c r="AU473" s="31">
        <f t="shared" si="294"/>
        <v>0.28076268102762658</v>
      </c>
      <c r="AV473" s="32">
        <f t="shared" si="295"/>
        <v>-2.6071424121225602E-7</v>
      </c>
      <c r="AW473" s="31">
        <f t="shared" si="296"/>
        <v>-1.4038246134107974E-2</v>
      </c>
      <c r="AX473" s="34">
        <f t="shared" si="297"/>
        <v>1.0402373367177133E-4</v>
      </c>
      <c r="AY473" s="35">
        <f t="shared" si="298"/>
        <v>0.2667244348935186</v>
      </c>
      <c r="AZ473" s="10">
        <f t="shared" si="299"/>
        <v>-38.187088071286773</v>
      </c>
      <c r="BA473" s="10">
        <f t="shared" si="300"/>
        <v>-210.84416759670464</v>
      </c>
      <c r="BB473" s="10">
        <f t="shared" si="301"/>
        <v>-30.844167596704636</v>
      </c>
      <c r="BC473" s="37"/>
      <c r="BD473" s="46">
        <f t="shared" si="302"/>
        <v>-38</v>
      </c>
      <c r="BE473" s="46">
        <f t="shared" si="303"/>
        <v>-211</v>
      </c>
      <c r="BF473" s="46">
        <f t="shared" si="304"/>
        <v>-31</v>
      </c>
    </row>
    <row r="474" spans="22:58" x14ac:dyDescent="0.3">
      <c r="V474" s="29">
        <v>5.7000000000000597</v>
      </c>
      <c r="W474" s="36">
        <f t="shared" si="274"/>
        <v>5011872.3362734206</v>
      </c>
      <c r="X474" s="30">
        <f t="shared" si="308"/>
        <v>-6.4246676350453633</v>
      </c>
      <c r="Y474" s="31">
        <f t="shared" si="275"/>
        <v>-69.135744193918526</v>
      </c>
      <c r="Z474" s="31">
        <f t="shared" si="276"/>
        <v>-89.9799859292105</v>
      </c>
      <c r="AA474" s="31">
        <f t="shared" si="277"/>
        <v>48.833589360982081</v>
      </c>
      <c r="AB474" s="31">
        <f t="shared" si="278"/>
        <v>-89.79277406339817</v>
      </c>
      <c r="AC474" s="31">
        <f t="shared" si="279"/>
        <v>5.414709735600769</v>
      </c>
      <c r="AD474" s="31">
        <f t="shared" si="280"/>
        <v>57.579891190051391</v>
      </c>
      <c r="AE474" s="31">
        <f t="shared" si="281"/>
        <v>-21.312112732381042</v>
      </c>
      <c r="AF474" s="31">
        <f t="shared" si="282"/>
        <v>-122.19286880255726</v>
      </c>
      <c r="AG474" s="31">
        <f t="shared" si="305"/>
        <v>92.110410468749379</v>
      </c>
      <c r="AH474" s="31">
        <f t="shared" si="283"/>
        <v>-143.93465499480999</v>
      </c>
      <c r="AI474" s="31">
        <f t="shared" si="284"/>
        <v>-89.999996357581168</v>
      </c>
      <c r="AJ474" s="31">
        <f t="shared" si="285"/>
        <v>68.057908951930528</v>
      </c>
      <c r="AK474" s="31">
        <f t="shared" si="286"/>
        <v>89.977341706600043</v>
      </c>
      <c r="AL474" s="32">
        <f t="shared" si="287"/>
        <v>-30.755530766992653</v>
      </c>
      <c r="AM474" s="31">
        <f t="shared" si="288"/>
        <v>-88.338857317172085</v>
      </c>
      <c r="AN474" s="31">
        <f t="shared" si="289"/>
        <v>-14.521866341122735</v>
      </c>
      <c r="AO474" s="31">
        <f t="shared" si="290"/>
        <v>-88.361511968153209</v>
      </c>
      <c r="AP474" s="30">
        <f t="shared" si="306"/>
        <v>23.609121289162623</v>
      </c>
      <c r="AQ474" s="30">
        <f t="shared" si="307"/>
        <v>-26.020599913279625</v>
      </c>
      <c r="AR474" s="31">
        <f t="shared" si="291"/>
        <v>-38.245457697620779</v>
      </c>
      <c r="AS474" s="33">
        <f t="shared" si="292"/>
        <v>-210.55438077071045</v>
      </c>
      <c r="AT474" s="31">
        <f t="shared" si="293"/>
        <v>1.0919916074030066E-4</v>
      </c>
      <c r="AU474" s="31">
        <f t="shared" si="294"/>
        <v>0.28730237561348076</v>
      </c>
      <c r="AV474" s="32">
        <f t="shared" si="295"/>
        <v>-2.7300132511653634E-7</v>
      </c>
      <c r="AW474" s="31">
        <f t="shared" si="296"/>
        <v>-1.4365238879397672E-2</v>
      </c>
      <c r="AX474" s="34">
        <f t="shared" si="297"/>
        <v>1.0892615941518413E-4</v>
      </c>
      <c r="AY474" s="35">
        <f t="shared" si="298"/>
        <v>0.2729371367340831</v>
      </c>
      <c r="AZ474" s="10">
        <f t="shared" si="299"/>
        <v>-38.245348771461366</v>
      </c>
      <c r="BA474" s="10">
        <f t="shared" si="300"/>
        <v>-210.28144363397638</v>
      </c>
      <c r="BB474" s="10">
        <f t="shared" si="301"/>
        <v>-30.28144363397638</v>
      </c>
      <c r="BC474" s="48"/>
      <c r="BD474" s="46">
        <f t="shared" si="302"/>
        <v>-38</v>
      </c>
      <c r="BE474" s="46">
        <f t="shared" si="303"/>
        <v>-210</v>
      </c>
      <c r="BF474" s="46">
        <f t="shared" si="304"/>
        <v>-30</v>
      </c>
    </row>
    <row r="475" spans="22:58" x14ac:dyDescent="0.3">
      <c r="V475" s="29">
        <v>5.7100000000000604</v>
      </c>
      <c r="W475" s="38">
        <f t="shared" si="274"/>
        <v>5128613.8399143713</v>
      </c>
      <c r="X475" s="30">
        <f t="shared" si="308"/>
        <v>-6.4246676350453633</v>
      </c>
      <c r="Y475" s="31">
        <f t="shared" si="275"/>
        <v>-69.335744170068239</v>
      </c>
      <c r="Z475" s="31">
        <f t="shared" si="276"/>
        <v>-89.980441505045846</v>
      </c>
      <c r="AA475" s="31">
        <f t="shared" si="277"/>
        <v>49.033586804106697</v>
      </c>
      <c r="AB475" s="31">
        <f t="shared" si="278"/>
        <v>-89.79749106186334</v>
      </c>
      <c r="AC475" s="31">
        <f t="shared" si="279"/>
        <v>5.5581611483744728</v>
      </c>
      <c r="AD475" s="31">
        <f t="shared" si="280"/>
        <v>58.173994573980252</v>
      </c>
      <c r="AE475" s="31">
        <f t="shared" si="281"/>
        <v>-21.168663852632434</v>
      </c>
      <c r="AF475" s="31">
        <f t="shared" si="282"/>
        <v>-121.60393799292893</v>
      </c>
      <c r="AG475" s="31">
        <f t="shared" si="305"/>
        <v>92.110410468749379</v>
      </c>
      <c r="AH475" s="31">
        <f t="shared" si="283"/>
        <v>-144.13465499481001</v>
      </c>
      <c r="AI475" s="31">
        <f t="shared" si="284"/>
        <v>-89.999996440492751</v>
      </c>
      <c r="AJ475" s="31">
        <f t="shared" si="285"/>
        <v>68.257908921361803</v>
      </c>
      <c r="AK475" s="31">
        <f t="shared" si="286"/>
        <v>89.977857472274266</v>
      </c>
      <c r="AL475" s="32">
        <f t="shared" si="287"/>
        <v>-30.955366510136034</v>
      </c>
      <c r="AM475" s="31">
        <f t="shared" si="288"/>
        <v>-88.37664907303207</v>
      </c>
      <c r="AN475" s="31">
        <f t="shared" si="289"/>
        <v>-14.721702114834859</v>
      </c>
      <c r="AO475" s="31">
        <f t="shared" si="290"/>
        <v>-88.398788041250555</v>
      </c>
      <c r="AP475" s="30">
        <f t="shared" si="306"/>
        <v>23.609121289162623</v>
      </c>
      <c r="AQ475" s="30">
        <f t="shared" si="307"/>
        <v>-26.020599913279625</v>
      </c>
      <c r="AR475" s="31">
        <f t="shared" si="291"/>
        <v>-38.301844591584292</v>
      </c>
      <c r="AS475" s="33">
        <f t="shared" si="292"/>
        <v>-210.00272603417949</v>
      </c>
      <c r="AT475" s="31">
        <f t="shared" si="293"/>
        <v>1.1434549088560719E-4</v>
      </c>
      <c r="AU475" s="31">
        <f t="shared" si="294"/>
        <v>0.29399439150402423</v>
      </c>
      <c r="AV475" s="32">
        <f t="shared" si="295"/>
        <v>-2.8586748191493743E-7</v>
      </c>
      <c r="AW475" s="31">
        <f t="shared" si="296"/>
        <v>-1.4699848263210391E-2</v>
      </c>
      <c r="AX475" s="34">
        <f t="shared" si="297"/>
        <v>1.1405962340369225E-4</v>
      </c>
      <c r="AY475" s="35">
        <f t="shared" si="298"/>
        <v>0.27929454324081382</v>
      </c>
      <c r="AZ475" s="10">
        <f t="shared" si="299"/>
        <v>-38.301730531960885</v>
      </c>
      <c r="BA475" s="10">
        <f t="shared" si="300"/>
        <v>-209.72343149093868</v>
      </c>
      <c r="BB475" s="10">
        <f t="shared" si="301"/>
        <v>-29.72343149093868</v>
      </c>
      <c r="BC475" s="37"/>
      <c r="BD475" s="46">
        <f t="shared" si="302"/>
        <v>-38</v>
      </c>
      <c r="BE475" s="46">
        <f t="shared" si="303"/>
        <v>-210</v>
      </c>
      <c r="BF475" s="46">
        <f t="shared" si="304"/>
        <v>-30</v>
      </c>
    </row>
    <row r="476" spans="22:58" x14ac:dyDescent="0.3">
      <c r="V476" s="29">
        <v>5.7200000000000601</v>
      </c>
      <c r="W476" s="38">
        <f t="shared" si="274"/>
        <v>5248074.602498455</v>
      </c>
      <c r="X476" s="30">
        <f t="shared" si="308"/>
        <v>-6.4246676350453633</v>
      </c>
      <c r="Y476" s="31">
        <f t="shared" si="275"/>
        <v>-69.535744147291354</v>
      </c>
      <c r="Z476" s="31">
        <f t="shared" si="276"/>
        <v>-89.98088671071153</v>
      </c>
      <c r="AA476" s="31">
        <f t="shared" si="277"/>
        <v>49.233584362308243</v>
      </c>
      <c r="AB476" s="31">
        <f t="shared" si="278"/>
        <v>-89.802100690987274</v>
      </c>
      <c r="AC476" s="31">
        <f t="shared" si="279"/>
        <v>5.7034615210635042</v>
      </c>
      <c r="AD476" s="31">
        <f t="shared" si="280"/>
        <v>58.762058148406503</v>
      </c>
      <c r="AE476" s="31">
        <f t="shared" si="281"/>
        <v>-21.023365898964975</v>
      </c>
      <c r="AF476" s="31">
        <f t="shared" si="282"/>
        <v>-121.02092925329228</v>
      </c>
      <c r="AG476" s="31">
        <f t="shared" si="305"/>
        <v>92.110410468749379</v>
      </c>
      <c r="AH476" s="31">
        <f t="shared" si="283"/>
        <v>-144.33465499480999</v>
      </c>
      <c r="AI476" s="31">
        <f t="shared" si="284"/>
        <v>-89.999996521517019</v>
      </c>
      <c r="AJ476" s="31">
        <f t="shared" si="285"/>
        <v>68.457908892168874</v>
      </c>
      <c r="AK476" s="31">
        <f t="shared" si="286"/>
        <v>89.978361497691878</v>
      </c>
      <c r="AL476" s="32">
        <f t="shared" si="287"/>
        <v>-31.155209640256189</v>
      </c>
      <c r="AM476" s="31">
        <f t="shared" si="288"/>
        <v>-88.413581948806495</v>
      </c>
      <c r="AN476" s="31">
        <f t="shared" si="289"/>
        <v>-14.921545274147931</v>
      </c>
      <c r="AO476" s="31">
        <f t="shared" si="290"/>
        <v>-88.435216972631636</v>
      </c>
      <c r="AP476" s="30">
        <f t="shared" si="306"/>
        <v>23.609121289162623</v>
      </c>
      <c r="AQ476" s="30">
        <f t="shared" si="307"/>
        <v>-26.020599913279625</v>
      </c>
      <c r="AR476" s="31">
        <f t="shared" si="291"/>
        <v>-38.356389797229909</v>
      </c>
      <c r="AS476" s="33">
        <f t="shared" si="292"/>
        <v>-209.45614622592393</v>
      </c>
      <c r="AT476" s="31">
        <f t="shared" si="293"/>
        <v>1.1973435356093063E-4</v>
      </c>
      <c r="AU476" s="31">
        <f t="shared" si="294"/>
        <v>0.30084227616391607</v>
      </c>
      <c r="AV476" s="32">
        <f t="shared" si="295"/>
        <v>-2.9934000014962152E-7</v>
      </c>
      <c r="AW476" s="31">
        <f t="shared" si="296"/>
        <v>-1.5042251699779076E-2</v>
      </c>
      <c r="AX476" s="34">
        <f t="shared" si="297"/>
        <v>1.1943501356078101E-4</v>
      </c>
      <c r="AY476" s="35">
        <f t="shared" si="298"/>
        <v>0.28580002446413699</v>
      </c>
      <c r="AZ476" s="10">
        <f t="shared" si="299"/>
        <v>-38.35627036221635</v>
      </c>
      <c r="BA476" s="10">
        <f t="shared" si="300"/>
        <v>-209.17034620145981</v>
      </c>
      <c r="BB476" s="10">
        <f t="shared" si="301"/>
        <v>-29.170346201459807</v>
      </c>
      <c r="BC476" s="37"/>
      <c r="BD476" s="46">
        <f t="shared" si="302"/>
        <v>-38</v>
      </c>
      <c r="BE476" s="46">
        <f t="shared" si="303"/>
        <v>-209</v>
      </c>
      <c r="BF476" s="46">
        <f t="shared" si="304"/>
        <v>-29</v>
      </c>
    </row>
    <row r="477" spans="22:58" x14ac:dyDescent="0.3">
      <c r="V477" s="29">
        <v>5.7300000000000599</v>
      </c>
      <c r="W477" s="36">
        <f t="shared" si="274"/>
        <v>5370317.9637032738</v>
      </c>
      <c r="X477" s="30">
        <f t="shared" si="308"/>
        <v>-6.4246676350453633</v>
      </c>
      <c r="Y477" s="31">
        <f t="shared" si="275"/>
        <v>-69.735744125539611</v>
      </c>
      <c r="Z477" s="31">
        <f t="shared" si="276"/>
        <v>-89.981321782261219</v>
      </c>
      <c r="AA477" s="31">
        <f t="shared" si="277"/>
        <v>49.43358203040755</v>
      </c>
      <c r="AB477" s="31">
        <f t="shared" si="278"/>
        <v>-89.806605394617506</v>
      </c>
      <c r="AC477" s="31">
        <f t="shared" si="279"/>
        <v>5.8505726889324015</v>
      </c>
      <c r="AD477" s="31">
        <f t="shared" si="280"/>
        <v>59.343898104499416</v>
      </c>
      <c r="AE477" s="31">
        <f t="shared" si="281"/>
        <v>-20.876257041245026</v>
      </c>
      <c r="AF477" s="31">
        <f t="shared" si="282"/>
        <v>-120.44402907237931</v>
      </c>
      <c r="AG477" s="31">
        <f t="shared" si="305"/>
        <v>92.110410468749379</v>
      </c>
      <c r="AH477" s="31">
        <f t="shared" si="283"/>
        <v>-144.53465499481001</v>
      </c>
      <c r="AI477" s="31">
        <f t="shared" si="284"/>
        <v>-89.99999660069696</v>
      </c>
      <c r="AJ477" s="31">
        <f t="shared" si="285"/>
        <v>68.657908864289851</v>
      </c>
      <c r="AK477" s="31">
        <f t="shared" si="286"/>
        <v>89.978854050093517</v>
      </c>
      <c r="AL477" s="32">
        <f t="shared" si="287"/>
        <v>-31.355059825394349</v>
      </c>
      <c r="AM477" s="31">
        <f t="shared" si="288"/>
        <v>-88.449675403957016</v>
      </c>
      <c r="AN477" s="31">
        <f t="shared" si="289"/>
        <v>-15.121395487165131</v>
      </c>
      <c r="AO477" s="31">
        <f t="shared" si="290"/>
        <v>-88.470817954560459</v>
      </c>
      <c r="AP477" s="30">
        <f t="shared" si="306"/>
        <v>23.609121289162623</v>
      </c>
      <c r="AQ477" s="30">
        <f t="shared" si="307"/>
        <v>-26.020599913279625</v>
      </c>
      <c r="AR477" s="31">
        <f t="shared" si="291"/>
        <v>-38.409131152527159</v>
      </c>
      <c r="AS477" s="33">
        <f t="shared" si="292"/>
        <v>-208.91484702693975</v>
      </c>
      <c r="AT477" s="31">
        <f t="shared" si="293"/>
        <v>1.2537717834455123E-4</v>
      </c>
      <c r="AU477" s="31">
        <f t="shared" si="294"/>
        <v>0.30784965964924427</v>
      </c>
      <c r="AV477" s="32">
        <f t="shared" si="295"/>
        <v>-3.1344745863324012E-7</v>
      </c>
      <c r="AW477" s="31">
        <f t="shared" si="296"/>
        <v>-1.5392630735840244E-2</v>
      </c>
      <c r="AX477" s="34">
        <f t="shared" si="297"/>
        <v>1.25063730885918E-4</v>
      </c>
      <c r="AY477" s="35">
        <f t="shared" si="298"/>
        <v>0.29245702891340403</v>
      </c>
      <c r="AZ477" s="10">
        <f t="shared" si="299"/>
        <v>-38.409006088796275</v>
      </c>
      <c r="BA477" s="10">
        <f t="shared" si="300"/>
        <v>-208.62238999802634</v>
      </c>
      <c r="BB477" s="10">
        <f t="shared" si="301"/>
        <v>-28.622389998026335</v>
      </c>
      <c r="BC477" s="48"/>
      <c r="BD477" s="46">
        <f t="shared" si="302"/>
        <v>-38</v>
      </c>
      <c r="BE477" s="46">
        <f t="shared" si="303"/>
        <v>-209</v>
      </c>
      <c r="BF477" s="46">
        <f t="shared" si="304"/>
        <v>-29</v>
      </c>
    </row>
    <row r="478" spans="22:58" x14ac:dyDescent="0.3">
      <c r="V478" s="29">
        <v>5.7400000000000597</v>
      </c>
      <c r="W478" s="38">
        <f t="shared" si="274"/>
        <v>5495408.7385770082</v>
      </c>
      <c r="X478" s="30">
        <f t="shared" si="308"/>
        <v>-6.4246676350453633</v>
      </c>
      <c r="Y478" s="31">
        <f t="shared" si="275"/>
        <v>-69.935744104766869</v>
      </c>
      <c r="Z478" s="31">
        <f t="shared" si="276"/>
        <v>-89.981746950375452</v>
      </c>
      <c r="AA478" s="31">
        <f t="shared" si="277"/>
        <v>49.633579803458503</v>
      </c>
      <c r="AB478" s="31">
        <f t="shared" si="278"/>
        <v>-89.811007560984649</v>
      </c>
      <c r="AC478" s="31">
        <f t="shared" si="279"/>
        <v>5.9994557969115405</v>
      </c>
      <c r="AD478" s="31">
        <f t="shared" si="280"/>
        <v>59.919342897731042</v>
      </c>
      <c r="AE478" s="31">
        <f t="shared" si="281"/>
        <v>-20.727376139442192</v>
      </c>
      <c r="AF478" s="31">
        <f t="shared" si="282"/>
        <v>-119.87341161362906</v>
      </c>
      <c r="AG478" s="31">
        <f t="shared" si="305"/>
        <v>92.110410468749379</v>
      </c>
      <c r="AH478" s="31">
        <f t="shared" si="283"/>
        <v>-144.73465499481</v>
      </c>
      <c r="AI478" s="31">
        <f t="shared" si="284"/>
        <v>-89.999996678074552</v>
      </c>
      <c r="AJ478" s="31">
        <f t="shared" si="285"/>
        <v>68.85790883766559</v>
      </c>
      <c r="AK478" s="31">
        <f t="shared" si="286"/>
        <v>89.979335390636692</v>
      </c>
      <c r="AL478" s="32">
        <f t="shared" si="287"/>
        <v>-31.554916748487489</v>
      </c>
      <c r="AM478" s="31">
        <f t="shared" si="288"/>
        <v>-88.484948461060085</v>
      </c>
      <c r="AN478" s="31">
        <f t="shared" si="289"/>
        <v>-15.321252436882521</v>
      </c>
      <c r="AO478" s="31">
        <f t="shared" si="290"/>
        <v>-88.505609748497946</v>
      </c>
      <c r="AP478" s="30">
        <f t="shared" si="306"/>
        <v>23.609121289162623</v>
      </c>
      <c r="AQ478" s="30">
        <f t="shared" si="307"/>
        <v>-26.020599913279625</v>
      </c>
      <c r="AR478" s="31">
        <f t="shared" si="291"/>
        <v>-38.460107200441719</v>
      </c>
      <c r="AS478" s="33">
        <f t="shared" si="292"/>
        <v>-208.37902136212699</v>
      </c>
      <c r="AT478" s="31">
        <f t="shared" si="293"/>
        <v>1.3128593340739063E-4</v>
      </c>
      <c r="AU478" s="31">
        <f t="shared" si="294"/>
        <v>0.31502025652848598</v>
      </c>
      <c r="AV478" s="32">
        <f t="shared" si="295"/>
        <v>-3.2821978237996004E-7</v>
      </c>
      <c r="AW478" s="31">
        <f t="shared" si="296"/>
        <v>-1.5751171146891708E-2</v>
      </c>
      <c r="AX478" s="34">
        <f t="shared" si="297"/>
        <v>1.3095771362501066E-4</v>
      </c>
      <c r="AY478" s="35">
        <f t="shared" si="298"/>
        <v>0.29926908538159425</v>
      </c>
      <c r="AZ478" s="10">
        <f t="shared" si="299"/>
        <v>-38.459976242728096</v>
      </c>
      <c r="BA478" s="10">
        <f t="shared" si="300"/>
        <v>-208.07975227674541</v>
      </c>
      <c r="BB478" s="10">
        <f t="shared" si="301"/>
        <v>-28.07975227674541</v>
      </c>
      <c r="BC478" s="37"/>
      <c r="BD478" s="46">
        <f t="shared" si="302"/>
        <v>-38</v>
      </c>
      <c r="BE478" s="46">
        <f t="shared" si="303"/>
        <v>-208</v>
      </c>
      <c r="BF478" s="46">
        <f t="shared" si="304"/>
        <v>-28</v>
      </c>
    </row>
    <row r="479" spans="22:58" x14ac:dyDescent="0.3">
      <c r="V479" s="29">
        <v>5.7500000000000604</v>
      </c>
      <c r="W479" s="38">
        <f t="shared" si="274"/>
        <v>5623413.2519042809</v>
      </c>
      <c r="X479" s="30">
        <f t="shared" si="308"/>
        <v>-6.4246676350453633</v>
      </c>
      <c r="Y479" s="31">
        <f t="shared" si="275"/>
        <v>-70.135744084929058</v>
      </c>
      <c r="Z479" s="31">
        <f t="shared" si="276"/>
        <v>-89.982162440483776</v>
      </c>
      <c r="AA479" s="31">
        <f t="shared" si="277"/>
        <v>49.833577676737626</v>
      </c>
      <c r="AB479" s="31">
        <f t="shared" si="278"/>
        <v>-89.815309523967571</v>
      </c>
      <c r="AC479" s="31">
        <f t="shared" si="279"/>
        <v>6.1500714094628357</v>
      </c>
      <c r="AD479" s="31">
        <f t="shared" si="280"/>
        <v>60.488233243077445</v>
      </c>
      <c r="AE479" s="31">
        <f t="shared" si="281"/>
        <v>-20.576762633773964</v>
      </c>
      <c r="AF479" s="31">
        <f t="shared" si="282"/>
        <v>-119.3092387213739</v>
      </c>
      <c r="AG479" s="31">
        <f t="shared" si="305"/>
        <v>92.110410468749379</v>
      </c>
      <c r="AH479" s="31">
        <f t="shared" si="283"/>
        <v>-144.93465499481002</v>
      </c>
      <c r="AI479" s="31">
        <f t="shared" si="284"/>
        <v>-89.999996753690795</v>
      </c>
      <c r="AJ479" s="31">
        <f t="shared" si="285"/>
        <v>69.057908812239631</v>
      </c>
      <c r="AK479" s="31">
        <f t="shared" si="286"/>
        <v>89.979805774534256</v>
      </c>
      <c r="AL479" s="32">
        <f t="shared" si="287"/>
        <v>-31.754780106701904</v>
      </c>
      <c r="AM479" s="31">
        <f t="shared" si="288"/>
        <v>-88.519419715347908</v>
      </c>
      <c r="AN479" s="31">
        <f t="shared" si="289"/>
        <v>-15.521115820522912</v>
      </c>
      <c r="AO479" s="31">
        <f t="shared" si="290"/>
        <v>-88.539610694504447</v>
      </c>
      <c r="AP479" s="30">
        <f t="shared" si="306"/>
        <v>23.609121289162623</v>
      </c>
      <c r="AQ479" s="30">
        <f t="shared" si="307"/>
        <v>-26.020599913279625</v>
      </c>
      <c r="AR479" s="31">
        <f t="shared" si="291"/>
        <v>-38.509357078413878</v>
      </c>
      <c r="AS479" s="33">
        <f t="shared" si="292"/>
        <v>-207.84884941587836</v>
      </c>
      <c r="AT479" s="31">
        <f t="shared" si="293"/>
        <v>1.3747315090187421E-4</v>
      </c>
      <c r="AU479" s="31">
        <f t="shared" si="294"/>
        <v>0.32235786784802067</v>
      </c>
      <c r="AV479" s="32">
        <f t="shared" si="295"/>
        <v>-3.436883023938013E-7</v>
      </c>
      <c r="AW479" s="31">
        <f t="shared" si="296"/>
        <v>-1.6118063035692905E-2</v>
      </c>
      <c r="AX479" s="34">
        <f t="shared" si="297"/>
        <v>1.3712946259948042E-4</v>
      </c>
      <c r="AY479" s="35">
        <f t="shared" si="298"/>
        <v>0.30623980481232776</v>
      </c>
      <c r="AZ479" s="10">
        <f t="shared" si="299"/>
        <v>-38.509219948951277</v>
      </c>
      <c r="BA479" s="10">
        <f t="shared" si="300"/>
        <v>-207.54260961106604</v>
      </c>
      <c r="BB479" s="10">
        <f t="shared" si="301"/>
        <v>-27.542609611066041</v>
      </c>
      <c r="BC479" s="37"/>
      <c r="BD479" s="46">
        <f t="shared" si="302"/>
        <v>-39</v>
      </c>
      <c r="BE479" s="46">
        <f t="shared" si="303"/>
        <v>-208</v>
      </c>
      <c r="BF479" s="46">
        <f t="shared" si="304"/>
        <v>-28</v>
      </c>
    </row>
    <row r="480" spans="22:58" x14ac:dyDescent="0.3">
      <c r="V480" s="29">
        <v>5.7600000000000602</v>
      </c>
      <c r="W480" s="36">
        <f t="shared" si="274"/>
        <v>5754399.3733723778</v>
      </c>
      <c r="X480" s="30">
        <f t="shared" si="308"/>
        <v>-6.4246676350453633</v>
      </c>
      <c r="Y480" s="31">
        <f t="shared" si="275"/>
        <v>-70.335744065984102</v>
      </c>
      <c r="Z480" s="31">
        <f t="shared" si="276"/>
        <v>-89.982568472884381</v>
      </c>
      <c r="AA480" s="31">
        <f t="shared" si="277"/>
        <v>50.033575645733961</v>
      </c>
      <c r="AB480" s="31">
        <f t="shared" si="278"/>
        <v>-89.819513564329839</v>
      </c>
      <c r="AC480" s="31">
        <f t="shared" si="279"/>
        <v>6.3023796178280751</v>
      </c>
      <c r="AD480" s="31">
        <f t="shared" si="280"/>
        <v>61.050422063717562</v>
      </c>
      <c r="AE480" s="31">
        <f t="shared" si="281"/>
        <v>-20.424456437467434</v>
      </c>
      <c r="AF480" s="31">
        <f t="shared" si="282"/>
        <v>-118.75165997349667</v>
      </c>
      <c r="AG480" s="31">
        <f t="shared" si="305"/>
        <v>92.110410468749379</v>
      </c>
      <c r="AH480" s="31">
        <f t="shared" si="283"/>
        <v>-145.13465499481001</v>
      </c>
      <c r="AI480" s="31">
        <f t="shared" si="284"/>
        <v>-89.999996827585818</v>
      </c>
      <c r="AJ480" s="31">
        <f t="shared" si="285"/>
        <v>69.25790878795803</v>
      </c>
      <c r="AK480" s="31">
        <f t="shared" si="286"/>
        <v>89.980265451189723</v>
      </c>
      <c r="AL480" s="32">
        <f t="shared" si="287"/>
        <v>-31.954649610796331</v>
      </c>
      <c r="AM480" s="31">
        <f t="shared" si="288"/>
        <v>-88.553107344058986</v>
      </c>
      <c r="AN480" s="31">
        <f t="shared" si="289"/>
        <v>-15.720985348898928</v>
      </c>
      <c r="AO480" s="31">
        <f t="shared" si="290"/>
        <v>-88.572838720455081</v>
      </c>
      <c r="AP480" s="30">
        <f t="shared" si="306"/>
        <v>23.609121289162623</v>
      </c>
      <c r="AQ480" s="30">
        <f t="shared" si="307"/>
        <v>-26.020599913279625</v>
      </c>
      <c r="AR480" s="31">
        <f t="shared" si="291"/>
        <v>-38.556920410483364</v>
      </c>
      <c r="AS480" s="33">
        <f t="shared" si="292"/>
        <v>-207.32449869395174</v>
      </c>
      <c r="AT480" s="31">
        <f t="shared" si="293"/>
        <v>1.4395195352672011E-4</v>
      </c>
      <c r="AU480" s="31">
        <f t="shared" si="294"/>
        <v>0.32986638314320099</v>
      </c>
      <c r="AV480" s="32">
        <f t="shared" si="295"/>
        <v>-3.5988583474352992E-7</v>
      </c>
      <c r="AW480" s="31">
        <f t="shared" si="296"/>
        <v>-1.6493500933059183E-2</v>
      </c>
      <c r="AX480" s="34">
        <f t="shared" si="297"/>
        <v>1.4359206769197659E-4</v>
      </c>
      <c r="AY480" s="35">
        <f t="shared" si="298"/>
        <v>0.31337288221014181</v>
      </c>
      <c r="AZ480" s="10">
        <f t="shared" si="299"/>
        <v>-38.556776818415671</v>
      </c>
      <c r="BA480" s="10">
        <f t="shared" si="300"/>
        <v>-207.01112581174161</v>
      </c>
      <c r="BB480" s="10">
        <f t="shared" si="301"/>
        <v>-27.011125811741607</v>
      </c>
      <c r="BC480" s="48"/>
      <c r="BD480" s="46">
        <f t="shared" si="302"/>
        <v>-39</v>
      </c>
      <c r="BE480" s="46">
        <f t="shared" si="303"/>
        <v>-207</v>
      </c>
      <c r="BF480" s="46">
        <f t="shared" si="304"/>
        <v>-27</v>
      </c>
    </row>
    <row r="481" spans="22:58" x14ac:dyDescent="0.3">
      <c r="V481" s="29">
        <v>5.77000000000006</v>
      </c>
      <c r="W481" s="38">
        <f t="shared" si="274"/>
        <v>5888436.5535567049</v>
      </c>
      <c r="X481" s="30">
        <f t="shared" si="308"/>
        <v>-6.4246676350453633</v>
      </c>
      <c r="Y481" s="31">
        <f t="shared" si="275"/>
        <v>-70.535744047891768</v>
      </c>
      <c r="Z481" s="31">
        <f t="shared" si="276"/>
        <v>-89.982965262860859</v>
      </c>
      <c r="AA481" s="31">
        <f t="shared" si="277"/>
        <v>50.233573706139623</v>
      </c>
      <c r="AB481" s="31">
        <f t="shared" si="278"/>
        <v>-89.823621910928154</v>
      </c>
      <c r="AC481" s="31">
        <f t="shared" si="279"/>
        <v>6.4563401441963943</v>
      </c>
      <c r="AD481" s="31">
        <f t="shared" si="280"/>
        <v>61.605774395932166</v>
      </c>
      <c r="AE481" s="31">
        <f t="shared" si="281"/>
        <v>-20.270497832601116</v>
      </c>
      <c r="AF481" s="31">
        <f t="shared" si="282"/>
        <v>-118.20081277785684</v>
      </c>
      <c r="AG481" s="31">
        <f t="shared" si="305"/>
        <v>92.110410468749379</v>
      </c>
      <c r="AH481" s="31">
        <f t="shared" si="283"/>
        <v>-145.33465499480999</v>
      </c>
      <c r="AI481" s="31">
        <f t="shared" si="284"/>
        <v>-89.999996899798788</v>
      </c>
      <c r="AJ481" s="31">
        <f t="shared" si="285"/>
        <v>69.457908764769243</v>
      </c>
      <c r="AK481" s="31">
        <f t="shared" si="286"/>
        <v>89.980714664329497</v>
      </c>
      <c r="AL481" s="32">
        <f t="shared" si="287"/>
        <v>-32.154524984513507</v>
      </c>
      <c r="AM481" s="31">
        <f t="shared" si="288"/>
        <v>-88.586029115600894</v>
      </c>
      <c r="AN481" s="31">
        <f t="shared" si="289"/>
        <v>-15.92086074580488</v>
      </c>
      <c r="AO481" s="31">
        <f t="shared" si="290"/>
        <v>-88.605311351070185</v>
      </c>
      <c r="AP481" s="30">
        <f t="shared" si="306"/>
        <v>23.609121289162623</v>
      </c>
      <c r="AQ481" s="30">
        <f t="shared" si="307"/>
        <v>-26.020599913279625</v>
      </c>
      <c r="AR481" s="31">
        <f t="shared" si="291"/>
        <v>-38.602837202522998</v>
      </c>
      <c r="AS481" s="33">
        <f t="shared" si="292"/>
        <v>-206.80612412892702</v>
      </c>
      <c r="AT481" s="31">
        <f t="shared" si="293"/>
        <v>1.507360823505327E-4</v>
      </c>
      <c r="AU481" s="31">
        <f t="shared" si="294"/>
        <v>0.33754978249604117</v>
      </c>
      <c r="AV481" s="32">
        <f t="shared" si="295"/>
        <v>-3.7684672974340062E-7</v>
      </c>
      <c r="AW481" s="31">
        <f t="shared" si="296"/>
        <v>-1.6877683901004189E-2</v>
      </c>
      <c r="AX481" s="34">
        <f t="shared" si="297"/>
        <v>1.5035923562078929E-4</v>
      </c>
      <c r="AY481" s="35">
        <f t="shared" si="298"/>
        <v>0.32067209859503698</v>
      </c>
      <c r="AZ481" s="10">
        <f t="shared" si="299"/>
        <v>-38.60268684328738</v>
      </c>
      <c r="BA481" s="10">
        <f t="shared" si="300"/>
        <v>-206.485452030332</v>
      </c>
      <c r="BB481" s="10">
        <f t="shared" si="301"/>
        <v>-26.485452030331999</v>
      </c>
      <c r="BC481" s="37"/>
      <c r="BD481" s="46">
        <f t="shared" si="302"/>
        <v>-39</v>
      </c>
      <c r="BE481" s="46">
        <f t="shared" si="303"/>
        <v>-206</v>
      </c>
      <c r="BF481" s="46">
        <f t="shared" si="304"/>
        <v>-26</v>
      </c>
    </row>
    <row r="482" spans="22:58" x14ac:dyDescent="0.3">
      <c r="V482" s="29">
        <v>5.7800000000000598</v>
      </c>
      <c r="W482" s="38">
        <f t="shared" si="274"/>
        <v>6025595.8607444111</v>
      </c>
      <c r="X482" s="30">
        <f t="shared" si="308"/>
        <v>-6.4246676350453633</v>
      </c>
      <c r="Y482" s="31">
        <f t="shared" si="275"/>
        <v>-70.735744030613745</v>
      </c>
      <c r="Z482" s="31">
        <f t="shared" si="276"/>
        <v>-89.983353020796358</v>
      </c>
      <c r="AA482" s="31">
        <f t="shared" si="277"/>
        <v>50.433571853840618</v>
      </c>
      <c r="AB482" s="31">
        <f t="shared" si="278"/>
        <v>-89.827636741893159</v>
      </c>
      <c r="AC482" s="31">
        <f t="shared" si="279"/>
        <v>6.6119124423795919</v>
      </c>
      <c r="AD482" s="31">
        <f t="shared" si="280"/>
        <v>62.154167253078455</v>
      </c>
      <c r="AE482" s="31">
        <f t="shared" si="281"/>
        <v>-20.114927369438902</v>
      </c>
      <c r="AF482" s="31">
        <f t="shared" si="282"/>
        <v>-117.65682250961108</v>
      </c>
      <c r="AG482" s="31">
        <f t="shared" si="305"/>
        <v>92.110410468749379</v>
      </c>
      <c r="AH482" s="31">
        <f t="shared" si="283"/>
        <v>-145.53465499480998</v>
      </c>
      <c r="AI482" s="31">
        <f t="shared" si="284"/>
        <v>-89.999996970367988</v>
      </c>
      <c r="AJ482" s="31">
        <f t="shared" si="285"/>
        <v>69.657908742624159</v>
      </c>
      <c r="AK482" s="31">
        <f t="shared" si="286"/>
        <v>89.981153652132136</v>
      </c>
      <c r="AL482" s="32">
        <f t="shared" si="287"/>
        <v>-32.354405963998822</v>
      </c>
      <c r="AM482" s="31">
        <f t="shared" si="288"/>
        <v>-88.618202398527927</v>
      </c>
      <c r="AN482" s="31">
        <f t="shared" si="289"/>
        <v>-16.120741747435268</v>
      </c>
      <c r="AO482" s="31">
        <f t="shared" si="290"/>
        <v>-88.63704571676378</v>
      </c>
      <c r="AP482" s="30">
        <f t="shared" si="306"/>
        <v>23.609121289162623</v>
      </c>
      <c r="AQ482" s="30">
        <f t="shared" si="307"/>
        <v>-26.020599913279625</v>
      </c>
      <c r="AR482" s="31">
        <f t="shared" si="291"/>
        <v>-38.647147740991173</v>
      </c>
      <c r="AS482" s="33">
        <f t="shared" si="292"/>
        <v>-206.29386822637485</v>
      </c>
      <c r="AT482" s="31">
        <f t="shared" si="293"/>
        <v>1.5783992595971676E-4</v>
      </c>
      <c r="AU482" s="31">
        <f t="shared" si="294"/>
        <v>0.34541213864058307</v>
      </c>
      <c r="AV482" s="32">
        <f t="shared" si="295"/>
        <v>-3.9460696742162449E-7</v>
      </c>
      <c r="AW482" s="31">
        <f t="shared" si="296"/>
        <v>-1.7270815638284597E-2</v>
      </c>
      <c r="AX482" s="34">
        <f t="shared" si="297"/>
        <v>1.5744531899229512E-4</v>
      </c>
      <c r="AY482" s="35">
        <f t="shared" si="298"/>
        <v>0.32814132300229848</v>
      </c>
      <c r="AZ482" s="10">
        <f t="shared" si="299"/>
        <v>-38.646990295672182</v>
      </c>
      <c r="BA482" s="10">
        <f t="shared" si="300"/>
        <v>-205.96572690337257</v>
      </c>
      <c r="BB482" s="10">
        <f t="shared" si="301"/>
        <v>-25.96572690337257</v>
      </c>
      <c r="BC482" s="37"/>
      <c r="BD482" s="46">
        <f t="shared" si="302"/>
        <v>-39</v>
      </c>
      <c r="BE482" s="46">
        <f t="shared" si="303"/>
        <v>-206</v>
      </c>
      <c r="BF482" s="46">
        <f t="shared" si="304"/>
        <v>-26</v>
      </c>
    </row>
    <row r="483" spans="22:58" x14ac:dyDescent="0.3">
      <c r="V483" s="29">
        <v>5.7900000000000604</v>
      </c>
      <c r="W483" s="36">
        <f t="shared" si="274"/>
        <v>6165950.0186156854</v>
      </c>
      <c r="X483" s="30">
        <f t="shared" si="308"/>
        <v>-6.4246676350453633</v>
      </c>
      <c r="Y483" s="31">
        <f t="shared" si="275"/>
        <v>-70.935744014113382</v>
      </c>
      <c r="Z483" s="31">
        <f t="shared" si="276"/>
        <v>-89.983731952285126</v>
      </c>
      <c r="AA483" s="31">
        <f t="shared" si="277"/>
        <v>50.633570084908079</v>
      </c>
      <c r="AB483" s="31">
        <f t="shared" si="278"/>
        <v>-89.831560185783587</v>
      </c>
      <c r="AC483" s="31">
        <f t="shared" si="279"/>
        <v>6.7690557946371595</v>
      </c>
      <c r="AD483" s="31">
        <f t="shared" si="280"/>
        <v>62.695489451650388</v>
      </c>
      <c r="AE483" s="31">
        <f t="shared" si="281"/>
        <v>-19.957785769613508</v>
      </c>
      <c r="AF483" s="31">
        <f t="shared" si="282"/>
        <v>-117.11980268641832</v>
      </c>
      <c r="AG483" s="31">
        <f t="shared" si="305"/>
        <v>92.110410468749379</v>
      </c>
      <c r="AH483" s="31">
        <f t="shared" si="283"/>
        <v>-145.73465499481</v>
      </c>
      <c r="AI483" s="31">
        <f t="shared" si="284"/>
        <v>-89.999997039330822</v>
      </c>
      <c r="AJ483" s="31">
        <f t="shared" si="285"/>
        <v>69.857908721475766</v>
      </c>
      <c r="AK483" s="31">
        <f t="shared" si="286"/>
        <v>89.981582647354543</v>
      </c>
      <c r="AL483" s="32">
        <f t="shared" si="287"/>
        <v>-32.554292297244743</v>
      </c>
      <c r="AM483" s="31">
        <f t="shared" si="288"/>
        <v>-88.649644170336146</v>
      </c>
      <c r="AN483" s="31">
        <f t="shared" si="289"/>
        <v>-16.320628101829598</v>
      </c>
      <c r="AO483" s="31">
        <f t="shared" si="290"/>
        <v>-88.668058562312424</v>
      </c>
      <c r="AP483" s="30">
        <f t="shared" si="306"/>
        <v>23.609121289162623</v>
      </c>
      <c r="AQ483" s="30">
        <f t="shared" si="307"/>
        <v>-26.020599913279625</v>
      </c>
      <c r="AR483" s="31">
        <f t="shared" si="291"/>
        <v>-38.689892495560109</v>
      </c>
      <c r="AS483" s="33">
        <f t="shared" si="292"/>
        <v>-205.78786124873074</v>
      </c>
      <c r="AT483" s="31">
        <f t="shared" si="293"/>
        <v>1.6527855094800595E-4</v>
      </c>
      <c r="AU483" s="31">
        <f t="shared" si="294"/>
        <v>0.35345761911703288</v>
      </c>
      <c r="AV483" s="32">
        <f t="shared" si="295"/>
        <v>-4.1320422116603268E-7</v>
      </c>
      <c r="AW483" s="31">
        <f t="shared" si="296"/>
        <v>-1.7673104588403071E-2</v>
      </c>
      <c r="AX483" s="34">
        <f t="shared" si="297"/>
        <v>1.6486534672683991E-4</v>
      </c>
      <c r="AY483" s="35">
        <f t="shared" si="298"/>
        <v>0.33578451452862978</v>
      </c>
      <c r="AZ483" s="10">
        <f t="shared" si="299"/>
        <v>-38.689727630213383</v>
      </c>
      <c r="BA483" s="10">
        <f t="shared" si="300"/>
        <v>-205.45207673420211</v>
      </c>
      <c r="BB483" s="10">
        <f t="shared" si="301"/>
        <v>-25.452076734202109</v>
      </c>
      <c r="BC483" s="48"/>
      <c r="BD483" s="46">
        <f t="shared" si="302"/>
        <v>-39</v>
      </c>
      <c r="BE483" s="46">
        <f t="shared" si="303"/>
        <v>-205</v>
      </c>
      <c r="BF483" s="46">
        <f t="shared" si="304"/>
        <v>-25</v>
      </c>
    </row>
    <row r="484" spans="22:58" x14ac:dyDescent="0.3">
      <c r="V484" s="29">
        <v>5.8000000000000602</v>
      </c>
      <c r="W484" s="38">
        <f t="shared" si="274"/>
        <v>6309573.444802816</v>
      </c>
      <c r="X484" s="30">
        <f t="shared" si="308"/>
        <v>-6.4246676350453633</v>
      </c>
      <c r="Y484" s="31">
        <f t="shared" si="275"/>
        <v>-71.135743998355636</v>
      </c>
      <c r="Z484" s="31">
        <f t="shared" si="276"/>
        <v>-89.984102258241506</v>
      </c>
      <c r="AA484" s="31">
        <f t="shared" si="277"/>
        <v>50.833568395589936</v>
      </c>
      <c r="AB484" s="31">
        <f t="shared" si="278"/>
        <v>-89.835394322714038</v>
      </c>
      <c r="AC484" s="31">
        <f t="shared" si="279"/>
        <v>6.9277294043458699</v>
      </c>
      <c r="AD484" s="31">
        <f t="shared" si="280"/>
        <v>63.229641402527264</v>
      </c>
      <c r="AE484" s="31">
        <f t="shared" si="281"/>
        <v>-19.799113833465199</v>
      </c>
      <c r="AF484" s="31">
        <f t="shared" si="282"/>
        <v>-116.58985517842829</v>
      </c>
      <c r="AG484" s="31">
        <f t="shared" si="305"/>
        <v>92.110410468749379</v>
      </c>
      <c r="AH484" s="31">
        <f t="shared" si="283"/>
        <v>-145.93465499481002</v>
      </c>
      <c r="AI484" s="31">
        <f t="shared" si="284"/>
        <v>-89.999997106723882</v>
      </c>
      <c r="AJ484" s="31">
        <f t="shared" si="285"/>
        <v>70.057908701279217</v>
      </c>
      <c r="AK484" s="31">
        <f t="shared" si="286"/>
        <v>89.982001877455488</v>
      </c>
      <c r="AL484" s="32">
        <f t="shared" si="287"/>
        <v>-32.754183743560084</v>
      </c>
      <c r="AM484" s="31">
        <f t="shared" si="288"/>
        <v>-88.680371026078689</v>
      </c>
      <c r="AN484" s="31">
        <f t="shared" si="289"/>
        <v>-16.520519568341506</v>
      </c>
      <c r="AO484" s="31">
        <f t="shared" si="290"/>
        <v>-88.698366255347082</v>
      </c>
      <c r="AP484" s="30">
        <f t="shared" si="306"/>
        <v>23.609121289162623</v>
      </c>
      <c r="AQ484" s="30">
        <f t="shared" si="307"/>
        <v>-26.020599913279625</v>
      </c>
      <c r="AR484" s="31">
        <f t="shared" si="291"/>
        <v>-38.731112025923707</v>
      </c>
      <c r="AS484" s="33">
        <f t="shared" si="292"/>
        <v>-205.28822143377539</v>
      </c>
      <c r="AT484" s="31">
        <f t="shared" si="293"/>
        <v>1.7306773387675527E-4</v>
      </c>
      <c r="AU484" s="31">
        <f t="shared" si="294"/>
        <v>0.36169048847578911</v>
      </c>
      <c r="AV484" s="32">
        <f t="shared" si="295"/>
        <v>-4.3267793390600322E-7</v>
      </c>
      <c r="AW484" s="31">
        <f t="shared" si="296"/>
        <v>-1.8084764050127083E-2</v>
      </c>
      <c r="AX484" s="34">
        <f t="shared" si="297"/>
        <v>1.7263505594284926E-4</v>
      </c>
      <c r="AY484" s="35">
        <f t="shared" si="298"/>
        <v>0.34360572442566201</v>
      </c>
      <c r="AZ484" s="10">
        <f t="shared" si="299"/>
        <v>-38.730939390867768</v>
      </c>
      <c r="BA484" s="10">
        <f t="shared" si="300"/>
        <v>-204.94461570934973</v>
      </c>
      <c r="BB484" s="10">
        <f t="shared" si="301"/>
        <v>-24.944615709349733</v>
      </c>
      <c r="BC484" s="37"/>
      <c r="BD484" s="46">
        <f t="shared" si="302"/>
        <v>-39</v>
      </c>
      <c r="BE484" s="46">
        <f t="shared" si="303"/>
        <v>-205</v>
      </c>
      <c r="BF484" s="46">
        <f t="shared" si="304"/>
        <v>-25</v>
      </c>
    </row>
    <row r="485" spans="22:58" x14ac:dyDescent="0.3">
      <c r="V485" s="29">
        <v>5.81000000000006</v>
      </c>
      <c r="W485" s="38">
        <f t="shared" si="274"/>
        <v>6456542.2903474588</v>
      </c>
      <c r="X485" s="30">
        <f t="shared" si="308"/>
        <v>-6.4246676350453633</v>
      </c>
      <c r="Y485" s="31">
        <f t="shared" si="275"/>
        <v>-71.335743983307111</v>
      </c>
      <c r="Z485" s="31">
        <f t="shared" si="276"/>
        <v>-89.984464135006505</v>
      </c>
      <c r="AA485" s="31">
        <f t="shared" si="277"/>
        <v>51.033566782303019</v>
      </c>
      <c r="AB485" s="31">
        <f t="shared" si="278"/>
        <v>-89.839141185457265</v>
      </c>
      <c r="AC485" s="31">
        <f t="shared" si="279"/>
        <v>7.0878924842605082</v>
      </c>
      <c r="AD485" s="31">
        <f t="shared" si="280"/>
        <v>63.756534870568451</v>
      </c>
      <c r="AE485" s="31">
        <f t="shared" si="281"/>
        <v>-19.638952351788951</v>
      </c>
      <c r="AF485" s="31">
        <f t="shared" si="282"/>
        <v>-116.06707044989531</v>
      </c>
      <c r="AG485" s="31">
        <f t="shared" si="305"/>
        <v>92.110410468749379</v>
      </c>
      <c r="AH485" s="31">
        <f t="shared" si="283"/>
        <v>-146.13465499481001</v>
      </c>
      <c r="AI485" s="31">
        <f t="shared" si="284"/>
        <v>-89.999997172582894</v>
      </c>
      <c r="AJ485" s="31">
        <f t="shared" si="285"/>
        <v>70.257908681991637</v>
      </c>
      <c r="AK485" s="31">
        <f t="shared" si="286"/>
        <v>89.982411564716145</v>
      </c>
      <c r="AL485" s="32">
        <f t="shared" si="287"/>
        <v>-32.954080073063089</v>
      </c>
      <c r="AM485" s="31">
        <f t="shared" si="288"/>
        <v>-88.710399186803969</v>
      </c>
      <c r="AN485" s="31">
        <f t="shared" si="289"/>
        <v>-16.72041591713208</v>
      </c>
      <c r="AO485" s="31">
        <f t="shared" si="290"/>
        <v>-88.727984794670718</v>
      </c>
      <c r="AP485" s="30">
        <f t="shared" si="306"/>
        <v>23.609121289162623</v>
      </c>
      <c r="AQ485" s="30">
        <f t="shared" si="307"/>
        <v>-26.020599913279625</v>
      </c>
      <c r="AR485" s="31">
        <f t="shared" si="291"/>
        <v>-38.770846893038033</v>
      </c>
      <c r="AS485" s="33">
        <f t="shared" si="292"/>
        <v>-204.79505524456602</v>
      </c>
      <c r="AT485" s="31">
        <f t="shared" si="293"/>
        <v>1.8122399471363443E-4</v>
      </c>
      <c r="AU485" s="31">
        <f t="shared" si="294"/>
        <v>0.37011511053250717</v>
      </c>
      <c r="AV485" s="32">
        <f t="shared" si="295"/>
        <v>-4.5306941550959806E-7</v>
      </c>
      <c r="AW485" s="31">
        <f t="shared" si="296"/>
        <v>-1.8506012290582113E-2</v>
      </c>
      <c r="AX485" s="34">
        <f t="shared" si="297"/>
        <v>1.8077092529812484E-4</v>
      </c>
      <c r="AY485" s="35">
        <f t="shared" si="298"/>
        <v>0.35160909824192504</v>
      </c>
      <c r="AZ485" s="10">
        <f t="shared" si="299"/>
        <v>-38.770666122112736</v>
      </c>
      <c r="BA485" s="10">
        <f t="shared" si="300"/>
        <v>-204.44344614632408</v>
      </c>
      <c r="BB485" s="10">
        <f t="shared" si="301"/>
        <v>-24.443446146324078</v>
      </c>
      <c r="BC485" s="37"/>
      <c r="BD485" s="46">
        <f t="shared" si="302"/>
        <v>-39</v>
      </c>
      <c r="BE485" s="46">
        <f t="shared" si="303"/>
        <v>-204</v>
      </c>
      <c r="BF485" s="46">
        <f t="shared" si="304"/>
        <v>-24</v>
      </c>
    </row>
    <row r="486" spans="22:58" x14ac:dyDescent="0.3">
      <c r="V486" s="29">
        <v>5.8200000000000598</v>
      </c>
      <c r="W486" s="36">
        <f t="shared" si="274"/>
        <v>6606934.4800768839</v>
      </c>
      <c r="X486" s="30">
        <f t="shared" si="308"/>
        <v>-6.4246676350453633</v>
      </c>
      <c r="Y486" s="31">
        <f t="shared" si="275"/>
        <v>-71.535743968935876</v>
      </c>
      <c r="Z486" s="31">
        <f t="shared" si="276"/>
        <v>-89.984817774451869</v>
      </c>
      <c r="AA486" s="31">
        <f t="shared" si="277"/>
        <v>51.233565241625413</v>
      </c>
      <c r="AB486" s="31">
        <f t="shared" si="278"/>
        <v>-89.842802760521209</v>
      </c>
      <c r="AC486" s="31">
        <f t="shared" si="279"/>
        <v>7.2495043401626713</v>
      </c>
      <c r="AD486" s="31">
        <f t="shared" si="280"/>
        <v>64.276092705729482</v>
      </c>
      <c r="AE486" s="31">
        <f t="shared" si="281"/>
        <v>-19.477342022193156</v>
      </c>
      <c r="AF486" s="31">
        <f t="shared" si="282"/>
        <v>-115.5515278292436</v>
      </c>
      <c r="AG486" s="31">
        <f t="shared" si="305"/>
        <v>92.110410468749379</v>
      </c>
      <c r="AH486" s="31">
        <f t="shared" si="283"/>
        <v>-146.33465499480999</v>
      </c>
      <c r="AI486" s="31">
        <f t="shared" si="284"/>
        <v>-89.999997236942761</v>
      </c>
      <c r="AJ486" s="31">
        <f t="shared" si="285"/>
        <v>70.457908663572141</v>
      </c>
      <c r="AK486" s="31">
        <f t="shared" si="286"/>
        <v>89.98281192635794</v>
      </c>
      <c r="AL486" s="32">
        <f t="shared" si="287"/>
        <v>-33.153981066196856</v>
      </c>
      <c r="AM486" s="31">
        <f t="shared" si="288"/>
        <v>-88.739744507819637</v>
      </c>
      <c r="AN486" s="31">
        <f t="shared" si="289"/>
        <v>-16.920316928685331</v>
      </c>
      <c r="AO486" s="31">
        <f t="shared" si="290"/>
        <v>-88.756929818404458</v>
      </c>
      <c r="AP486" s="30">
        <f t="shared" si="306"/>
        <v>23.609121289162623</v>
      </c>
      <c r="AQ486" s="30">
        <f t="shared" si="307"/>
        <v>-26.020599913279625</v>
      </c>
      <c r="AR486" s="31">
        <f t="shared" si="291"/>
        <v>-38.809137574995489</v>
      </c>
      <c r="AS486" s="33">
        <f t="shared" si="292"/>
        <v>-204.30845764764805</v>
      </c>
      <c r="AT486" s="31">
        <f t="shared" si="293"/>
        <v>1.8976463186342875E-4</v>
      </c>
      <c r="AU486" s="31">
        <f t="shared" si="294"/>
        <v>0.37873595067535532</v>
      </c>
      <c r="AV486" s="32">
        <f t="shared" si="295"/>
        <v>-4.744219180011733E-7</v>
      </c>
      <c r="AW486" s="31">
        <f t="shared" si="296"/>
        <v>-1.8937072660978875E-2</v>
      </c>
      <c r="AX486" s="34">
        <f t="shared" si="297"/>
        <v>1.8929020994542758E-4</v>
      </c>
      <c r="AY486" s="35">
        <f t="shared" si="298"/>
        <v>0.35979887801437643</v>
      </c>
      <c r="AZ486" s="10">
        <f t="shared" si="299"/>
        <v>-38.808948284785544</v>
      </c>
      <c r="BA486" s="10">
        <f t="shared" si="300"/>
        <v>-203.94865876963368</v>
      </c>
      <c r="BB486" s="10">
        <f t="shared" si="301"/>
        <v>-23.948658769633681</v>
      </c>
      <c r="BC486" s="48"/>
      <c r="BD486" s="46">
        <f t="shared" si="302"/>
        <v>-39</v>
      </c>
      <c r="BE486" s="46">
        <f t="shared" si="303"/>
        <v>-204</v>
      </c>
      <c r="BF486" s="46">
        <f t="shared" si="304"/>
        <v>-24</v>
      </c>
    </row>
    <row r="487" spans="22:58" x14ac:dyDescent="0.3">
      <c r="V487" s="29">
        <v>5.8300000000000596</v>
      </c>
      <c r="W487" s="38">
        <f t="shared" si="274"/>
        <v>6760829.7539207507</v>
      </c>
      <c r="X487" s="30">
        <f t="shared" si="308"/>
        <v>-6.4246676350453633</v>
      </c>
      <c r="Y487" s="31">
        <f t="shared" si="275"/>
        <v>-71.735743955211447</v>
      </c>
      <c r="Z487" s="31">
        <f t="shared" si="276"/>
        <v>-89.985163364081799</v>
      </c>
      <c r="AA487" s="31">
        <f t="shared" si="277"/>
        <v>51.43356377028919</v>
      </c>
      <c r="AB487" s="31">
        <f t="shared" si="278"/>
        <v>-89.84638098920172</v>
      </c>
      <c r="AC487" s="31">
        <f t="shared" si="279"/>
        <v>7.4125244497431524</v>
      </c>
      <c r="AD487" s="31">
        <f t="shared" si="280"/>
        <v>64.788248548863095</v>
      </c>
      <c r="AE487" s="31">
        <f t="shared" si="281"/>
        <v>-19.314323370224471</v>
      </c>
      <c r="AF487" s="31">
        <f t="shared" si="282"/>
        <v>-115.04329580442041</v>
      </c>
      <c r="AG487" s="31">
        <f t="shared" si="305"/>
        <v>92.110410468749379</v>
      </c>
      <c r="AH487" s="31">
        <f t="shared" si="283"/>
        <v>-146.53465499480998</v>
      </c>
      <c r="AI487" s="31">
        <f t="shared" si="284"/>
        <v>-89.999997299837617</v>
      </c>
      <c r="AJ487" s="31">
        <f t="shared" si="285"/>
        <v>70.657908645981664</v>
      </c>
      <c r="AK487" s="31">
        <f t="shared" si="286"/>
        <v>89.983203174657774</v>
      </c>
      <c r="AL487" s="32">
        <f t="shared" si="287"/>
        <v>-33.353886513266588</v>
      </c>
      <c r="AM487" s="31">
        <f t="shared" si="288"/>
        <v>-88.768422486784957</v>
      </c>
      <c r="AN487" s="31">
        <f t="shared" si="289"/>
        <v>-17.120222393345529</v>
      </c>
      <c r="AO487" s="31">
        <f t="shared" si="290"/>
        <v>-88.785216611964799</v>
      </c>
      <c r="AP487" s="30">
        <f t="shared" si="306"/>
        <v>23.609121289162623</v>
      </c>
      <c r="AQ487" s="30">
        <f t="shared" si="307"/>
        <v>-26.020599913279625</v>
      </c>
      <c r="AR487" s="31">
        <f t="shared" si="291"/>
        <v>-38.846024387687002</v>
      </c>
      <c r="AS487" s="33">
        <f t="shared" si="292"/>
        <v>-203.82851241638519</v>
      </c>
      <c r="AT487" s="31">
        <f t="shared" si="293"/>
        <v>1.9870775884099981E-4</v>
      </c>
      <c r="AU487" s="31">
        <f t="shared" si="294"/>
        <v>0.3875575782256645</v>
      </c>
      <c r="AV487" s="32">
        <f t="shared" si="295"/>
        <v>-4.967807348871831E-7</v>
      </c>
      <c r="AW487" s="31">
        <f t="shared" si="296"/>
        <v>-1.9378173715036168E-2</v>
      </c>
      <c r="AX487" s="34">
        <f t="shared" si="297"/>
        <v>1.9821097810611264E-4</v>
      </c>
      <c r="AY487" s="35">
        <f t="shared" si="298"/>
        <v>0.36817940451062836</v>
      </c>
      <c r="AZ487" s="10">
        <f t="shared" si="299"/>
        <v>-38.845826176708897</v>
      </c>
      <c r="BA487" s="10">
        <f t="shared" si="300"/>
        <v>-203.46033301187455</v>
      </c>
      <c r="BB487" s="10">
        <f t="shared" si="301"/>
        <v>-23.460333011874553</v>
      </c>
      <c r="BC487" s="37"/>
      <c r="BD487" s="46">
        <f t="shared" si="302"/>
        <v>-39</v>
      </c>
      <c r="BE487" s="46">
        <f t="shared" si="303"/>
        <v>-203</v>
      </c>
      <c r="BF487" s="46">
        <f t="shared" si="304"/>
        <v>-23</v>
      </c>
    </row>
    <row r="488" spans="22:58" x14ac:dyDescent="0.3">
      <c r="V488" s="29">
        <v>5.8400000000000603</v>
      </c>
      <c r="W488" s="38">
        <f t="shared" si="274"/>
        <v>6918309.7091903305</v>
      </c>
      <c r="X488" s="30">
        <f t="shared" si="308"/>
        <v>-6.4246676350453633</v>
      </c>
      <c r="Y488" s="31">
        <f t="shared" si="275"/>
        <v>-71.935743942104736</v>
      </c>
      <c r="Z488" s="31">
        <f t="shared" si="276"/>
        <v>-89.985501087132377</v>
      </c>
      <c r="AA488" s="31">
        <f t="shared" si="277"/>
        <v>51.633562365173574</v>
      </c>
      <c r="AB488" s="31">
        <f t="shared" si="278"/>
        <v>-89.849877768611321</v>
      </c>
      <c r="AC488" s="31">
        <f t="shared" si="279"/>
        <v>7.5769125366093508</v>
      </c>
      <c r="AD488" s="31">
        <f t="shared" si="280"/>
        <v>65.292946515324644</v>
      </c>
      <c r="AE488" s="31">
        <f t="shared" si="281"/>
        <v>-19.149936675367179</v>
      </c>
      <c r="AF488" s="31">
        <f t="shared" si="282"/>
        <v>-114.54243234041905</v>
      </c>
      <c r="AG488" s="31">
        <f t="shared" si="305"/>
        <v>92.110410468749379</v>
      </c>
      <c r="AH488" s="31">
        <f t="shared" si="283"/>
        <v>-146.73465499481</v>
      </c>
      <c r="AI488" s="31">
        <f t="shared" si="284"/>
        <v>-89.999997361300828</v>
      </c>
      <c r="AJ488" s="31">
        <f t="shared" si="285"/>
        <v>70.857908629182901</v>
      </c>
      <c r="AK488" s="31">
        <f t="shared" si="286"/>
        <v>89.983585517060519</v>
      </c>
      <c r="AL488" s="32">
        <f t="shared" si="287"/>
        <v>-33.553796213997508</v>
      </c>
      <c r="AM488" s="31">
        <f t="shared" si="288"/>
        <v>-88.796448271634532</v>
      </c>
      <c r="AN488" s="31">
        <f t="shared" si="289"/>
        <v>-17.320132110875228</v>
      </c>
      <c r="AO488" s="31">
        <f t="shared" si="290"/>
        <v>-88.812860115874841</v>
      </c>
      <c r="AP488" s="30">
        <f t="shared" si="306"/>
        <v>23.609121289162623</v>
      </c>
      <c r="AQ488" s="30">
        <f t="shared" si="307"/>
        <v>-26.020599913279625</v>
      </c>
      <c r="AR488" s="31">
        <f t="shared" si="291"/>
        <v>-38.88154741035941</v>
      </c>
      <c r="AS488" s="33">
        <f t="shared" si="292"/>
        <v>-203.35529245629391</v>
      </c>
      <c r="AT488" s="31">
        <f t="shared" si="293"/>
        <v>2.0807234266923577E-4</v>
      </c>
      <c r="AU488" s="31">
        <f t="shared" si="294"/>
        <v>0.39658466885319044</v>
      </c>
      <c r="AV488" s="32">
        <f t="shared" si="295"/>
        <v>-5.2019328698140648E-7</v>
      </c>
      <c r="AW488" s="31">
        <f t="shared" si="296"/>
        <v>-1.9829549330162347E-2</v>
      </c>
      <c r="AX488" s="34">
        <f t="shared" si="297"/>
        <v>2.0755214938225435E-4</v>
      </c>
      <c r="AY488" s="35">
        <f t="shared" si="298"/>
        <v>0.37675511952302809</v>
      </c>
      <c r="AZ488" s="10">
        <f t="shared" si="299"/>
        <v>-38.881339858210026</v>
      </c>
      <c r="BA488" s="10">
        <f t="shared" si="300"/>
        <v>-202.97853733677087</v>
      </c>
      <c r="BB488" s="10">
        <f t="shared" si="301"/>
        <v>-22.97853733677087</v>
      </c>
      <c r="BC488" s="37"/>
      <c r="BD488" s="46">
        <f t="shared" si="302"/>
        <v>-39</v>
      </c>
      <c r="BE488" s="46">
        <f t="shared" si="303"/>
        <v>-203</v>
      </c>
      <c r="BF488" s="46">
        <f t="shared" si="304"/>
        <v>-23</v>
      </c>
    </row>
    <row r="489" spans="22:58" x14ac:dyDescent="0.3">
      <c r="V489" s="29">
        <v>5.85000000000006</v>
      </c>
      <c r="W489" s="36">
        <f t="shared" ref="W489:W552" si="309">10*10^V489</f>
        <v>7079457.8438423667</v>
      </c>
      <c r="X489" s="30">
        <f t="shared" si="308"/>
        <v>-6.4246676350453633</v>
      </c>
      <c r="Y489" s="31">
        <f t="shared" ref="Y489:Y552" si="310">20*LOG(1/SQRT((W489/fp)^2+1))</f>
        <v>-72.135743929587917</v>
      </c>
      <c r="Z489" s="31">
        <f t="shared" ref="Z489:Z552" si="311">-180/PI()*ATAN(W489/fp)</f>
        <v>-89.985831122668756</v>
      </c>
      <c r="AA489" s="31">
        <f t="shared" ref="AA489:AA552" si="312">20*LOG(SQRT((W489/fzRHP)^2+1))</f>
        <v>51.833561023298138</v>
      </c>
      <c r="AB489" s="31">
        <f t="shared" ref="AB489:AB552" si="313">-180/PI()*ATAN(W489/fzRHP)</f>
        <v>-89.853294952684479</v>
      </c>
      <c r="AC489" s="31">
        <f t="shared" ref="AC489:AC552" si="314">20*LOG(SQRT((W489/fzESR)^2+1))</f>
        <v>7.7426286393520707</v>
      </c>
      <c r="AD489" s="31">
        <f t="shared" ref="AD489:AD552" si="315">180/PI()*ATAN(W489/fzESR)</f>
        <v>65.790140859430394</v>
      </c>
      <c r="AE489" s="31">
        <f t="shared" ref="AE489:AE552" si="316">X489+Y489+AA489+AC489</f>
        <v>-18.984221901983076</v>
      </c>
      <c r="AF489" s="31">
        <f t="shared" ref="AF489:AF552" si="317">Z489+AB489+AD489</f>
        <v>-114.04898521592285</v>
      </c>
      <c r="AG489" s="31">
        <f t="shared" si="305"/>
        <v>92.110410468749379</v>
      </c>
      <c r="AH489" s="31">
        <f t="shared" ref="AH489:AH552" si="318">20*LOG(1/SQRT((W489/fp_comp1)^2+1))</f>
        <v>-146.93465499480999</v>
      </c>
      <c r="AI489" s="31">
        <f t="shared" ref="AI489:AI552" si="319">-180/PI()*ATAN(W489/fp_comp1)</f>
        <v>-89.999997421364952</v>
      </c>
      <c r="AJ489" s="31">
        <f t="shared" ref="AJ489:AJ552" si="320">20*LOG(SQRT((W489/fz_comp)^2+1))</f>
        <v>71.057908613140199</v>
      </c>
      <c r="AK489" s="31">
        <f t="shared" ref="AK489:AK552" si="321">180/PI()*ATAN(W489/fz_comp)</f>
        <v>89.983959156289046</v>
      </c>
      <c r="AL489" s="32">
        <f t="shared" ref="AL489:AL552" si="322">20*LOG(1/SQRT((W489/fp_comp2)^2+1))</f>
        <v>-33.753709977112301</v>
      </c>
      <c r="AM489" s="31">
        <f t="shared" ref="AM489:AM552" si="323">-180/PI()*ATAN(W489/fp_comp2)</f>
        <v>-88.823836668336071</v>
      </c>
      <c r="AN489" s="31">
        <f t="shared" ref="AN489:AN552" si="324">AG489+AH489+AJ489+AL489</f>
        <v>-17.520045890032712</v>
      </c>
      <c r="AO489" s="31">
        <f t="shared" ref="AO489:AO552" si="325">AI489+AK489+AM489</f>
        <v>-88.839874933411977</v>
      </c>
      <c r="AP489" s="30">
        <f t="shared" si="306"/>
        <v>23.609121289162623</v>
      </c>
      <c r="AQ489" s="30">
        <f t="shared" si="307"/>
        <v>-26.020599913279625</v>
      </c>
      <c r="AR489" s="31">
        <f t="shared" ref="AR489:AR552" si="326">AE489+AN489+AP489+AQ489</f>
        <v>-38.915746416132791</v>
      </c>
      <c r="AS489" s="33">
        <f t="shared" ref="AS489:AS552" si="327">AF489+AO489</f>
        <v>-202.88886014933485</v>
      </c>
      <c r="AT489" s="31">
        <f t="shared" ref="AT489:AT552" si="328">20*LOG(SQRT((W489/fz_ff)^2+1))</f>
        <v>2.1787824409445582E-4</v>
      </c>
      <c r="AU489" s="31">
        <f t="shared" ref="AU489:AU552" si="329">180/PI()*ATAN(W489/fz_ff)</f>
        <v>0.40582200704722038</v>
      </c>
      <c r="AV489" s="32">
        <f t="shared" ref="AV489:AV552" si="330">20*LOG(1/SQRT((W489/fp_ff)^2+1))</f>
        <v>-5.4470924005298869E-7</v>
      </c>
      <c r="AW489" s="31">
        <f t="shared" ref="AW489:AW552" si="331">-180/PI()*ATAN(W489/fp_ff)</f>
        <v>-2.0291438831458883E-2</v>
      </c>
      <c r="AX489" s="34">
        <f t="shared" ref="AX489:AX552" si="332">AT489+AV489</f>
        <v>2.1733353485440282E-4</v>
      </c>
      <c r="AY489" s="35">
        <f t="shared" ref="AY489:AY552" si="333">AU489+AW489</f>
        <v>0.38553056821576148</v>
      </c>
      <c r="AZ489" s="10">
        <f t="shared" ref="AZ489:AZ552" si="334">AR489+AX489</f>
        <v>-38.915529082597935</v>
      </c>
      <c r="BA489" s="10">
        <f t="shared" ref="BA489:BA552" si="335">AS489+AY489</f>
        <v>-202.50332958111909</v>
      </c>
      <c r="BB489" s="10">
        <f t="shared" ref="BB489:BB552" si="336">BA489+180</f>
        <v>-22.50332958111909</v>
      </c>
      <c r="BC489" s="48"/>
      <c r="BD489" s="46">
        <f t="shared" ref="BD489:BD552" si="337">ROUND(AZ489,0)</f>
        <v>-39</v>
      </c>
      <c r="BE489" s="46">
        <f t="shared" ref="BE489:BE552" si="338">ROUND(BA489,0)</f>
        <v>-203</v>
      </c>
      <c r="BF489" s="46">
        <f t="shared" ref="BF489:BF552" si="339">ROUND(BB489,0)</f>
        <v>-23</v>
      </c>
    </row>
    <row r="490" spans="22:58" x14ac:dyDescent="0.3">
      <c r="V490" s="29">
        <v>5.8600000000000598</v>
      </c>
      <c r="W490" s="38">
        <f t="shared" si="309"/>
        <v>7244359.600750911</v>
      </c>
      <c r="X490" s="30">
        <f t="shared" si="308"/>
        <v>-6.4246676350453633</v>
      </c>
      <c r="Y490" s="31">
        <f t="shared" si="310"/>
        <v>-72.335743917634446</v>
      </c>
      <c r="Z490" s="31">
        <f t="shared" si="311"/>
        <v>-89.986153645680048</v>
      </c>
      <c r="AA490" s="31">
        <f t="shared" si="312"/>
        <v>52.03355974181666</v>
      </c>
      <c r="AB490" s="31">
        <f t="shared" si="313"/>
        <v>-89.856634353160118</v>
      </c>
      <c r="AC490" s="31">
        <f t="shared" si="314"/>
        <v>7.9096331756468832</v>
      </c>
      <c r="AD490" s="31">
        <f t="shared" si="315"/>
        <v>66.279795622727434</v>
      </c>
      <c r="AE490" s="31">
        <f t="shared" si="316"/>
        <v>-18.817218635216271</v>
      </c>
      <c r="AF490" s="31">
        <f t="shared" si="317"/>
        <v>-113.56299237611272</v>
      </c>
      <c r="AG490" s="31">
        <f t="shared" si="305"/>
        <v>92.110410468749379</v>
      </c>
      <c r="AH490" s="31">
        <f t="shared" si="318"/>
        <v>-147.13465499481001</v>
      </c>
      <c r="AI490" s="31">
        <f t="shared" si="319"/>
        <v>-89.999997480061836</v>
      </c>
      <c r="AJ490" s="31">
        <f t="shared" si="320"/>
        <v>71.257908597819537</v>
      </c>
      <c r="AK490" s="31">
        <f t="shared" si="321"/>
        <v>89.984324290451681</v>
      </c>
      <c r="AL490" s="32">
        <f t="shared" si="322"/>
        <v>-33.95362761992773</v>
      </c>
      <c r="AM490" s="31">
        <f t="shared" si="323"/>
        <v>-88.850602148485152</v>
      </c>
      <c r="AN490" s="31">
        <f t="shared" si="324"/>
        <v>-17.71996354816882</v>
      </c>
      <c r="AO490" s="31">
        <f t="shared" si="325"/>
        <v>-88.866275338095306</v>
      </c>
      <c r="AP490" s="30">
        <f t="shared" si="306"/>
        <v>23.609121289162623</v>
      </c>
      <c r="AQ490" s="30">
        <f t="shared" si="307"/>
        <v>-26.020599913279625</v>
      </c>
      <c r="AR490" s="31">
        <f t="shared" si="326"/>
        <v>-38.948660807502094</v>
      </c>
      <c r="AS490" s="33">
        <f t="shared" si="327"/>
        <v>-202.42926771420804</v>
      </c>
      <c r="AT490" s="31">
        <f t="shared" si="328"/>
        <v>2.2814625968472081E-4</v>
      </c>
      <c r="AU490" s="31">
        <f t="shared" si="329"/>
        <v>0.41527448864481908</v>
      </c>
      <c r="AV490" s="32">
        <f t="shared" si="330"/>
        <v>-5.7038059354466631E-7</v>
      </c>
      <c r="AW490" s="31">
        <f t="shared" si="331"/>
        <v>-2.0764087118612943E-2</v>
      </c>
      <c r="AX490" s="34">
        <f t="shared" si="332"/>
        <v>2.2757587909117614E-4</v>
      </c>
      <c r="AY490" s="35">
        <f t="shared" si="333"/>
        <v>0.39451040152620614</v>
      </c>
      <c r="AZ490" s="10">
        <f t="shared" si="334"/>
        <v>-38.948433231623</v>
      </c>
      <c r="BA490" s="10">
        <f t="shared" si="335"/>
        <v>-202.03475731268182</v>
      </c>
      <c r="BB490" s="10">
        <f t="shared" si="336"/>
        <v>-22.034757312681819</v>
      </c>
      <c r="BC490" s="37"/>
      <c r="BD490" s="46">
        <f t="shared" si="337"/>
        <v>-39</v>
      </c>
      <c r="BE490" s="46">
        <f t="shared" si="338"/>
        <v>-202</v>
      </c>
      <c r="BF490" s="46">
        <f t="shared" si="339"/>
        <v>-22</v>
      </c>
    </row>
    <row r="491" spans="22:58" x14ac:dyDescent="0.3">
      <c r="V491" s="29">
        <v>5.8700000000000596</v>
      </c>
      <c r="W491" s="38">
        <f t="shared" si="309"/>
        <v>7413102.4130102079</v>
      </c>
      <c r="X491" s="30">
        <f t="shared" si="308"/>
        <v>-6.4246676350453633</v>
      </c>
      <c r="Y491" s="31">
        <f t="shared" si="310"/>
        <v>-72.535743906218968</v>
      </c>
      <c r="Z491" s="31">
        <f t="shared" si="311"/>
        <v>-89.986468827172146</v>
      </c>
      <c r="AA491" s="31">
        <f t="shared" si="312"/>
        <v>52.233558518010994</v>
      </c>
      <c r="AB491" s="31">
        <f t="shared" si="313"/>
        <v>-89.859897740541754</v>
      </c>
      <c r="AC491" s="31">
        <f t="shared" si="314"/>
        <v>8.0778870014012885</v>
      </c>
      <c r="AD491" s="31">
        <f t="shared" si="315"/>
        <v>66.761884268917669</v>
      </c>
      <c r="AE491" s="31">
        <f t="shared" si="316"/>
        <v>-18.648966021852054</v>
      </c>
      <c r="AF491" s="31">
        <f t="shared" si="317"/>
        <v>-113.08448229879625</v>
      </c>
      <c r="AG491" s="31">
        <f t="shared" si="305"/>
        <v>92.110410468749379</v>
      </c>
      <c r="AH491" s="31">
        <f t="shared" si="318"/>
        <v>-147.33465499480999</v>
      </c>
      <c r="AI491" s="31">
        <f t="shared" si="319"/>
        <v>-89.999997537422644</v>
      </c>
      <c r="AJ491" s="31">
        <f t="shared" si="320"/>
        <v>71.457908583188427</v>
      </c>
      <c r="AK491" s="31">
        <f t="shared" si="321"/>
        <v>89.984681113147289</v>
      </c>
      <c r="AL491" s="32">
        <f t="shared" si="322"/>
        <v>-34.153548967969122</v>
      </c>
      <c r="AM491" s="31">
        <f t="shared" si="323"/>
        <v>-88.876758856739613</v>
      </c>
      <c r="AN491" s="31">
        <f t="shared" si="324"/>
        <v>-17.919884910841311</v>
      </c>
      <c r="AO491" s="31">
        <f t="shared" si="325"/>
        <v>-88.892075281014968</v>
      </c>
      <c r="AP491" s="30">
        <f t="shared" si="306"/>
        <v>23.609121289162623</v>
      </c>
      <c r="AQ491" s="30">
        <f t="shared" si="307"/>
        <v>-26.020599913279625</v>
      </c>
      <c r="AR491" s="31">
        <f t="shared" si="326"/>
        <v>-38.980329556810368</v>
      </c>
      <c r="AS491" s="33">
        <f t="shared" si="327"/>
        <v>-201.97655757981121</v>
      </c>
      <c r="AT491" s="31">
        <f t="shared" si="328"/>
        <v>2.3889816592084835E-4</v>
      </c>
      <c r="AU491" s="31">
        <f t="shared" si="329"/>
        <v>0.42494712341749108</v>
      </c>
      <c r="AV491" s="32">
        <f t="shared" si="330"/>
        <v>-5.9726180014948173E-7</v>
      </c>
      <c r="AW491" s="31">
        <f t="shared" si="331"/>
        <v>-2.124774479574516E-2</v>
      </c>
      <c r="AX491" s="34">
        <f t="shared" si="332"/>
        <v>2.3830090412069887E-4</v>
      </c>
      <c r="AY491" s="35">
        <f t="shared" si="333"/>
        <v>0.40369937862174593</v>
      </c>
      <c r="AZ491" s="10">
        <f t="shared" si="334"/>
        <v>-38.980091255906245</v>
      </c>
      <c r="BA491" s="10">
        <f t="shared" si="335"/>
        <v>-201.57285820118946</v>
      </c>
      <c r="BB491" s="10">
        <f t="shared" si="336"/>
        <v>-21.572858201189462</v>
      </c>
      <c r="BC491" s="37"/>
      <c r="BD491" s="46">
        <f t="shared" si="337"/>
        <v>-39</v>
      </c>
      <c r="BE491" s="46">
        <f t="shared" si="338"/>
        <v>-202</v>
      </c>
      <c r="BF491" s="46">
        <f t="shared" si="339"/>
        <v>-22</v>
      </c>
    </row>
    <row r="492" spans="22:58" x14ac:dyDescent="0.3">
      <c r="V492" s="29">
        <v>5.8800000000000603</v>
      </c>
      <c r="W492" s="36">
        <f t="shared" si="309"/>
        <v>7585775.7502928935</v>
      </c>
      <c r="X492" s="30">
        <f t="shared" si="308"/>
        <v>-6.4246676350453633</v>
      </c>
      <c r="Y492" s="31">
        <f t="shared" si="310"/>
        <v>-72.735743895317285</v>
      </c>
      <c r="Z492" s="31">
        <f t="shared" si="311"/>
        <v>-89.986776834258364</v>
      </c>
      <c r="AA492" s="31">
        <f t="shared" si="312"/>
        <v>52.433557349285344</v>
      </c>
      <c r="AB492" s="31">
        <f t="shared" si="313"/>
        <v>-89.863086845035866</v>
      </c>
      <c r="AC492" s="31">
        <f t="shared" si="314"/>
        <v>8.2473514649932174</v>
      </c>
      <c r="AD492" s="31">
        <f t="shared" si="315"/>
        <v>67.236389308152582</v>
      </c>
      <c r="AE492" s="31">
        <f t="shared" si="316"/>
        <v>-18.479502716084092</v>
      </c>
      <c r="AF492" s="31">
        <f t="shared" si="317"/>
        <v>-112.61347437114165</v>
      </c>
      <c r="AG492" s="31">
        <f t="shared" si="305"/>
        <v>92.110410468749379</v>
      </c>
      <c r="AH492" s="31">
        <f t="shared" si="318"/>
        <v>-147.53465499480998</v>
      </c>
      <c r="AI492" s="31">
        <f t="shared" si="319"/>
        <v>-89.999997593477758</v>
      </c>
      <c r="AJ492" s="31">
        <f t="shared" si="320"/>
        <v>71.657908569215806</v>
      </c>
      <c r="AK492" s="31">
        <f t="shared" si="321"/>
        <v>89.985029813567877</v>
      </c>
      <c r="AL492" s="32">
        <f t="shared" si="322"/>
        <v>-34.353473854602058</v>
      </c>
      <c r="AM492" s="31">
        <f t="shared" si="323"/>
        <v>-88.902320618096596</v>
      </c>
      <c r="AN492" s="31">
        <f t="shared" si="324"/>
        <v>-18.119809811446856</v>
      </c>
      <c r="AO492" s="31">
        <f t="shared" si="325"/>
        <v>-88.917288398006477</v>
      </c>
      <c r="AP492" s="30">
        <f t="shared" si="306"/>
        <v>23.609121289162623</v>
      </c>
      <c r="AQ492" s="30">
        <f t="shared" si="307"/>
        <v>-26.020599913279625</v>
      </c>
      <c r="AR492" s="31">
        <f t="shared" si="326"/>
        <v>-39.01079115164795</v>
      </c>
      <c r="AS492" s="33">
        <f t="shared" si="327"/>
        <v>-201.53076276914811</v>
      </c>
      <c r="AT492" s="31">
        <f t="shared" si="328"/>
        <v>2.5015676535713343E-4</v>
      </c>
      <c r="AU492" s="31">
        <f t="shared" si="329"/>
        <v>0.43484503771760064</v>
      </c>
      <c r="AV492" s="32">
        <f t="shared" si="330"/>
        <v>-6.2540988056587055E-7</v>
      </c>
      <c r="AW492" s="31">
        <f t="shared" si="331"/>
        <v>-2.174266830428204E-2</v>
      </c>
      <c r="AX492" s="34">
        <f t="shared" si="332"/>
        <v>2.4953135547656755E-4</v>
      </c>
      <c r="AY492" s="35">
        <f t="shared" si="333"/>
        <v>0.41310236941331857</v>
      </c>
      <c r="AZ492" s="10">
        <f t="shared" si="334"/>
        <v>-39.010541620292472</v>
      </c>
      <c r="BA492" s="10">
        <f t="shared" si="335"/>
        <v>-201.1176603997348</v>
      </c>
      <c r="BB492" s="10">
        <f t="shared" si="336"/>
        <v>-21.117660399734802</v>
      </c>
      <c r="BC492" s="48"/>
      <c r="BD492" s="46">
        <f t="shared" si="337"/>
        <v>-39</v>
      </c>
      <c r="BE492" s="46">
        <f t="shared" si="338"/>
        <v>-201</v>
      </c>
      <c r="BF492" s="46">
        <f t="shared" si="339"/>
        <v>-21</v>
      </c>
    </row>
    <row r="493" spans="22:58" x14ac:dyDescent="0.3">
      <c r="V493" s="29">
        <v>5.8900000000000601</v>
      </c>
      <c r="W493" s="38">
        <f t="shared" si="309"/>
        <v>7762471.1662879968</v>
      </c>
      <c r="X493" s="30">
        <f t="shared" si="308"/>
        <v>-6.4246676350453633</v>
      </c>
      <c r="Y493" s="31">
        <f t="shared" si="310"/>
        <v>-72.935743884906245</v>
      </c>
      <c r="Z493" s="31">
        <f t="shared" si="311"/>
        <v>-89.987077830248083</v>
      </c>
      <c r="AA493" s="31">
        <f t="shared" si="312"/>
        <v>52.633556233160704</v>
      </c>
      <c r="AB493" s="31">
        <f t="shared" si="313"/>
        <v>-89.866203357468763</v>
      </c>
      <c r="AC493" s="31">
        <f t="shared" si="314"/>
        <v>8.4179884566761292</v>
      </c>
      <c r="AD493" s="31">
        <f t="shared" si="315"/>
        <v>67.703301913271247</v>
      </c>
      <c r="AE493" s="31">
        <f t="shared" si="316"/>
        <v>-18.308866830114781</v>
      </c>
      <c r="AF493" s="31">
        <f t="shared" si="317"/>
        <v>-112.1499792744456</v>
      </c>
      <c r="AG493" s="31">
        <f t="shared" si="305"/>
        <v>92.110410468749379</v>
      </c>
      <c r="AH493" s="31">
        <f t="shared" si="318"/>
        <v>-147.73465499481</v>
      </c>
      <c r="AI493" s="31">
        <f t="shared" si="319"/>
        <v>-89.99999764825688</v>
      </c>
      <c r="AJ493" s="31">
        <f t="shared" si="320"/>
        <v>71.857908555872072</v>
      </c>
      <c r="AK493" s="31">
        <f t="shared" si="321"/>
        <v>89.985370576598896</v>
      </c>
      <c r="AL493" s="32">
        <f t="shared" si="322"/>
        <v>-34.553402120680651</v>
      </c>
      <c r="AM493" s="31">
        <f t="shared" si="323"/>
        <v>-88.927300945014863</v>
      </c>
      <c r="AN493" s="31">
        <f t="shared" si="324"/>
        <v>-18.319738090869201</v>
      </c>
      <c r="AO493" s="31">
        <f t="shared" si="325"/>
        <v>-88.941928016672847</v>
      </c>
      <c r="AP493" s="30">
        <f t="shared" si="306"/>
        <v>23.609121289162623</v>
      </c>
      <c r="AQ493" s="30">
        <f t="shared" si="307"/>
        <v>-26.020599913279625</v>
      </c>
      <c r="AR493" s="31">
        <f t="shared" si="326"/>
        <v>-39.040083545100984</v>
      </c>
      <c r="AS493" s="33">
        <f t="shared" si="327"/>
        <v>-201.09190729111845</v>
      </c>
      <c r="AT493" s="31">
        <f t="shared" si="328"/>
        <v>2.6194593495768709E-4</v>
      </c>
      <c r="AU493" s="31">
        <f t="shared" si="329"/>
        <v>0.44497347718590119</v>
      </c>
      <c r="AV493" s="32">
        <f t="shared" si="330"/>
        <v>-6.548845382527596E-7</v>
      </c>
      <c r="AW493" s="31">
        <f t="shared" si="331"/>
        <v>-2.2249120058923304E-2</v>
      </c>
      <c r="AX493" s="34">
        <f t="shared" si="332"/>
        <v>2.6129105041943434E-4</v>
      </c>
      <c r="AY493" s="35">
        <f t="shared" si="333"/>
        <v>0.42272435712697787</v>
      </c>
      <c r="AZ493" s="10">
        <f t="shared" si="334"/>
        <v>-39.039822254050563</v>
      </c>
      <c r="BA493" s="10">
        <f t="shared" si="335"/>
        <v>-200.66918293399146</v>
      </c>
      <c r="BB493" s="10">
        <f t="shared" si="336"/>
        <v>-20.669182933991465</v>
      </c>
      <c r="BC493" s="37"/>
      <c r="BD493" s="46">
        <f t="shared" si="337"/>
        <v>-39</v>
      </c>
      <c r="BE493" s="46">
        <f t="shared" si="338"/>
        <v>-201</v>
      </c>
      <c r="BF493" s="46">
        <f t="shared" si="339"/>
        <v>-21</v>
      </c>
    </row>
    <row r="494" spans="22:58" x14ac:dyDescent="0.3">
      <c r="V494" s="29">
        <v>5.9000000000000599</v>
      </c>
      <c r="W494" s="38">
        <f t="shared" si="309"/>
        <v>7943282.34724392</v>
      </c>
      <c r="X494" s="30">
        <f t="shared" si="308"/>
        <v>-6.4246676350453633</v>
      </c>
      <c r="Y494" s="31">
        <f t="shared" si="310"/>
        <v>-73.135743874963779</v>
      </c>
      <c r="Z494" s="31">
        <f t="shared" si="311"/>
        <v>-89.987371974733279</v>
      </c>
      <c r="AA494" s="31">
        <f t="shared" si="312"/>
        <v>52.833555167269694</v>
      </c>
      <c r="AB494" s="31">
        <f t="shared" si="313"/>
        <v>-89.869248930182792</v>
      </c>
      <c r="AC494" s="31">
        <f t="shared" si="314"/>
        <v>8.5897604532528415</v>
      </c>
      <c r="AD494" s="31">
        <f t="shared" si="315"/>
        <v>68.16262153040212</v>
      </c>
      <c r="AE494" s="31">
        <f t="shared" si="316"/>
        <v>-18.137095889486609</v>
      </c>
      <c r="AF494" s="31">
        <f t="shared" si="317"/>
        <v>-111.69399937451395</v>
      </c>
      <c r="AG494" s="31">
        <f t="shared" si="305"/>
        <v>92.110410468749379</v>
      </c>
      <c r="AH494" s="31">
        <f t="shared" si="318"/>
        <v>-147.93465499480999</v>
      </c>
      <c r="AI494" s="31">
        <f t="shared" si="319"/>
        <v>-89.999997701789084</v>
      </c>
      <c r="AJ494" s="31">
        <f t="shared" si="320"/>
        <v>72.057908543128903</v>
      </c>
      <c r="AK494" s="31">
        <f t="shared" si="321"/>
        <v>89.985703582917338</v>
      </c>
      <c r="AL494" s="32">
        <f t="shared" si="322"/>
        <v>-34.753333614211456</v>
      </c>
      <c r="AM494" s="31">
        <f t="shared" si="323"/>
        <v>-88.951713044385258</v>
      </c>
      <c r="AN494" s="31">
        <f t="shared" si="324"/>
        <v>-18.519669597143164</v>
      </c>
      <c r="AO494" s="31">
        <f t="shared" si="325"/>
        <v>-88.966007163257004</v>
      </c>
      <c r="AP494" s="30">
        <f t="shared" si="306"/>
        <v>23.609121289162623</v>
      </c>
      <c r="AQ494" s="30">
        <f t="shared" si="307"/>
        <v>-26.020599913279625</v>
      </c>
      <c r="AR494" s="31">
        <f t="shared" si="326"/>
        <v>-39.068244110746775</v>
      </c>
      <c r="AS494" s="33">
        <f t="shared" si="327"/>
        <v>-200.66000653777095</v>
      </c>
      <c r="AT494" s="31">
        <f t="shared" si="328"/>
        <v>2.74290676702723E-4</v>
      </c>
      <c r="AU494" s="31">
        <f t="shared" si="329"/>
        <v>0.45533780952156006</v>
      </c>
      <c r="AV494" s="32">
        <f t="shared" si="330"/>
        <v>-6.8574829154257384E-7</v>
      </c>
      <c r="AW494" s="31">
        <f t="shared" si="331"/>
        <v>-2.2767368586776197E-2</v>
      </c>
      <c r="AX494" s="34">
        <f t="shared" si="332"/>
        <v>2.7360492841118045E-4</v>
      </c>
      <c r="AY494" s="35">
        <f t="shared" si="333"/>
        <v>0.43257044093478386</v>
      </c>
      <c r="AZ494" s="10">
        <f t="shared" si="334"/>
        <v>-39.067970505818366</v>
      </c>
      <c r="BA494" s="10">
        <f t="shared" si="335"/>
        <v>-200.22743609683616</v>
      </c>
      <c r="BB494" s="10">
        <f t="shared" si="336"/>
        <v>-20.227436096836158</v>
      </c>
      <c r="BC494" s="37"/>
      <c r="BD494" s="46">
        <f t="shared" si="337"/>
        <v>-39</v>
      </c>
      <c r="BE494" s="46">
        <f t="shared" si="338"/>
        <v>-200</v>
      </c>
      <c r="BF494" s="46">
        <f t="shared" si="339"/>
        <v>-20</v>
      </c>
    </row>
    <row r="495" spans="22:58" x14ac:dyDescent="0.3">
      <c r="V495" s="29">
        <v>5.9100000000000597</v>
      </c>
      <c r="W495" s="36">
        <f t="shared" si="309"/>
        <v>8128305.1616421212</v>
      </c>
      <c r="X495" s="30">
        <f t="shared" si="308"/>
        <v>-6.4246676350453633</v>
      </c>
      <c r="Y495" s="31">
        <f t="shared" si="310"/>
        <v>-73.3357438654688</v>
      </c>
      <c r="Z495" s="31">
        <f t="shared" si="311"/>
        <v>-89.987659423673193</v>
      </c>
      <c r="AA495" s="31">
        <f t="shared" si="312"/>
        <v>53.033554149351431</v>
      </c>
      <c r="AB495" s="31">
        <f t="shared" si="313"/>
        <v>-89.872225177912028</v>
      </c>
      <c r="AC495" s="31">
        <f t="shared" si="314"/>
        <v>8.7626305581435115</v>
      </c>
      <c r="AD495" s="31">
        <f t="shared" si="315"/>
        <v>68.614355486188956</v>
      </c>
      <c r="AE495" s="31">
        <f t="shared" si="316"/>
        <v>-17.964226793019222</v>
      </c>
      <c r="AF495" s="31">
        <f t="shared" si="317"/>
        <v>-111.24552911539628</v>
      </c>
      <c r="AG495" s="31">
        <f t="shared" si="305"/>
        <v>92.110410468749379</v>
      </c>
      <c r="AH495" s="31">
        <f t="shared" si="318"/>
        <v>-148.13465499480998</v>
      </c>
      <c r="AI495" s="31">
        <f t="shared" si="319"/>
        <v>-89.999997754102765</v>
      </c>
      <c r="AJ495" s="31">
        <f t="shared" si="320"/>
        <v>72.25790853095927</v>
      </c>
      <c r="AK495" s="31">
        <f t="shared" si="321"/>
        <v>89.98602900908746</v>
      </c>
      <c r="AL495" s="32">
        <f t="shared" si="322"/>
        <v>-34.953268190032496</v>
      </c>
      <c r="AM495" s="31">
        <f t="shared" si="323"/>
        <v>-88.975569824352078</v>
      </c>
      <c r="AN495" s="31">
        <f t="shared" si="324"/>
        <v>-18.719604185133825</v>
      </c>
      <c r="AO495" s="31">
        <f t="shared" si="325"/>
        <v>-88.989538569367383</v>
      </c>
      <c r="AP495" s="30">
        <f t="shared" si="306"/>
        <v>23.609121289162623</v>
      </c>
      <c r="AQ495" s="30">
        <f t="shared" si="307"/>
        <v>-26.020599913279625</v>
      </c>
      <c r="AR495" s="31">
        <f t="shared" si="326"/>
        <v>-39.095309602270049</v>
      </c>
      <c r="AS495" s="33">
        <f t="shared" si="327"/>
        <v>-200.23506768476366</v>
      </c>
      <c r="AT495" s="31">
        <f t="shared" si="328"/>
        <v>2.8721717059188685E-4</v>
      </c>
      <c r="AU495" s="31">
        <f t="shared" si="329"/>
        <v>0.46594352731609301</v>
      </c>
      <c r="AV495" s="32">
        <f t="shared" si="330"/>
        <v>-7.1806661057589194E-7</v>
      </c>
      <c r="AW495" s="31">
        <f t="shared" si="331"/>
        <v>-2.3297688669730608E-2</v>
      </c>
      <c r="AX495" s="34">
        <f t="shared" si="332"/>
        <v>2.8649910398131093E-4</v>
      </c>
      <c r="AY495" s="35">
        <f t="shared" si="333"/>
        <v>0.44264583864636242</v>
      </c>
      <c r="AZ495" s="10">
        <f t="shared" si="334"/>
        <v>-39.095023103166071</v>
      </c>
      <c r="BA495" s="10">
        <f t="shared" si="335"/>
        <v>-199.79242184611729</v>
      </c>
      <c r="BB495" s="10">
        <f t="shared" si="336"/>
        <v>-19.792421846117293</v>
      </c>
      <c r="BC495" s="48"/>
      <c r="BD495" s="46">
        <f t="shared" si="337"/>
        <v>-39</v>
      </c>
      <c r="BE495" s="46">
        <f t="shared" si="338"/>
        <v>-200</v>
      </c>
      <c r="BF495" s="46">
        <f t="shared" si="339"/>
        <v>-20</v>
      </c>
    </row>
    <row r="496" spans="22:58" x14ac:dyDescent="0.3">
      <c r="V496" s="29">
        <v>5.9200000000000603</v>
      </c>
      <c r="W496" s="38">
        <f t="shared" si="309"/>
        <v>8317637.7110278793</v>
      </c>
      <c r="X496" s="30">
        <f t="shared" si="308"/>
        <v>-6.4246676350453633</v>
      </c>
      <c r="Y496" s="31">
        <f t="shared" si="310"/>
        <v>-73.535743856401183</v>
      </c>
      <c r="Z496" s="31">
        <f t="shared" si="311"/>
        <v>-89.987940329477013</v>
      </c>
      <c r="AA496" s="31">
        <f t="shared" si="312"/>
        <v>53.233553177246833</v>
      </c>
      <c r="AB496" s="31">
        <f t="shared" si="313"/>
        <v>-89.875133678638122</v>
      </c>
      <c r="AC496" s="31">
        <f t="shared" si="314"/>
        <v>8.9365625369932715</v>
      </c>
      <c r="AD496" s="31">
        <f t="shared" si="315"/>
        <v>69.058518593736224</v>
      </c>
      <c r="AE496" s="31">
        <f t="shared" si="316"/>
        <v>-17.790295777206445</v>
      </c>
      <c r="AF496" s="31">
        <f t="shared" si="317"/>
        <v>-110.8045554143789</v>
      </c>
      <c r="AG496" s="31">
        <f t="shared" si="305"/>
        <v>92.110410468749379</v>
      </c>
      <c r="AH496" s="31">
        <f t="shared" si="318"/>
        <v>-148.33465499480999</v>
      </c>
      <c r="AI496" s="31">
        <f t="shared" si="319"/>
        <v>-89.999997805225618</v>
      </c>
      <c r="AJ496" s="31">
        <f t="shared" si="320"/>
        <v>72.457908519337366</v>
      </c>
      <c r="AK496" s="31">
        <f t="shared" si="321"/>
        <v>89.986347027654446</v>
      </c>
      <c r="AL496" s="32">
        <f t="shared" si="322"/>
        <v>-35.153205709506601</v>
      </c>
      <c r="AM496" s="31">
        <f t="shared" si="323"/>
        <v>-88.998883900988119</v>
      </c>
      <c r="AN496" s="31">
        <f t="shared" si="324"/>
        <v>-18.919541716229851</v>
      </c>
      <c r="AO496" s="31">
        <f t="shared" si="325"/>
        <v>-89.012534678559291</v>
      </c>
      <c r="AP496" s="30">
        <f t="shared" si="306"/>
        <v>23.609121289162623</v>
      </c>
      <c r="AQ496" s="30">
        <f t="shared" si="307"/>
        <v>-26.020599913279625</v>
      </c>
      <c r="AR496" s="31">
        <f t="shared" si="326"/>
        <v>-39.121316117553299</v>
      </c>
      <c r="AS496" s="33">
        <f t="shared" si="327"/>
        <v>-199.8170900929382</v>
      </c>
      <c r="AT496" s="31">
        <f t="shared" si="328"/>
        <v>3.0075283013313644E-4</v>
      </c>
      <c r="AU496" s="31">
        <f t="shared" si="329"/>
        <v>0.47679625095265643</v>
      </c>
      <c r="AV496" s="32">
        <f t="shared" si="330"/>
        <v>-7.5190804555717172E-7</v>
      </c>
      <c r="AW496" s="31">
        <f t="shared" si="331"/>
        <v>-2.3840361490150518E-2</v>
      </c>
      <c r="AX496" s="34">
        <f t="shared" si="332"/>
        <v>3.0000092208757928E-4</v>
      </c>
      <c r="AY496" s="35">
        <f t="shared" si="333"/>
        <v>0.45295588946250592</v>
      </c>
      <c r="AZ496" s="10">
        <f t="shared" si="334"/>
        <v>-39.12101611663121</v>
      </c>
      <c r="BA496" s="10">
        <f t="shared" si="335"/>
        <v>-199.36413420347569</v>
      </c>
      <c r="BB496" s="10">
        <f t="shared" si="336"/>
        <v>-19.364134203475686</v>
      </c>
      <c r="BC496" s="37"/>
      <c r="BD496" s="46">
        <f t="shared" si="337"/>
        <v>-39</v>
      </c>
      <c r="BE496" s="46">
        <f t="shared" si="338"/>
        <v>-199</v>
      </c>
      <c r="BF496" s="46">
        <f t="shared" si="339"/>
        <v>-19</v>
      </c>
    </row>
    <row r="497" spans="22:58" x14ac:dyDescent="0.3">
      <c r="V497" s="29">
        <v>5.9300000000000601</v>
      </c>
      <c r="W497" s="38">
        <f t="shared" si="309"/>
        <v>8511380.3820249606</v>
      </c>
      <c r="X497" s="30">
        <f t="shared" si="308"/>
        <v>-6.4246676350453633</v>
      </c>
      <c r="Y497" s="31">
        <f t="shared" si="310"/>
        <v>-73.735743847741645</v>
      </c>
      <c r="Z497" s="31">
        <f t="shared" si="311"/>
        <v>-89.988214841084627</v>
      </c>
      <c r="AA497" s="31">
        <f t="shared" si="312"/>
        <v>53.433552248893925</v>
      </c>
      <c r="AB497" s="31">
        <f t="shared" si="313"/>
        <v>-89.877975974426661</v>
      </c>
      <c r="AC497" s="31">
        <f t="shared" si="314"/>
        <v>9.1115208489817316</v>
      </c>
      <c r="AD497" s="31">
        <f t="shared" si="315"/>
        <v>69.495132759201226</v>
      </c>
      <c r="AE497" s="31">
        <f t="shared" si="316"/>
        <v>-17.615338384911354</v>
      </c>
      <c r="AF497" s="31">
        <f t="shared" si="317"/>
        <v>-110.37105805631006</v>
      </c>
      <c r="AG497" s="31">
        <f t="shared" si="305"/>
        <v>92.110410468749379</v>
      </c>
      <c r="AH497" s="31">
        <f t="shared" si="318"/>
        <v>-148.53465499481001</v>
      </c>
      <c r="AI497" s="31">
        <f t="shared" si="319"/>
        <v>-89.999997855184787</v>
      </c>
      <c r="AJ497" s="31">
        <f t="shared" si="320"/>
        <v>72.657908508238535</v>
      </c>
      <c r="AK497" s="31">
        <f t="shared" si="321"/>
        <v>89.986657807235886</v>
      </c>
      <c r="AL497" s="32">
        <f t="shared" si="322"/>
        <v>-35.353146040228459</v>
      </c>
      <c r="AM497" s="31">
        <f t="shared" si="323"/>
        <v>-89.021667604826135</v>
      </c>
      <c r="AN497" s="31">
        <f t="shared" si="324"/>
        <v>-19.119482058050558</v>
      </c>
      <c r="AO497" s="31">
        <f t="shared" si="325"/>
        <v>-89.035007652775036</v>
      </c>
      <c r="AP497" s="30">
        <f t="shared" si="306"/>
        <v>23.609121289162623</v>
      </c>
      <c r="AQ497" s="30">
        <f t="shared" si="307"/>
        <v>-26.020599913279625</v>
      </c>
      <c r="AR497" s="31">
        <f t="shared" si="326"/>
        <v>-39.146299067078914</v>
      </c>
      <c r="AS497" s="33">
        <f t="shared" si="327"/>
        <v>-199.40606570908511</v>
      </c>
      <c r="AT497" s="31">
        <f t="shared" si="328"/>
        <v>3.1492636044037231E-4</v>
      </c>
      <c r="AU497" s="31">
        <f t="shared" si="329"/>
        <v>0.48790173157216349</v>
      </c>
      <c r="AV497" s="32">
        <f t="shared" si="330"/>
        <v>-7.8734437622569521E-7</v>
      </c>
      <c r="AW497" s="31">
        <f t="shared" si="331"/>
        <v>-2.4395674779958677E-2</v>
      </c>
      <c r="AX497" s="34">
        <f t="shared" si="332"/>
        <v>3.141390160641466E-4</v>
      </c>
      <c r="AY497" s="35">
        <f t="shared" si="333"/>
        <v>0.4635060567922048</v>
      </c>
      <c r="AZ497" s="10">
        <f t="shared" si="334"/>
        <v>-39.145984928062852</v>
      </c>
      <c r="BA497" s="10">
        <f t="shared" si="335"/>
        <v>-198.94255965229291</v>
      </c>
      <c r="BB497" s="10">
        <f t="shared" si="336"/>
        <v>-18.942559652292914</v>
      </c>
      <c r="BC497" s="37"/>
      <c r="BD497" s="46">
        <f t="shared" si="337"/>
        <v>-39</v>
      </c>
      <c r="BE497" s="46">
        <f t="shared" si="338"/>
        <v>-199</v>
      </c>
      <c r="BF497" s="46">
        <f t="shared" si="339"/>
        <v>-19</v>
      </c>
    </row>
    <row r="498" spans="22:58" x14ac:dyDescent="0.3">
      <c r="V498" s="29">
        <v>5.9400000000000599</v>
      </c>
      <c r="W498" s="36">
        <f t="shared" si="309"/>
        <v>8709635.8995620143</v>
      </c>
      <c r="X498" s="30">
        <f t="shared" si="308"/>
        <v>-6.4246676350453633</v>
      </c>
      <c r="Y498" s="31">
        <f t="shared" si="310"/>
        <v>-73.935743839471854</v>
      </c>
      <c r="Z498" s="31">
        <f t="shared" si="311"/>
        <v>-89.988483104045727</v>
      </c>
      <c r="AA498" s="31">
        <f t="shared" si="312"/>
        <v>53.63355136232358</v>
      </c>
      <c r="AB498" s="31">
        <f t="shared" si="313"/>
        <v>-89.880753572244529</v>
      </c>
      <c r="AC498" s="31">
        <f t="shared" si="314"/>
        <v>9.287470674010752</v>
      </c>
      <c r="AD498" s="31">
        <f t="shared" si="315"/>
        <v>69.924226590793211</v>
      </c>
      <c r="AE498" s="31">
        <f t="shared" si="316"/>
        <v>-17.439389438182889</v>
      </c>
      <c r="AF498" s="31">
        <f t="shared" si="317"/>
        <v>-109.94501008549705</v>
      </c>
      <c r="AG498" s="31">
        <f t="shared" si="305"/>
        <v>92.110410468749379</v>
      </c>
      <c r="AH498" s="31">
        <f t="shared" si="318"/>
        <v>-148.73465499480997</v>
      </c>
      <c r="AI498" s="31">
        <f t="shared" si="319"/>
        <v>-89.999997904006747</v>
      </c>
      <c r="AJ498" s="31">
        <f t="shared" si="320"/>
        <v>72.857908497639215</v>
      </c>
      <c r="AK498" s="31">
        <f t="shared" si="321"/>
        <v>89.986961512611117</v>
      </c>
      <c r="AL498" s="32">
        <f t="shared" si="322"/>
        <v>-35.553089055744898</v>
      </c>
      <c r="AM498" s="31">
        <f t="shared" si="323"/>
        <v>-89.043932987249363</v>
      </c>
      <c r="AN498" s="31">
        <f t="shared" si="324"/>
        <v>-19.319425084166276</v>
      </c>
      <c r="AO498" s="31">
        <f t="shared" si="325"/>
        <v>-89.056969378644993</v>
      </c>
      <c r="AP498" s="30">
        <f t="shared" si="306"/>
        <v>23.609121289162623</v>
      </c>
      <c r="AQ498" s="30">
        <f t="shared" si="307"/>
        <v>-26.020599913279625</v>
      </c>
      <c r="AR498" s="31">
        <f t="shared" si="326"/>
        <v>-39.170293146466172</v>
      </c>
      <c r="AS498" s="33">
        <f t="shared" si="327"/>
        <v>-199.00197946414204</v>
      </c>
      <c r="AT498" s="31">
        <f t="shared" si="328"/>
        <v>3.2976781907456936E-4</v>
      </c>
      <c r="AU498" s="31">
        <f t="shared" si="329"/>
        <v>0.49926585410774704</v>
      </c>
      <c r="AV498" s="32">
        <f t="shared" si="330"/>
        <v>-8.2445077000548013E-7</v>
      </c>
      <c r="AW498" s="31">
        <f t="shared" si="331"/>
        <v>-2.4963922973194216E-2</v>
      </c>
      <c r="AX498" s="34">
        <f t="shared" si="332"/>
        <v>3.2894336830456387E-4</v>
      </c>
      <c r="AY498" s="35">
        <f t="shared" si="333"/>
        <v>0.47430193113455282</v>
      </c>
      <c r="AZ498" s="10">
        <f t="shared" si="334"/>
        <v>-39.169964203097869</v>
      </c>
      <c r="BA498" s="10">
        <f t="shared" si="335"/>
        <v>-198.52767753300748</v>
      </c>
      <c r="BB498" s="10">
        <f t="shared" si="336"/>
        <v>-18.527677533007477</v>
      </c>
      <c r="BC498" s="48"/>
      <c r="BD498" s="46">
        <f t="shared" si="337"/>
        <v>-39</v>
      </c>
      <c r="BE498" s="46">
        <f t="shared" si="338"/>
        <v>-199</v>
      </c>
      <c r="BF498" s="46">
        <f t="shared" si="339"/>
        <v>-19</v>
      </c>
    </row>
    <row r="499" spans="22:58" x14ac:dyDescent="0.3">
      <c r="V499" s="29">
        <v>5.9500000000000597</v>
      </c>
      <c r="W499" s="38">
        <f t="shared" si="309"/>
        <v>8912509.3813386895</v>
      </c>
      <c r="X499" s="30">
        <f t="shared" si="308"/>
        <v>-6.4246676350453633</v>
      </c>
      <c r="Y499" s="31">
        <f t="shared" si="310"/>
        <v>-74.135743831574274</v>
      </c>
      <c r="Z499" s="31">
        <f t="shared" si="311"/>
        <v>-89.988745260596772</v>
      </c>
      <c r="AA499" s="31">
        <f t="shared" si="312"/>
        <v>53.833550515655332</v>
      </c>
      <c r="AB499" s="31">
        <f t="shared" si="313"/>
        <v>-89.883467944758593</v>
      </c>
      <c r="AC499" s="31">
        <f t="shared" si="314"/>
        <v>9.464377935957458</v>
      </c>
      <c r="AD499" s="31">
        <f t="shared" si="315"/>
        <v>70.345835011771754</v>
      </c>
      <c r="AE499" s="31">
        <f t="shared" si="316"/>
        <v>-17.26248301500685</v>
      </c>
      <c r="AF499" s="31">
        <f t="shared" si="317"/>
        <v>-109.52637819358361</v>
      </c>
      <c r="AG499" s="31">
        <f t="shared" si="305"/>
        <v>92.110410468749379</v>
      </c>
      <c r="AH499" s="31">
        <f t="shared" si="318"/>
        <v>-148.93465499480999</v>
      </c>
      <c r="AI499" s="31">
        <f t="shared" si="319"/>
        <v>-89.999997951717361</v>
      </c>
      <c r="AJ499" s="31">
        <f t="shared" si="320"/>
        <v>73.05790848751694</v>
      </c>
      <c r="AK499" s="31">
        <f t="shared" si="321"/>
        <v>89.987258304808734</v>
      </c>
      <c r="AL499" s="32">
        <f t="shared" si="322"/>
        <v>-35.753034635287598</v>
      </c>
      <c r="AM499" s="31">
        <f t="shared" si="323"/>
        <v>-89.065691826743915</v>
      </c>
      <c r="AN499" s="31">
        <f t="shared" si="324"/>
        <v>-19.519370673831268</v>
      </c>
      <c r="AO499" s="31">
        <f t="shared" si="325"/>
        <v>-89.078431473652543</v>
      </c>
      <c r="AP499" s="30">
        <f t="shared" si="306"/>
        <v>23.609121289162623</v>
      </c>
      <c r="AQ499" s="30">
        <f t="shared" si="307"/>
        <v>-26.020599913279625</v>
      </c>
      <c r="AR499" s="31">
        <f t="shared" si="326"/>
        <v>-39.193332312955121</v>
      </c>
      <c r="AS499" s="33">
        <f t="shared" si="327"/>
        <v>-198.60480966723617</v>
      </c>
      <c r="AT499" s="31">
        <f t="shared" si="328"/>
        <v>3.4530867974384932E-4</v>
      </c>
      <c r="AU499" s="31">
        <f t="shared" si="329"/>
        <v>0.51089464038909282</v>
      </c>
      <c r="AV499" s="32">
        <f t="shared" si="330"/>
        <v>-8.6330593436924515E-7</v>
      </c>
      <c r="AW499" s="31">
        <f t="shared" si="331"/>
        <v>-2.5545407362123525E-2</v>
      </c>
      <c r="AX499" s="34">
        <f t="shared" si="332"/>
        <v>3.4444537380948009E-4</v>
      </c>
      <c r="AY499" s="35">
        <f t="shared" si="333"/>
        <v>0.48534923302696931</v>
      </c>
      <c r="AZ499" s="10">
        <f t="shared" si="334"/>
        <v>-39.192987867581309</v>
      </c>
      <c r="BA499" s="10">
        <f t="shared" si="335"/>
        <v>-198.1194604342092</v>
      </c>
      <c r="BB499" s="10">
        <f t="shared" si="336"/>
        <v>-18.119460434209202</v>
      </c>
      <c r="BC499" s="37"/>
      <c r="BD499" s="46">
        <f t="shared" si="337"/>
        <v>-39</v>
      </c>
      <c r="BE499" s="46">
        <f t="shared" si="338"/>
        <v>-198</v>
      </c>
      <c r="BF499" s="46">
        <f t="shared" si="339"/>
        <v>-18</v>
      </c>
    </row>
    <row r="500" spans="22:58" x14ac:dyDescent="0.3">
      <c r="V500" s="29">
        <v>5.9600000000000604</v>
      </c>
      <c r="W500" s="38">
        <f t="shared" si="309"/>
        <v>9120108.393560376</v>
      </c>
      <c r="X500" s="30">
        <f t="shared" si="308"/>
        <v>-6.4246676350453633</v>
      </c>
      <c r="Y500" s="31">
        <f t="shared" si="310"/>
        <v>-74.335743824032164</v>
      </c>
      <c r="Z500" s="31">
        <f t="shared" si="311"/>
        <v>-89.989001449736648</v>
      </c>
      <c r="AA500" s="31">
        <f t="shared" si="312"/>
        <v>54.033549707093286</v>
      </c>
      <c r="AB500" s="31">
        <f t="shared" si="313"/>
        <v>-89.886120531116319</v>
      </c>
      <c r="AC500" s="31">
        <f t="shared" si="314"/>
        <v>9.6422093221880747</v>
      </c>
      <c r="AD500" s="31">
        <f t="shared" si="315"/>
        <v>70.759998878874214</v>
      </c>
      <c r="AE500" s="31">
        <f t="shared" si="316"/>
        <v>-17.084652429796172</v>
      </c>
      <c r="AF500" s="31">
        <f t="shared" si="317"/>
        <v>-109.11512310197874</v>
      </c>
      <c r="AG500" s="31">
        <f t="shared" si="305"/>
        <v>92.110410468749379</v>
      </c>
      <c r="AH500" s="31">
        <f t="shared" si="318"/>
        <v>-149.13465499480998</v>
      </c>
      <c r="AI500" s="31">
        <f t="shared" si="319"/>
        <v>-89.999997998341982</v>
      </c>
      <c r="AJ500" s="31">
        <f t="shared" si="320"/>
        <v>73.257908477850279</v>
      </c>
      <c r="AK500" s="31">
        <f t="shared" si="321"/>
        <v>89.987548341191783</v>
      </c>
      <c r="AL500" s="32">
        <f t="shared" si="322"/>
        <v>-35.952982663517773</v>
      </c>
      <c r="AM500" s="31">
        <f t="shared" si="323"/>
        <v>-89.086955635015556</v>
      </c>
      <c r="AN500" s="31">
        <f t="shared" si="324"/>
        <v>-19.719318711728093</v>
      </c>
      <c r="AO500" s="31">
        <f t="shared" si="325"/>
        <v>-89.099405292165756</v>
      </c>
      <c r="AP500" s="30">
        <f t="shared" si="306"/>
        <v>23.609121289162623</v>
      </c>
      <c r="AQ500" s="30">
        <f t="shared" si="307"/>
        <v>-26.020599913279625</v>
      </c>
      <c r="AR500" s="31">
        <f t="shared" si="326"/>
        <v>-39.215449765641267</v>
      </c>
      <c r="AS500" s="33">
        <f t="shared" si="327"/>
        <v>-198.21452839414451</v>
      </c>
      <c r="AT500" s="31">
        <f t="shared" si="328"/>
        <v>3.6158189900683564E-4</v>
      </c>
      <c r="AU500" s="31">
        <f t="shared" si="329"/>
        <v>0.52279425231821408</v>
      </c>
      <c r="AV500" s="32">
        <f t="shared" si="330"/>
        <v>-9.0399228463163777E-7</v>
      </c>
      <c r="AW500" s="31">
        <f t="shared" si="331"/>
        <v>-2.6140436256987063E-2</v>
      </c>
      <c r="AX500" s="34">
        <f t="shared" si="332"/>
        <v>3.60677906722204E-4</v>
      </c>
      <c r="AY500" s="35">
        <f t="shared" si="333"/>
        <v>0.49665381606122699</v>
      </c>
      <c r="AZ500" s="10">
        <f t="shared" si="334"/>
        <v>-39.215089087734547</v>
      </c>
      <c r="BA500" s="10">
        <f t="shared" si="335"/>
        <v>-197.71787457808327</v>
      </c>
      <c r="BB500" s="10">
        <f t="shared" si="336"/>
        <v>-17.717874578083268</v>
      </c>
      <c r="BC500" s="37"/>
      <c r="BD500" s="46">
        <f t="shared" si="337"/>
        <v>-39</v>
      </c>
      <c r="BE500" s="46">
        <f t="shared" si="338"/>
        <v>-198</v>
      </c>
      <c r="BF500" s="46">
        <f t="shared" si="339"/>
        <v>-18</v>
      </c>
    </row>
    <row r="501" spans="22:58" x14ac:dyDescent="0.3">
      <c r="V501" s="29">
        <v>5.9700000000000601</v>
      </c>
      <c r="W501" s="36">
        <f t="shared" si="309"/>
        <v>9332543.0079712179</v>
      </c>
      <c r="X501" s="30">
        <f t="shared" si="308"/>
        <v>-6.4246676350453633</v>
      </c>
      <c r="Y501" s="31">
        <f t="shared" si="310"/>
        <v>-74.535743816829481</v>
      </c>
      <c r="Z501" s="31">
        <f t="shared" si="311"/>
        <v>-89.989251807300164</v>
      </c>
      <c r="AA501" s="31">
        <f t="shared" si="312"/>
        <v>54.233548934922368</v>
      </c>
      <c r="AB501" s="31">
        <f t="shared" si="313"/>
        <v>-89.888712737708602</v>
      </c>
      <c r="AC501" s="31">
        <f t="shared" si="314"/>
        <v>9.8209322995340855</v>
      </c>
      <c r="AD501" s="31">
        <f t="shared" si="315"/>
        <v>71.16676460744273</v>
      </c>
      <c r="AE501" s="31">
        <f t="shared" si="316"/>
        <v>-16.905930217418394</v>
      </c>
      <c r="AF501" s="31">
        <f t="shared" si="317"/>
        <v>-108.71119993756602</v>
      </c>
      <c r="AG501" s="31">
        <f t="shared" si="305"/>
        <v>92.110410468749379</v>
      </c>
      <c r="AH501" s="31">
        <f t="shared" si="318"/>
        <v>-149.33465499480999</v>
      </c>
      <c r="AI501" s="31">
        <f t="shared" si="319"/>
        <v>-89.999998043905265</v>
      </c>
      <c r="AJ501" s="31">
        <f t="shared" si="320"/>
        <v>73.457908468618655</v>
      </c>
      <c r="AK501" s="31">
        <f t="shared" si="321"/>
        <v>89.987831775541352</v>
      </c>
      <c r="AL501" s="32">
        <f t="shared" si="322"/>
        <v>-36.152933030282306</v>
      </c>
      <c r="AM501" s="31">
        <f t="shared" si="323"/>
        <v>-89.10773566297371</v>
      </c>
      <c r="AN501" s="31">
        <f t="shared" si="324"/>
        <v>-19.919269087724267</v>
      </c>
      <c r="AO501" s="31">
        <f t="shared" si="325"/>
        <v>-89.119901931337623</v>
      </c>
      <c r="AP501" s="30">
        <f t="shared" si="306"/>
        <v>23.609121289162623</v>
      </c>
      <c r="AQ501" s="30">
        <f t="shared" si="307"/>
        <v>-26.020599913279625</v>
      </c>
      <c r="AR501" s="31">
        <f t="shared" si="326"/>
        <v>-39.236677929259663</v>
      </c>
      <c r="AS501" s="33">
        <f t="shared" si="327"/>
        <v>-197.83110186890366</v>
      </c>
      <c r="AT501" s="31">
        <f t="shared" si="328"/>
        <v>3.7862198611203116E-4</v>
      </c>
      <c r="AU501" s="31">
        <f t="shared" si="329"/>
        <v>0.53497099511827706</v>
      </c>
      <c r="AV501" s="32">
        <f t="shared" si="330"/>
        <v>-9.4659612331441459E-7</v>
      </c>
      <c r="AW501" s="31">
        <f t="shared" si="331"/>
        <v>-2.6749325149467231E-2</v>
      </c>
      <c r="AX501" s="34">
        <f t="shared" si="332"/>
        <v>3.7767538998871673E-4</v>
      </c>
      <c r="AY501" s="35">
        <f t="shared" si="333"/>
        <v>0.5082216699688098</v>
      </c>
      <c r="AZ501" s="10">
        <f t="shared" si="334"/>
        <v>-39.236300253869672</v>
      </c>
      <c r="BA501" s="10">
        <f t="shared" si="335"/>
        <v>-197.32288019893485</v>
      </c>
      <c r="BB501" s="10">
        <f t="shared" si="336"/>
        <v>-17.322880198934854</v>
      </c>
      <c r="BC501" s="48"/>
      <c r="BD501" s="46">
        <f t="shared" si="337"/>
        <v>-39</v>
      </c>
      <c r="BE501" s="46">
        <f t="shared" si="338"/>
        <v>-197</v>
      </c>
      <c r="BF501" s="46">
        <f t="shared" si="339"/>
        <v>-17</v>
      </c>
    </row>
    <row r="502" spans="22:58" x14ac:dyDescent="0.3">
      <c r="V502" s="29">
        <v>5.9800000000000599</v>
      </c>
      <c r="W502" s="38">
        <f t="shared" si="309"/>
        <v>9549925.8602156974</v>
      </c>
      <c r="X502" s="30">
        <f t="shared" si="308"/>
        <v>-6.4246676350453633</v>
      </c>
      <c r="Y502" s="31">
        <f t="shared" si="310"/>
        <v>-74.735743809950975</v>
      </c>
      <c r="Z502" s="31">
        <f t="shared" si="311"/>
        <v>-89.989496466030161</v>
      </c>
      <c r="AA502" s="31">
        <f t="shared" si="312"/>
        <v>54.433548197504741</v>
      </c>
      <c r="AB502" s="31">
        <f t="shared" si="313"/>
        <v>-89.891245938915205</v>
      </c>
      <c r="AC502" s="31">
        <f t="shared" si="314"/>
        <v>10.000515126935884</v>
      </c>
      <c r="AD502" s="31">
        <f t="shared" si="315"/>
        <v>71.566183804367839</v>
      </c>
      <c r="AE502" s="31">
        <f t="shared" si="316"/>
        <v>-16.726348120555716</v>
      </c>
      <c r="AF502" s="31">
        <f t="shared" si="317"/>
        <v>-108.31455860057751</v>
      </c>
      <c r="AG502" s="31">
        <f t="shared" si="305"/>
        <v>92.110410468749379</v>
      </c>
      <c r="AH502" s="31">
        <f t="shared" si="318"/>
        <v>-149.53465499480998</v>
      </c>
      <c r="AI502" s="31">
        <f t="shared" si="319"/>
        <v>-89.999998088431425</v>
      </c>
      <c r="AJ502" s="31">
        <f t="shared" si="320"/>
        <v>73.657908459802542</v>
      </c>
      <c r="AK502" s="31">
        <f t="shared" si="321"/>
        <v>89.988108758138011</v>
      </c>
      <c r="AL502" s="32">
        <f t="shared" si="322"/>
        <v>-36.352885630380896</v>
      </c>
      <c r="AM502" s="31">
        <f t="shared" si="323"/>
        <v>-89.128042906585009</v>
      </c>
      <c r="AN502" s="31">
        <f t="shared" si="324"/>
        <v>-20.119221696638959</v>
      </c>
      <c r="AO502" s="31">
        <f t="shared" si="325"/>
        <v>-89.139932236878423</v>
      </c>
      <c r="AP502" s="30">
        <f t="shared" si="306"/>
        <v>23.609121289162623</v>
      </c>
      <c r="AQ502" s="30">
        <f t="shared" si="307"/>
        <v>-26.020599913279625</v>
      </c>
      <c r="AR502" s="31">
        <f t="shared" si="326"/>
        <v>-39.257048441311674</v>
      </c>
      <c r="AS502" s="33">
        <f t="shared" si="327"/>
        <v>-197.45449083745592</v>
      </c>
      <c r="AT502" s="31">
        <f t="shared" si="328"/>
        <v>3.964650761213573E-4</v>
      </c>
      <c r="AU502" s="31">
        <f t="shared" si="329"/>
        <v>0.54743132065711442</v>
      </c>
      <c r="AV502" s="32">
        <f t="shared" si="330"/>
        <v>-9.9120782047597696E-7</v>
      </c>
      <c r="AW502" s="31">
        <f t="shared" si="331"/>
        <v>-2.7372396879964032E-2</v>
      </c>
      <c r="AX502" s="34">
        <f t="shared" si="332"/>
        <v>3.9547386830088131E-4</v>
      </c>
      <c r="AY502" s="35">
        <f t="shared" si="333"/>
        <v>0.52005892377715035</v>
      </c>
      <c r="AZ502" s="10">
        <f t="shared" si="334"/>
        <v>-39.256652967443372</v>
      </c>
      <c r="BA502" s="10">
        <f t="shared" si="335"/>
        <v>-196.93443191367876</v>
      </c>
      <c r="BB502" s="10">
        <f t="shared" si="336"/>
        <v>-16.934431913678765</v>
      </c>
      <c r="BC502" s="37"/>
      <c r="BD502" s="46">
        <f t="shared" si="337"/>
        <v>-39</v>
      </c>
      <c r="BE502" s="46">
        <f t="shared" si="338"/>
        <v>-197</v>
      </c>
      <c r="BF502" s="46">
        <f t="shared" si="339"/>
        <v>-17</v>
      </c>
    </row>
    <row r="503" spans="22:58" x14ac:dyDescent="0.3">
      <c r="V503" s="29">
        <v>5.9900000000000597</v>
      </c>
      <c r="W503" s="38">
        <f t="shared" si="309"/>
        <v>9772372.2095594574</v>
      </c>
      <c r="X503" s="30">
        <f t="shared" si="308"/>
        <v>-6.4246676350453633</v>
      </c>
      <c r="Y503" s="31">
        <f t="shared" si="310"/>
        <v>-74.935743803382039</v>
      </c>
      <c r="Z503" s="31">
        <f t="shared" si="311"/>
        <v>-89.989735555647925</v>
      </c>
      <c r="AA503" s="31">
        <f t="shared" si="312"/>
        <v>54.633547493276239</v>
      </c>
      <c r="AB503" s="31">
        <f t="shared" si="313"/>
        <v>-89.89372147783331</v>
      </c>
      <c r="AC503" s="31">
        <f t="shared" si="314"/>
        <v>10.180926864960469</v>
      </c>
      <c r="AD503" s="31">
        <f t="shared" si="315"/>
        <v>71.958312909818417</v>
      </c>
      <c r="AE503" s="31">
        <f t="shared" si="316"/>
        <v>-16.545937080190697</v>
      </c>
      <c r="AF503" s="31">
        <f t="shared" si="317"/>
        <v>-107.92514412366283</v>
      </c>
      <c r="AG503" s="31">
        <f t="shared" si="305"/>
        <v>92.110410468749379</v>
      </c>
      <c r="AH503" s="31">
        <f t="shared" si="318"/>
        <v>-149.73465499480997</v>
      </c>
      <c r="AI503" s="31">
        <f t="shared" si="319"/>
        <v>-89.999998131944039</v>
      </c>
      <c r="AJ503" s="31">
        <f t="shared" si="320"/>
        <v>73.857908451383196</v>
      </c>
      <c r="AK503" s="31">
        <f t="shared" si="321"/>
        <v>89.988379435841566</v>
      </c>
      <c r="AL503" s="32">
        <f t="shared" si="322"/>
        <v>-36.55284036334352</v>
      </c>
      <c r="AM503" s="31">
        <f t="shared" si="323"/>
        <v>-89.147888112599233</v>
      </c>
      <c r="AN503" s="31">
        <f t="shared" si="324"/>
        <v>-20.319176438020918</v>
      </c>
      <c r="AO503" s="31">
        <f t="shared" si="325"/>
        <v>-89.159506808701707</v>
      </c>
      <c r="AP503" s="30">
        <f t="shared" si="306"/>
        <v>23.609121289162623</v>
      </c>
      <c r="AQ503" s="30">
        <f t="shared" si="307"/>
        <v>-26.020599913279625</v>
      </c>
      <c r="AR503" s="31">
        <f t="shared" si="326"/>
        <v>-39.276592142328617</v>
      </c>
      <c r="AS503" s="33">
        <f t="shared" si="327"/>
        <v>-197.08465093236453</v>
      </c>
      <c r="AT503" s="31">
        <f t="shared" si="328"/>
        <v>4.1514900648331233E-4</v>
      </c>
      <c r="AU503" s="31">
        <f t="shared" si="329"/>
        <v>0.56018183084707995</v>
      </c>
      <c r="AV503" s="32">
        <f t="shared" si="330"/>
        <v>-1.0379219988625695E-6</v>
      </c>
      <c r="AW503" s="31">
        <f t="shared" si="331"/>
        <v>-2.8009981808766449E-2</v>
      </c>
      <c r="AX503" s="34">
        <f t="shared" si="332"/>
        <v>4.1411108448444976E-4</v>
      </c>
      <c r="AY503" s="35">
        <f t="shared" si="333"/>
        <v>0.53217184903831349</v>
      </c>
      <c r="AZ503" s="10">
        <f t="shared" si="334"/>
        <v>-39.276178031244136</v>
      </c>
      <c r="BA503" s="10">
        <f t="shared" si="335"/>
        <v>-196.5524790833262</v>
      </c>
      <c r="BB503" s="10">
        <f t="shared" si="336"/>
        <v>-16.552479083326205</v>
      </c>
      <c r="BC503" s="37"/>
      <c r="BD503" s="46">
        <f t="shared" si="337"/>
        <v>-39</v>
      </c>
      <c r="BE503" s="46">
        <f t="shared" si="338"/>
        <v>-197</v>
      </c>
      <c r="BF503" s="46">
        <f t="shared" si="339"/>
        <v>-17</v>
      </c>
    </row>
    <row r="504" spans="22:58" x14ac:dyDescent="0.3">
      <c r="V504" s="29">
        <v>6.0000000000000604</v>
      </c>
      <c r="W504" s="36">
        <f t="shared" si="309"/>
        <v>10000000.000001399</v>
      </c>
      <c r="X504" s="30">
        <f t="shared" si="308"/>
        <v>-6.4246676350453633</v>
      </c>
      <c r="Y504" s="31">
        <f t="shared" si="310"/>
        <v>-75.135743797108788</v>
      </c>
      <c r="Z504" s="31">
        <f t="shared" si="311"/>
        <v>-89.989969202921884</v>
      </c>
      <c r="AA504" s="31">
        <f t="shared" si="312"/>
        <v>54.833546820743166</v>
      </c>
      <c r="AB504" s="31">
        <f t="shared" si="313"/>
        <v>-89.896140666989453</v>
      </c>
      <c r="AC504" s="31">
        <f t="shared" si="314"/>
        <v>10.36213738240007</v>
      </c>
      <c r="AD504" s="31">
        <f t="shared" si="315"/>
        <v>72.343212848589459</v>
      </c>
      <c r="AE504" s="31">
        <f t="shared" si="316"/>
        <v>-16.364727229010917</v>
      </c>
      <c r="AF504" s="31">
        <f t="shared" si="317"/>
        <v>-107.54289702132188</v>
      </c>
      <c r="AG504" s="31">
        <f t="shared" si="305"/>
        <v>92.110410468749379</v>
      </c>
      <c r="AH504" s="31">
        <f t="shared" si="318"/>
        <v>-149.93465499480999</v>
      </c>
      <c r="AI504" s="31">
        <f t="shared" si="319"/>
        <v>-89.999998174466185</v>
      </c>
      <c r="AJ504" s="31">
        <f t="shared" si="320"/>
        <v>74.057908443342811</v>
      </c>
      <c r="AK504" s="31">
        <f t="shared" si="321"/>
        <v>89.988643952168871</v>
      </c>
      <c r="AL504" s="32">
        <f t="shared" si="322"/>
        <v>-36.752797133218003</v>
      </c>
      <c r="AM504" s="31">
        <f t="shared" si="323"/>
        <v>-89.167281784150006</v>
      </c>
      <c r="AN504" s="31">
        <f t="shared" si="324"/>
        <v>-20.519133215935803</v>
      </c>
      <c r="AO504" s="31">
        <f t="shared" si="325"/>
        <v>-89.17863600644732</v>
      </c>
      <c r="AP504" s="30">
        <f t="shared" si="306"/>
        <v>23.609121289162623</v>
      </c>
      <c r="AQ504" s="30">
        <f t="shared" si="307"/>
        <v>-26.020599913279625</v>
      </c>
      <c r="AR504" s="31">
        <f t="shared" si="326"/>
        <v>-39.295339069063722</v>
      </c>
      <c r="AS504" s="33">
        <f t="shared" si="327"/>
        <v>-196.7215330277692</v>
      </c>
      <c r="AT504" s="31">
        <f t="shared" si="328"/>
        <v>4.3471339720574159E-4</v>
      </c>
      <c r="AU504" s="31">
        <f t="shared" si="329"/>
        <v>0.57322928112296967</v>
      </c>
      <c r="AV504" s="32">
        <f t="shared" si="330"/>
        <v>-1.086837750882321E-6</v>
      </c>
      <c r="AW504" s="31">
        <f t="shared" si="331"/>
        <v>-2.8662417991211317E-2</v>
      </c>
      <c r="AX504" s="34">
        <f t="shared" si="332"/>
        <v>4.3362655945485928E-4</v>
      </c>
      <c r="AY504" s="35">
        <f t="shared" si="333"/>
        <v>0.54456686313175839</v>
      </c>
      <c r="AZ504" s="10">
        <f t="shared" si="334"/>
        <v>-39.294905442504266</v>
      </c>
      <c r="BA504" s="10">
        <f t="shared" si="335"/>
        <v>-196.17696616463743</v>
      </c>
      <c r="BB504" s="10">
        <f t="shared" si="336"/>
        <v>-16.176966164637435</v>
      </c>
      <c r="BC504" s="48"/>
      <c r="BD504" s="46">
        <f t="shared" si="337"/>
        <v>-39</v>
      </c>
      <c r="BE504" s="46">
        <f t="shared" si="338"/>
        <v>-196</v>
      </c>
      <c r="BF504" s="46">
        <f t="shared" si="339"/>
        <v>-16</v>
      </c>
    </row>
    <row r="505" spans="22:58" x14ac:dyDescent="0.3">
      <c r="V505" s="29">
        <v>6.0100000000000602</v>
      </c>
      <c r="W505" s="38">
        <f t="shared" si="309"/>
        <v>10232929.922808971</v>
      </c>
      <c r="X505" s="30">
        <f t="shared" si="308"/>
        <v>-6.4246676350453633</v>
      </c>
      <c r="Y505" s="31">
        <f t="shared" si="310"/>
        <v>-75.335743791117864</v>
      </c>
      <c r="Z505" s="31">
        <f t="shared" si="311"/>
        <v>-89.990197531734921</v>
      </c>
      <c r="AA505" s="31">
        <f t="shared" si="312"/>
        <v>55.033546178478957</v>
      </c>
      <c r="AB505" s="31">
        <f t="shared" si="313"/>
        <v>-89.898504789035172</v>
      </c>
      <c r="AC505" s="31">
        <f t="shared" si="314"/>
        <v>10.544117360156202</v>
      </c>
      <c r="AD505" s="31">
        <f t="shared" si="315"/>
        <v>72.720948691765443</v>
      </c>
      <c r="AE505" s="31">
        <f t="shared" si="316"/>
        <v>-16.182747887528073</v>
      </c>
      <c r="AF505" s="31">
        <f t="shared" si="317"/>
        <v>-107.16775362900466</v>
      </c>
      <c r="AG505" s="31">
        <f t="shared" si="305"/>
        <v>92.110410468749379</v>
      </c>
      <c r="AH505" s="31">
        <f t="shared" si="318"/>
        <v>-150.13465499480998</v>
      </c>
      <c r="AI505" s="31">
        <f t="shared" si="319"/>
        <v>-89.999998216020401</v>
      </c>
      <c r="AJ505" s="31">
        <f t="shared" si="320"/>
        <v>74.257908435664291</v>
      </c>
      <c r="AK505" s="31">
        <f t="shared" si="321"/>
        <v>89.988902447369924</v>
      </c>
      <c r="AL505" s="32">
        <f t="shared" si="322"/>
        <v>-36.952755848366927</v>
      </c>
      <c r="AM505" s="31">
        <f t="shared" si="323"/>
        <v>-89.186234186232895</v>
      </c>
      <c r="AN505" s="31">
        <f t="shared" si="324"/>
        <v>-20.719091938763235</v>
      </c>
      <c r="AO505" s="31">
        <f t="shared" si="325"/>
        <v>-89.197329954883372</v>
      </c>
      <c r="AP505" s="30">
        <f t="shared" si="306"/>
        <v>23.609121289162623</v>
      </c>
      <c r="AQ505" s="30">
        <f t="shared" si="307"/>
        <v>-26.020599913279625</v>
      </c>
      <c r="AR505" s="31">
        <f t="shared" si="326"/>
        <v>-39.31331845040831</v>
      </c>
      <c r="AS505" s="33">
        <f t="shared" si="327"/>
        <v>-196.36508358388804</v>
      </c>
      <c r="AT505" s="31">
        <f t="shared" si="328"/>
        <v>4.5519973478974049E-4</v>
      </c>
      <c r="AU505" s="31">
        <f t="shared" si="329"/>
        <v>0.58658058399971569</v>
      </c>
      <c r="AV505" s="32">
        <f t="shared" si="330"/>
        <v>-1.1380588285781471E-6</v>
      </c>
      <c r="AW505" s="31">
        <f t="shared" si="331"/>
        <v>-2.9330051356921266E-2</v>
      </c>
      <c r="AX505" s="34">
        <f t="shared" si="332"/>
        <v>4.5406167596116233E-4</v>
      </c>
      <c r="AY505" s="35">
        <f t="shared" si="333"/>
        <v>0.55725053264279445</v>
      </c>
      <c r="AZ505" s="10">
        <f t="shared" si="334"/>
        <v>-39.312864388732351</v>
      </c>
      <c r="BA505" s="10">
        <f t="shared" si="335"/>
        <v>-195.80783305124524</v>
      </c>
      <c r="BB505" s="10">
        <f t="shared" si="336"/>
        <v>-15.80783305124524</v>
      </c>
      <c r="BC505" s="37"/>
      <c r="BD505" s="46">
        <f t="shared" si="337"/>
        <v>-39</v>
      </c>
      <c r="BE505" s="46">
        <f t="shared" si="338"/>
        <v>-196</v>
      </c>
      <c r="BF505" s="46">
        <f t="shared" si="339"/>
        <v>-16</v>
      </c>
    </row>
    <row r="506" spans="22:58" x14ac:dyDescent="0.3">
      <c r="V506" s="29">
        <v>6.02000000000006</v>
      </c>
      <c r="W506" s="38">
        <f t="shared" si="309"/>
        <v>10471285.480510458</v>
      </c>
      <c r="X506" s="30">
        <f t="shared" si="308"/>
        <v>-6.4246676350453633</v>
      </c>
      <c r="Y506" s="31">
        <f t="shared" si="310"/>
        <v>-75.535743785396562</v>
      </c>
      <c r="Z506" s="31">
        <f t="shared" si="311"/>
        <v>-89.990420663149905</v>
      </c>
      <c r="AA506" s="31">
        <f t="shared" si="312"/>
        <v>55.233545565121304</v>
      </c>
      <c r="AB506" s="31">
        <f t="shared" si="313"/>
        <v>-89.900815097427085</v>
      </c>
      <c r="AC506" s="31">
        <f t="shared" si="314"/>
        <v>10.726838292611347</v>
      </c>
      <c r="AD506" s="31">
        <f t="shared" si="315"/>
        <v>73.091589329276616</v>
      </c>
      <c r="AE506" s="31">
        <f t="shared" si="316"/>
        <v>-16.000027562709278</v>
      </c>
      <c r="AF506" s="31">
        <f t="shared" si="317"/>
        <v>-106.79964643130037</v>
      </c>
      <c r="AG506" s="31">
        <f t="shared" si="305"/>
        <v>92.110410468749379</v>
      </c>
      <c r="AH506" s="31">
        <f t="shared" si="318"/>
        <v>-150.33465499480999</v>
      </c>
      <c r="AI506" s="31">
        <f t="shared" si="319"/>
        <v>-89.999998256628743</v>
      </c>
      <c r="AJ506" s="31">
        <f t="shared" si="320"/>
        <v>74.457908428331365</v>
      </c>
      <c r="AK506" s="31">
        <f t="shared" si="321"/>
        <v>89.989155058502263</v>
      </c>
      <c r="AL506" s="32">
        <f t="shared" si="322"/>
        <v>-37.152716421273865</v>
      </c>
      <c r="AM506" s="31">
        <f t="shared" si="323"/>
        <v>-89.204755351063142</v>
      </c>
      <c r="AN506" s="31">
        <f t="shared" si="324"/>
        <v>-20.919052519003117</v>
      </c>
      <c r="AO506" s="31">
        <f t="shared" si="325"/>
        <v>-89.215598549189622</v>
      </c>
      <c r="AP506" s="30">
        <f t="shared" si="306"/>
        <v>23.609121289162623</v>
      </c>
      <c r="AQ506" s="30">
        <f t="shared" si="307"/>
        <v>-26.020599913279625</v>
      </c>
      <c r="AR506" s="31">
        <f t="shared" si="326"/>
        <v>-39.330558705829397</v>
      </c>
      <c r="AS506" s="33">
        <f t="shared" si="327"/>
        <v>-196.01524498049</v>
      </c>
      <c r="AT506" s="31">
        <f t="shared" si="328"/>
        <v>4.7665146014594991E-4</v>
      </c>
      <c r="AU506" s="31">
        <f t="shared" si="329"/>
        <v>0.60024281271166391</v>
      </c>
      <c r="AV506" s="32">
        <f t="shared" si="330"/>
        <v>-1.1916938818170667E-6</v>
      </c>
      <c r="AW506" s="31">
        <f t="shared" si="331"/>
        <v>-3.0013235893218391E-2</v>
      </c>
      <c r="AX506" s="34">
        <f t="shared" si="332"/>
        <v>4.7545976626413284E-4</v>
      </c>
      <c r="AY506" s="35">
        <f t="shared" si="333"/>
        <v>0.57022957681844555</v>
      </c>
      <c r="AZ506" s="10">
        <f t="shared" si="334"/>
        <v>-39.330083246063133</v>
      </c>
      <c r="BA506" s="10">
        <f t="shared" si="335"/>
        <v>-195.44501540367156</v>
      </c>
      <c r="BB506" s="10">
        <f t="shared" si="336"/>
        <v>-15.445015403671562</v>
      </c>
      <c r="BC506" s="37"/>
      <c r="BD506" s="46">
        <f t="shared" si="337"/>
        <v>-39</v>
      </c>
      <c r="BE506" s="46">
        <f t="shared" si="338"/>
        <v>-195</v>
      </c>
      <c r="BF506" s="46">
        <f t="shared" si="339"/>
        <v>-15</v>
      </c>
    </row>
    <row r="507" spans="22:58" x14ac:dyDescent="0.3">
      <c r="V507" s="29">
        <v>6.0300000000000598</v>
      </c>
      <c r="W507" s="36">
        <f t="shared" si="309"/>
        <v>10715193.052377559</v>
      </c>
      <c r="X507" s="30">
        <f t="shared" si="308"/>
        <v>-6.4246676350453633</v>
      </c>
      <c r="Y507" s="31">
        <f t="shared" si="310"/>
        <v>-75.73574377993279</v>
      </c>
      <c r="Z507" s="31">
        <f t="shared" si="311"/>
        <v>-89.990638715474105</v>
      </c>
      <c r="AA507" s="31">
        <f t="shared" si="312"/>
        <v>55.433544979369216</v>
      </c>
      <c r="AB507" s="31">
        <f t="shared" si="313"/>
        <v>-89.9030728170912</v>
      </c>
      <c r="AC507" s="31">
        <f t="shared" si="314"/>
        <v>10.91027248668513</v>
      </c>
      <c r="AD507" s="31">
        <f t="shared" si="315"/>
        <v>73.455207153807649</v>
      </c>
      <c r="AE507" s="31">
        <f t="shared" si="316"/>
        <v>-15.81659394892381</v>
      </c>
      <c r="AF507" s="31">
        <f t="shared" si="317"/>
        <v>-106.43850437875766</v>
      </c>
      <c r="AG507" s="31">
        <f t="shared" si="305"/>
        <v>92.110410468749379</v>
      </c>
      <c r="AH507" s="31">
        <f t="shared" si="318"/>
        <v>-150.53465499480998</v>
      </c>
      <c r="AI507" s="31">
        <f t="shared" si="319"/>
        <v>-89.999998296312711</v>
      </c>
      <c r="AJ507" s="31">
        <f t="shared" si="320"/>
        <v>74.657908421328457</v>
      </c>
      <c r="AK507" s="31">
        <f t="shared" si="321"/>
        <v>89.989401919503635</v>
      </c>
      <c r="AL507" s="32">
        <f t="shared" si="322"/>
        <v>-37.352678768358174</v>
      </c>
      <c r="AM507" s="31">
        <f t="shared" si="323"/>
        <v>-89.222855083315821</v>
      </c>
      <c r="AN507" s="31">
        <f t="shared" si="324"/>
        <v>-21.119014873090322</v>
      </c>
      <c r="AO507" s="31">
        <f t="shared" si="325"/>
        <v>-89.233451460124897</v>
      </c>
      <c r="AP507" s="30">
        <f t="shared" si="306"/>
        <v>23.609121289162623</v>
      </c>
      <c r="AQ507" s="30">
        <f t="shared" si="307"/>
        <v>-26.020599913279625</v>
      </c>
      <c r="AR507" s="31">
        <f t="shared" si="326"/>
        <v>-39.347087446131134</v>
      </c>
      <c r="AS507" s="33">
        <f t="shared" si="327"/>
        <v>-195.67195583888255</v>
      </c>
      <c r="AT507" s="31">
        <f t="shared" si="328"/>
        <v>4.9911406060259623E-4</v>
      </c>
      <c r="AU507" s="31">
        <f t="shared" si="329"/>
        <v>0.6142232049352041</v>
      </c>
      <c r="AV507" s="32">
        <f t="shared" si="330"/>
        <v>-1.2478566762286806E-6</v>
      </c>
      <c r="AW507" s="31">
        <f t="shared" si="331"/>
        <v>-3.0712333832809326E-2</v>
      </c>
      <c r="AX507" s="34">
        <f t="shared" si="332"/>
        <v>4.9786620392636757E-4</v>
      </c>
      <c r="AY507" s="35">
        <f t="shared" si="333"/>
        <v>0.58351087110239475</v>
      </c>
      <c r="AZ507" s="10">
        <f t="shared" si="334"/>
        <v>-39.346589579927205</v>
      </c>
      <c r="BA507" s="10">
        <f t="shared" si="335"/>
        <v>-195.08844496778016</v>
      </c>
      <c r="BB507" s="10">
        <f t="shared" si="336"/>
        <v>-15.088444967780163</v>
      </c>
      <c r="BC507" s="48"/>
      <c r="BD507" s="46">
        <f t="shared" si="337"/>
        <v>-39</v>
      </c>
      <c r="BE507" s="46">
        <f t="shared" si="338"/>
        <v>-195</v>
      </c>
      <c r="BF507" s="46">
        <f t="shared" si="339"/>
        <v>-15</v>
      </c>
    </row>
    <row r="508" spans="22:58" x14ac:dyDescent="0.3">
      <c r="V508" s="29">
        <v>6.0400000000000604</v>
      </c>
      <c r="W508" s="38">
        <f t="shared" si="309"/>
        <v>10964781.961433399</v>
      </c>
      <c r="X508" s="30">
        <f t="shared" si="308"/>
        <v>-6.4246676350453633</v>
      </c>
      <c r="Y508" s="31">
        <f t="shared" si="310"/>
        <v>-75.935743774714922</v>
      </c>
      <c r="Z508" s="31">
        <f t="shared" si="311"/>
        <v>-89.990851804321665</v>
      </c>
      <c r="AA508" s="31">
        <f t="shared" si="312"/>
        <v>55.633544419980261</v>
      </c>
      <c r="AB508" s="31">
        <f t="shared" si="313"/>
        <v>-89.905279145072328</v>
      </c>
      <c r="AC508" s="31">
        <f t="shared" si="314"/>
        <v>11.094393058767283</v>
      </c>
      <c r="AD508" s="31">
        <f t="shared" si="315"/>
        <v>73.811877756414077</v>
      </c>
      <c r="AE508" s="31">
        <f t="shared" si="316"/>
        <v>-15.632473931012745</v>
      </c>
      <c r="AF508" s="31">
        <f t="shared" si="317"/>
        <v>-106.0842531929799</v>
      </c>
      <c r="AG508" s="31">
        <f t="shared" si="305"/>
        <v>92.110410468749379</v>
      </c>
      <c r="AH508" s="31">
        <f t="shared" si="318"/>
        <v>-150.73465499481</v>
      </c>
      <c r="AI508" s="31">
        <f t="shared" si="319"/>
        <v>-89.99999833509338</v>
      </c>
      <c r="AJ508" s="31">
        <f t="shared" si="320"/>
        <v>74.857908414640775</v>
      </c>
      <c r="AK508" s="31">
        <f t="shared" si="321"/>
        <v>89.989643161262947</v>
      </c>
      <c r="AL508" s="32">
        <f t="shared" si="322"/>
        <v>-37.552642809798115</v>
      </c>
      <c r="AM508" s="31">
        <f t="shared" si="323"/>
        <v>-89.240542965250455</v>
      </c>
      <c r="AN508" s="31">
        <f t="shared" si="324"/>
        <v>-21.318978921217962</v>
      </c>
      <c r="AO508" s="31">
        <f t="shared" si="325"/>
        <v>-89.250898139080888</v>
      </c>
      <c r="AP508" s="30">
        <f t="shared" si="306"/>
        <v>23.609121289162623</v>
      </c>
      <c r="AQ508" s="30">
        <f t="shared" si="307"/>
        <v>-26.020599913279625</v>
      </c>
      <c r="AR508" s="31">
        <f t="shared" si="326"/>
        <v>-39.362931476347711</v>
      </c>
      <c r="AS508" s="33">
        <f t="shared" si="327"/>
        <v>-195.33515133206078</v>
      </c>
      <c r="AT508" s="31">
        <f t="shared" si="328"/>
        <v>5.2263516628042836E-4</v>
      </c>
      <c r="AU508" s="31">
        <f t="shared" si="329"/>
        <v>0.62852916659661895</v>
      </c>
      <c r="AV508" s="32">
        <f t="shared" si="330"/>
        <v>-1.3066663400735229E-6</v>
      </c>
      <c r="AW508" s="31">
        <f t="shared" si="331"/>
        <v>-3.1427715845842259E-2</v>
      </c>
      <c r="AX508" s="34">
        <f t="shared" si="332"/>
        <v>5.2132849994035479E-4</v>
      </c>
      <c r="AY508" s="35">
        <f t="shared" si="333"/>
        <v>0.5971014507507767</v>
      </c>
      <c r="AZ508" s="10">
        <f t="shared" si="334"/>
        <v>-39.362410147847768</v>
      </c>
      <c r="BA508" s="10">
        <f t="shared" si="335"/>
        <v>-194.73804988130999</v>
      </c>
      <c r="BB508" s="10">
        <f t="shared" si="336"/>
        <v>-14.73804988130999</v>
      </c>
      <c r="BC508" s="37"/>
      <c r="BD508" s="46">
        <f t="shared" si="337"/>
        <v>-39</v>
      </c>
      <c r="BE508" s="46">
        <f t="shared" si="338"/>
        <v>-195</v>
      </c>
      <c r="BF508" s="46">
        <f t="shared" si="339"/>
        <v>-15</v>
      </c>
    </row>
    <row r="509" spans="22:58" x14ac:dyDescent="0.3">
      <c r="V509" s="29">
        <v>6.0500000000000602</v>
      </c>
      <c r="W509" s="38">
        <f t="shared" si="309"/>
        <v>11220184.543021198</v>
      </c>
      <c r="X509" s="30">
        <f t="shared" si="308"/>
        <v>-6.4246676350453633</v>
      </c>
      <c r="Y509" s="31">
        <f t="shared" si="310"/>
        <v>-76.135743769731874</v>
      </c>
      <c r="Z509" s="31">
        <f t="shared" si="311"/>
        <v>-89.99106004267513</v>
      </c>
      <c r="AA509" s="31">
        <f t="shared" si="312"/>
        <v>55.833543885767853</v>
      </c>
      <c r="AB509" s="31">
        <f t="shared" si="313"/>
        <v>-89.90743525116855</v>
      </c>
      <c r="AC509" s="31">
        <f t="shared" si="314"/>
        <v>11.27917392971292</v>
      </c>
      <c r="AD509" s="31">
        <f t="shared" si="315"/>
        <v>74.161679634103251</v>
      </c>
      <c r="AE509" s="31">
        <f t="shared" si="316"/>
        <v>-15.447693589296469</v>
      </c>
      <c r="AF509" s="31">
        <f t="shared" si="317"/>
        <v>-105.73681565974042</v>
      </c>
      <c r="AG509" s="31">
        <f t="shared" si="305"/>
        <v>92.110410468749379</v>
      </c>
      <c r="AH509" s="31">
        <f t="shared" si="318"/>
        <v>-150.93465499480999</v>
      </c>
      <c r="AI509" s="31">
        <f t="shared" si="319"/>
        <v>-89.999998372991271</v>
      </c>
      <c r="AJ509" s="31">
        <f t="shared" si="320"/>
        <v>75.057908408254036</v>
      </c>
      <c r="AK509" s="31">
        <f t="shared" si="321"/>
        <v>89.989878911689758</v>
      </c>
      <c r="AL509" s="32">
        <f t="shared" si="322"/>
        <v>-37.752608469361896</v>
      </c>
      <c r="AM509" s="31">
        <f t="shared" si="323"/>
        <v>-89.257828361722815</v>
      </c>
      <c r="AN509" s="31">
        <f t="shared" si="324"/>
        <v>-21.51894458716847</v>
      </c>
      <c r="AO509" s="31">
        <f t="shared" si="325"/>
        <v>-89.267947823024329</v>
      </c>
      <c r="AP509" s="30">
        <f t="shared" si="306"/>
        <v>23.609121289162623</v>
      </c>
      <c r="AQ509" s="30">
        <f t="shared" si="307"/>
        <v>-26.020599913279625</v>
      </c>
      <c r="AR509" s="31">
        <f t="shared" si="326"/>
        <v>-39.378116800581942</v>
      </c>
      <c r="AS509" s="33">
        <f t="shared" si="327"/>
        <v>-195.00476348276476</v>
      </c>
      <c r="AT509" s="31">
        <f t="shared" si="328"/>
        <v>5.4726465098428774E-4</v>
      </c>
      <c r="AU509" s="31">
        <f t="shared" si="329"/>
        <v>0.64316827576701097</v>
      </c>
      <c r="AV509" s="32">
        <f t="shared" si="330"/>
        <v>-1.3682476188260803E-6</v>
      </c>
      <c r="AW509" s="31">
        <f t="shared" si="331"/>
        <v>-3.2159761236436796E-2</v>
      </c>
      <c r="AX509" s="34">
        <f t="shared" si="332"/>
        <v>5.4589640336546162E-4</v>
      </c>
      <c r="AY509" s="35">
        <f t="shared" si="333"/>
        <v>0.61100851453057414</v>
      </c>
      <c r="AZ509" s="10">
        <f t="shared" si="334"/>
        <v>-39.377570904178576</v>
      </c>
      <c r="BA509" s="10">
        <f t="shared" si="335"/>
        <v>-194.39375496823419</v>
      </c>
      <c r="BB509" s="10">
        <f t="shared" si="336"/>
        <v>-14.393754968234191</v>
      </c>
      <c r="BC509" s="37"/>
      <c r="BD509" s="46">
        <f t="shared" si="337"/>
        <v>-39</v>
      </c>
      <c r="BE509" s="46">
        <f t="shared" si="338"/>
        <v>-194</v>
      </c>
      <c r="BF509" s="46">
        <f t="shared" si="339"/>
        <v>-14</v>
      </c>
    </row>
    <row r="510" spans="22:58" x14ac:dyDescent="0.3">
      <c r="V510" s="29">
        <v>6.06000000000006</v>
      </c>
      <c r="W510" s="36">
        <f t="shared" si="309"/>
        <v>11481536.214970427</v>
      </c>
      <c r="X510" s="30">
        <f t="shared" si="308"/>
        <v>-6.4246676350453633</v>
      </c>
      <c r="Y510" s="31">
        <f t="shared" si="310"/>
        <v>-76.335743764973103</v>
      </c>
      <c r="Z510" s="31">
        <f t="shared" si="311"/>
        <v>-89.991263540945184</v>
      </c>
      <c r="AA510" s="31">
        <f t="shared" si="312"/>
        <v>56.033543375598917</v>
      </c>
      <c r="AB510" s="31">
        <f t="shared" si="313"/>
        <v>-89.909542278551427</v>
      </c>
      <c r="AC510" s="31">
        <f t="shared" si="314"/>
        <v>11.464589818079354</v>
      </c>
      <c r="AD510" s="31">
        <f t="shared" si="315"/>
        <v>74.504693909548152</v>
      </c>
      <c r="AE510" s="31">
        <f t="shared" si="316"/>
        <v>-15.262278206340198</v>
      </c>
      <c r="AF510" s="31">
        <f t="shared" si="317"/>
        <v>-105.39611190994846</v>
      </c>
      <c r="AG510" s="31">
        <f t="shared" si="305"/>
        <v>92.110410468749379</v>
      </c>
      <c r="AH510" s="31">
        <f t="shared" si="318"/>
        <v>-151.13465499480998</v>
      </c>
      <c r="AI510" s="31">
        <f t="shared" si="319"/>
        <v>-89.999998410026521</v>
      </c>
      <c r="AJ510" s="31">
        <f t="shared" si="320"/>
        <v>75.257908402154769</v>
      </c>
      <c r="AK510" s="31">
        <f t="shared" si="321"/>
        <v>89.99010929578202</v>
      </c>
      <c r="AL510" s="32">
        <f t="shared" si="322"/>
        <v>-37.952575674246432</v>
      </c>
      <c r="AM510" s="31">
        <f t="shared" si="323"/>
        <v>-89.274720425085789</v>
      </c>
      <c r="AN510" s="31">
        <f t="shared" si="324"/>
        <v>-21.718911798152263</v>
      </c>
      <c r="AO510" s="31">
        <f t="shared" si="325"/>
        <v>-89.28460953933029</v>
      </c>
      <c r="AP510" s="30">
        <f t="shared" si="306"/>
        <v>23.609121289162623</v>
      </c>
      <c r="AQ510" s="30">
        <f t="shared" si="307"/>
        <v>-26.020599913279625</v>
      </c>
      <c r="AR510" s="31">
        <f t="shared" si="326"/>
        <v>-39.392668628609464</v>
      </c>
      <c r="AS510" s="33">
        <f t="shared" si="327"/>
        <v>-194.68072144927874</v>
      </c>
      <c r="AT510" s="31">
        <f t="shared" si="328"/>
        <v>5.7305473783619018E-4</v>
      </c>
      <c r="AU510" s="31">
        <f t="shared" si="329"/>
        <v>0.65814828664625102</v>
      </c>
      <c r="AV510" s="32">
        <f t="shared" si="330"/>
        <v>-1.43273113168652E-6</v>
      </c>
      <c r="AW510" s="31">
        <f t="shared" si="331"/>
        <v>-3.2908858143792442E-2</v>
      </c>
      <c r="AX510" s="34">
        <f t="shared" si="332"/>
        <v>5.7162200670450363E-4</v>
      </c>
      <c r="AY510" s="35">
        <f t="shared" si="333"/>
        <v>0.62523942850245862</v>
      </c>
      <c r="AZ510" s="10">
        <f t="shared" si="334"/>
        <v>-39.392097006602761</v>
      </c>
      <c r="BA510" s="10">
        <f t="shared" si="335"/>
        <v>-194.05548202077628</v>
      </c>
      <c r="BB510" s="10">
        <f t="shared" si="336"/>
        <v>-14.055482020776282</v>
      </c>
      <c r="BC510" s="48"/>
      <c r="BD510" s="46">
        <f t="shared" si="337"/>
        <v>-39</v>
      </c>
      <c r="BE510" s="46">
        <f t="shared" si="338"/>
        <v>-194</v>
      </c>
      <c r="BF510" s="46">
        <f t="shared" si="339"/>
        <v>-14</v>
      </c>
    </row>
    <row r="511" spans="22:58" x14ac:dyDescent="0.3">
      <c r="V511" s="29">
        <v>6.0700000000000598</v>
      </c>
      <c r="W511" s="38">
        <f t="shared" si="309"/>
        <v>11748975.54939693</v>
      </c>
      <c r="X511" s="30">
        <f t="shared" si="308"/>
        <v>-6.4246676350453633</v>
      </c>
      <c r="Y511" s="31">
        <f t="shared" si="310"/>
        <v>-76.535743760428517</v>
      </c>
      <c r="Z511" s="31">
        <f t="shared" si="311"/>
        <v>-89.991462407029303</v>
      </c>
      <c r="AA511" s="31">
        <f t="shared" si="312"/>
        <v>56.233542888391312</v>
      </c>
      <c r="AB511" s="31">
        <f t="shared" si="313"/>
        <v>-89.911601344371974</v>
      </c>
      <c r="AC511" s="31">
        <f t="shared" si="314"/>
        <v>11.650616231775253</v>
      </c>
      <c r="AD511" s="31">
        <f t="shared" si="315"/>
        <v>74.841004063020677</v>
      </c>
      <c r="AE511" s="31">
        <f t="shared" si="316"/>
        <v>-15.076252275307318</v>
      </c>
      <c r="AF511" s="31">
        <f t="shared" si="317"/>
        <v>-105.0620596883806</v>
      </c>
      <c r="AG511" s="31">
        <f t="shared" si="305"/>
        <v>92.110410468749379</v>
      </c>
      <c r="AH511" s="31">
        <f t="shared" si="318"/>
        <v>-151.33465499480997</v>
      </c>
      <c r="AI511" s="31">
        <f t="shared" si="319"/>
        <v>-89.99999844621874</v>
      </c>
      <c r="AJ511" s="31">
        <f t="shared" si="320"/>
        <v>75.457908396330012</v>
      </c>
      <c r="AK511" s="31">
        <f t="shared" si="321"/>
        <v>89.990334435692404</v>
      </c>
      <c r="AL511" s="32">
        <f t="shared" si="322"/>
        <v>-38.15254435492313</v>
      </c>
      <c r="AM511" s="31">
        <f t="shared" si="323"/>
        <v>-89.291228099982149</v>
      </c>
      <c r="AN511" s="31">
        <f t="shared" si="324"/>
        <v>-21.918880484653705</v>
      </c>
      <c r="AO511" s="31">
        <f t="shared" si="325"/>
        <v>-89.300892110508485</v>
      </c>
      <c r="AP511" s="30">
        <f t="shared" si="306"/>
        <v>23.609121289162623</v>
      </c>
      <c r="AQ511" s="30">
        <f t="shared" si="307"/>
        <v>-26.020599913279625</v>
      </c>
      <c r="AR511" s="31">
        <f t="shared" si="326"/>
        <v>-39.406611384078026</v>
      </c>
      <c r="AS511" s="33">
        <f t="shared" si="327"/>
        <v>-194.36295179888907</v>
      </c>
      <c r="AT511" s="31">
        <f t="shared" si="328"/>
        <v>6.0006010988822929E-4</v>
      </c>
      <c r="AU511" s="31">
        <f t="shared" si="329"/>
        <v>0.67347713363785322</v>
      </c>
      <c r="AV511" s="32">
        <f t="shared" si="330"/>
        <v>-1.5002536570223047E-6</v>
      </c>
      <c r="AW511" s="31">
        <f t="shared" si="331"/>
        <v>-3.3675403747979914E-2</v>
      </c>
      <c r="AX511" s="34">
        <f t="shared" si="332"/>
        <v>5.9855985623120695E-4</v>
      </c>
      <c r="AY511" s="35">
        <f t="shared" si="333"/>
        <v>0.63980172988987327</v>
      </c>
      <c r="AZ511" s="10">
        <f t="shared" si="334"/>
        <v>-39.406012824221797</v>
      </c>
      <c r="BA511" s="10">
        <f t="shared" si="335"/>
        <v>-193.72315006899919</v>
      </c>
      <c r="BB511" s="10">
        <f t="shared" si="336"/>
        <v>-13.723150068999189</v>
      </c>
      <c r="BC511" s="37"/>
      <c r="BD511" s="46">
        <f t="shared" si="337"/>
        <v>-39</v>
      </c>
      <c r="BE511" s="46">
        <f t="shared" si="338"/>
        <v>-194</v>
      </c>
      <c r="BF511" s="46">
        <f t="shared" si="339"/>
        <v>-14</v>
      </c>
    </row>
    <row r="512" spans="22:58" x14ac:dyDescent="0.3">
      <c r="V512" s="29">
        <v>6.0800000000000702</v>
      </c>
      <c r="W512" s="38">
        <f t="shared" si="309"/>
        <v>12022644.346176079</v>
      </c>
      <c r="X512" s="30">
        <f t="shared" si="308"/>
        <v>-6.4246676350453633</v>
      </c>
      <c r="Y512" s="31">
        <f t="shared" si="310"/>
        <v>-76.735743756088667</v>
      </c>
      <c r="Z512" s="31">
        <f t="shared" si="311"/>
        <v>-89.991656746368875</v>
      </c>
      <c r="AA512" s="31">
        <f t="shared" si="312"/>
        <v>56.433542423111817</v>
      </c>
      <c r="AB512" s="31">
        <f t="shared" si="313"/>
        <v>-89.913613540352841</v>
      </c>
      <c r="AC512" s="31">
        <f t="shared" si="314"/>
        <v>11.837229458286387</v>
      </c>
      <c r="AD512" s="31">
        <f t="shared" si="315"/>
        <v>75.170695676559802</v>
      </c>
      <c r="AE512" s="31">
        <f t="shared" si="316"/>
        <v>-14.889639509735829</v>
      </c>
      <c r="AF512" s="31">
        <f t="shared" si="317"/>
        <v>-104.7345746101619</v>
      </c>
      <c r="AG512" s="31">
        <f t="shared" si="305"/>
        <v>92.110410468749379</v>
      </c>
      <c r="AH512" s="31">
        <f t="shared" si="318"/>
        <v>-151.53465499481018</v>
      </c>
      <c r="AI512" s="31">
        <f t="shared" si="319"/>
        <v>-89.999998481587113</v>
      </c>
      <c r="AJ512" s="31">
        <f t="shared" si="320"/>
        <v>75.657908390767616</v>
      </c>
      <c r="AK512" s="31">
        <f t="shared" si="321"/>
        <v>89.990554450793041</v>
      </c>
      <c r="AL512" s="32">
        <f t="shared" si="322"/>
        <v>-38.352514444990938</v>
      </c>
      <c r="AM512" s="31">
        <f t="shared" si="323"/>
        <v>-89.30736012803105</v>
      </c>
      <c r="AN512" s="31">
        <f t="shared" si="324"/>
        <v>-22.118850580284125</v>
      </c>
      <c r="AO512" s="31">
        <f t="shared" si="325"/>
        <v>-89.316804158825121</v>
      </c>
      <c r="AP512" s="30">
        <f t="shared" si="306"/>
        <v>23.609121289162623</v>
      </c>
      <c r="AQ512" s="30">
        <f t="shared" si="307"/>
        <v>-26.020599913279625</v>
      </c>
      <c r="AR512" s="31">
        <f t="shared" si="326"/>
        <v>-39.419968714136957</v>
      </c>
      <c r="AS512" s="33">
        <f t="shared" si="327"/>
        <v>-194.05137876898704</v>
      </c>
      <c r="AT512" s="31">
        <f t="shared" si="328"/>
        <v>6.2833802593038456E-4</v>
      </c>
      <c r="AU512" s="31">
        <f t="shared" si="329"/>
        <v>0.68916293551682228</v>
      </c>
      <c r="AV512" s="32">
        <f t="shared" si="330"/>
        <v>-1.5709584216671813E-6</v>
      </c>
      <c r="AW512" s="31">
        <f t="shared" si="331"/>
        <v>-3.445980448052751E-2</v>
      </c>
      <c r="AX512" s="34">
        <f t="shared" si="332"/>
        <v>6.2676706750871734E-4</v>
      </c>
      <c r="AY512" s="35">
        <f t="shared" si="333"/>
        <v>0.65470313103629474</v>
      </c>
      <c r="AZ512" s="10">
        <f t="shared" si="334"/>
        <v>-39.419341947069448</v>
      </c>
      <c r="BA512" s="10">
        <f t="shared" si="335"/>
        <v>-193.39667563795075</v>
      </c>
      <c r="BB512" s="10">
        <f t="shared" si="336"/>
        <v>-13.39667563795075</v>
      </c>
      <c r="BC512" s="37"/>
      <c r="BD512" s="46">
        <f t="shared" si="337"/>
        <v>-39</v>
      </c>
      <c r="BE512" s="46">
        <f t="shared" si="338"/>
        <v>-193</v>
      </c>
      <c r="BF512" s="46">
        <f t="shared" si="339"/>
        <v>-13</v>
      </c>
    </row>
    <row r="513" spans="22:58" x14ac:dyDescent="0.3">
      <c r="V513" s="29">
        <v>6.09000000000007</v>
      </c>
      <c r="W513" s="36">
        <f t="shared" si="309"/>
        <v>12302687.708125811</v>
      </c>
      <c r="X513" s="30">
        <f t="shared" si="308"/>
        <v>-6.4246676350453633</v>
      </c>
      <c r="Y513" s="31">
        <f t="shared" si="310"/>
        <v>-76.93574375194396</v>
      </c>
      <c r="Z513" s="31">
        <f t="shared" si="311"/>
        <v>-89.991846662005202</v>
      </c>
      <c r="AA513" s="31">
        <f t="shared" si="312"/>
        <v>56.633541978773103</v>
      </c>
      <c r="AB513" s="31">
        <f t="shared" si="313"/>
        <v>-89.915579933367127</v>
      </c>
      <c r="AC513" s="31">
        <f t="shared" si="314"/>
        <v>12.024406553631913</v>
      </c>
      <c r="AD513" s="31">
        <f t="shared" si="315"/>
        <v>75.493856190321594</v>
      </c>
      <c r="AE513" s="31">
        <f t="shared" si="316"/>
        <v>-14.702462854584311</v>
      </c>
      <c r="AF513" s="31">
        <f t="shared" si="317"/>
        <v>-104.41357040505073</v>
      </c>
      <c r="AG513" s="31">
        <f t="shared" si="305"/>
        <v>92.110410468749379</v>
      </c>
      <c r="AH513" s="31">
        <f t="shared" si="318"/>
        <v>-151.73465499481017</v>
      </c>
      <c r="AI513" s="31">
        <f t="shared" si="319"/>
        <v>-89.999998516150399</v>
      </c>
      <c r="AJ513" s="31">
        <f t="shared" si="320"/>
        <v>75.857908385455374</v>
      </c>
      <c r="AK513" s="31">
        <f t="shared" si="321"/>
        <v>89.990769457738821</v>
      </c>
      <c r="AL513" s="32">
        <f t="shared" si="322"/>
        <v>-38.552485881034954</v>
      </c>
      <c r="AM513" s="31">
        <f t="shared" si="323"/>
        <v>-89.323125052410532</v>
      </c>
      <c r="AN513" s="31">
        <f t="shared" si="324"/>
        <v>-22.318822021640372</v>
      </c>
      <c r="AO513" s="31">
        <f t="shared" si="325"/>
        <v>-89.332354110822109</v>
      </c>
      <c r="AP513" s="30">
        <f t="shared" si="306"/>
        <v>23.609121289162623</v>
      </c>
      <c r="AQ513" s="30">
        <f t="shared" si="307"/>
        <v>-26.020599913279625</v>
      </c>
      <c r="AR513" s="31">
        <f t="shared" si="326"/>
        <v>-39.432763500341686</v>
      </c>
      <c r="AS513" s="33">
        <f t="shared" si="327"/>
        <v>-193.74592451587284</v>
      </c>
      <c r="AT513" s="31">
        <f t="shared" si="328"/>
        <v>6.5794844175644186E-4</v>
      </c>
      <c r="AU513" s="31">
        <f t="shared" si="329"/>
        <v>0.70521399969237786</v>
      </c>
      <c r="AV513" s="32">
        <f t="shared" si="330"/>
        <v>-1.6449953960062072E-6</v>
      </c>
      <c r="AW513" s="31">
        <f t="shared" si="331"/>
        <v>-3.5262476239908011E-2</v>
      </c>
      <c r="AX513" s="34">
        <f t="shared" si="332"/>
        <v>6.563034463604356E-4</v>
      </c>
      <c r="AY513" s="35">
        <f t="shared" si="333"/>
        <v>0.66995152345246989</v>
      </c>
      <c r="AZ513" s="10">
        <f t="shared" si="334"/>
        <v>-39.432107196895323</v>
      </c>
      <c r="BA513" s="10">
        <f t="shared" si="335"/>
        <v>-193.07597299242036</v>
      </c>
      <c r="BB513" s="10">
        <f t="shared" si="336"/>
        <v>-13.075972992420361</v>
      </c>
      <c r="BC513" s="48"/>
      <c r="BD513" s="46">
        <f t="shared" si="337"/>
        <v>-39</v>
      </c>
      <c r="BE513" s="46">
        <f t="shared" si="338"/>
        <v>-193</v>
      </c>
      <c r="BF513" s="46">
        <f t="shared" si="339"/>
        <v>-13</v>
      </c>
    </row>
    <row r="514" spans="22:58" x14ac:dyDescent="0.3">
      <c r="V514" s="29">
        <v>6.1000000000000698</v>
      </c>
      <c r="W514" s="38">
        <f t="shared" si="309"/>
        <v>12589254.117943712</v>
      </c>
      <c r="X514" s="30">
        <f t="shared" si="308"/>
        <v>-6.4246676350453633</v>
      </c>
      <c r="Y514" s="31">
        <f t="shared" si="310"/>
        <v>-77.135743747985799</v>
      </c>
      <c r="Z514" s="31">
        <f t="shared" si="311"/>
        <v>-89.992032254634026</v>
      </c>
      <c r="AA514" s="31">
        <f t="shared" si="312"/>
        <v>56.833541554432884</v>
      </c>
      <c r="AB514" s="31">
        <f t="shared" si="313"/>
        <v>-89.917501566003864</v>
      </c>
      <c r="AC514" s="31">
        <f t="shared" si="314"/>
        <v>12.212125330201051</v>
      </c>
      <c r="AD514" s="31">
        <f t="shared" si="315"/>
        <v>75.810574671008325</v>
      </c>
      <c r="AE514" s="31">
        <f t="shared" si="316"/>
        <v>-14.514744498397231</v>
      </c>
      <c r="AF514" s="31">
        <f t="shared" si="317"/>
        <v>-104.09895914962955</v>
      </c>
      <c r="AG514" s="31">
        <f t="shared" si="305"/>
        <v>92.110410468749379</v>
      </c>
      <c r="AH514" s="31">
        <f t="shared" si="318"/>
        <v>-151.93465499481019</v>
      </c>
      <c r="AI514" s="31">
        <f t="shared" si="319"/>
        <v>-89.999998549926957</v>
      </c>
      <c r="AJ514" s="31">
        <f t="shared" si="320"/>
        <v>76.05790838038223</v>
      </c>
      <c r="AK514" s="31">
        <f t="shared" si="321"/>
        <v>89.990979570529262</v>
      </c>
      <c r="AL514" s="32">
        <f t="shared" si="322"/>
        <v>-38.752458602493391</v>
      </c>
      <c r="AM514" s="31">
        <f t="shared" si="323"/>
        <v>-89.338531222338545</v>
      </c>
      <c r="AN514" s="31">
        <f t="shared" si="324"/>
        <v>-22.51879474817197</v>
      </c>
      <c r="AO514" s="31">
        <f t="shared" si="325"/>
        <v>-89.34755020173624</v>
      </c>
      <c r="AP514" s="30">
        <f t="shared" si="306"/>
        <v>23.609121289162623</v>
      </c>
      <c r="AQ514" s="30">
        <f t="shared" si="307"/>
        <v>-26.020599913279625</v>
      </c>
      <c r="AR514" s="31">
        <f t="shared" si="326"/>
        <v>-39.445017870686208</v>
      </c>
      <c r="AS514" s="33">
        <f t="shared" si="327"/>
        <v>-193.44650935136579</v>
      </c>
      <c r="AT514" s="31">
        <f t="shared" si="328"/>
        <v>6.8895413710678283E-4</v>
      </c>
      <c r="AU514" s="31">
        <f t="shared" si="329"/>
        <v>0.72163882656785683</v>
      </c>
      <c r="AV514" s="32">
        <f t="shared" si="330"/>
        <v>-1.7225216257052998E-6</v>
      </c>
      <c r="AW514" s="31">
        <f t="shared" si="331"/>
        <v>-3.6083844612052655E-2</v>
      </c>
      <c r="AX514" s="34">
        <f t="shared" si="332"/>
        <v>6.8723161548107752E-4</v>
      </c>
      <c r="AY514" s="35">
        <f t="shared" si="333"/>
        <v>0.68555498195580422</v>
      </c>
      <c r="AZ514" s="10">
        <f t="shared" si="334"/>
        <v>-39.444330639070728</v>
      </c>
      <c r="BA514" s="10">
        <f t="shared" si="335"/>
        <v>-192.76095436940997</v>
      </c>
      <c r="BB514" s="10">
        <f t="shared" si="336"/>
        <v>-12.760954369409973</v>
      </c>
      <c r="BC514" s="37"/>
      <c r="BD514" s="46">
        <f t="shared" si="337"/>
        <v>-39</v>
      </c>
      <c r="BE514" s="46">
        <f t="shared" si="338"/>
        <v>-193</v>
      </c>
      <c r="BF514" s="46">
        <f t="shared" si="339"/>
        <v>-13</v>
      </c>
    </row>
    <row r="515" spans="22:58" x14ac:dyDescent="0.3">
      <c r="V515" s="29">
        <v>6.1100000000000696</v>
      </c>
      <c r="W515" s="38">
        <f t="shared" si="309"/>
        <v>12882495.516933426</v>
      </c>
      <c r="X515" s="30">
        <f t="shared" si="308"/>
        <v>-6.4246676350453633</v>
      </c>
      <c r="Y515" s="31">
        <f t="shared" si="310"/>
        <v>-77.335743744205786</v>
      </c>
      <c r="Z515" s="31">
        <f t="shared" si="311"/>
        <v>-89.992213622659023</v>
      </c>
      <c r="AA515" s="31">
        <f t="shared" si="312"/>
        <v>57.03354114919108</v>
      </c>
      <c r="AB515" s="31">
        <f t="shared" si="313"/>
        <v>-89.91937945712084</v>
      </c>
      <c r="AC515" s="31">
        <f t="shared" si="314"/>
        <v>12.400364343605059</v>
      </c>
      <c r="AD515" s="31">
        <f t="shared" si="315"/>
        <v>76.120941592210841</v>
      </c>
      <c r="AE515" s="31">
        <f t="shared" si="316"/>
        <v>-14.326505886455013</v>
      </c>
      <c r="AF515" s="31">
        <f t="shared" si="317"/>
        <v>-103.79065148756902</v>
      </c>
      <c r="AG515" s="31">
        <f t="shared" si="305"/>
        <v>92.110410468749379</v>
      </c>
      <c r="AH515" s="31">
        <f t="shared" si="318"/>
        <v>-152.13465499481018</v>
      </c>
      <c r="AI515" s="31">
        <f t="shared" si="319"/>
        <v>-89.999998582934637</v>
      </c>
      <c r="AJ515" s="31">
        <f t="shared" si="320"/>
        <v>76.257908375537411</v>
      </c>
      <c r="AK515" s="31">
        <f t="shared" si="321"/>
        <v>89.991184900568911</v>
      </c>
      <c r="AL515" s="32">
        <f t="shared" si="322"/>
        <v>-38.952432551528496</v>
      </c>
      <c r="AM515" s="31">
        <f t="shared" si="323"/>
        <v>-89.353586797454128</v>
      </c>
      <c r="AN515" s="31">
        <f t="shared" si="324"/>
        <v>-22.718768702051882</v>
      </c>
      <c r="AO515" s="31">
        <f t="shared" si="325"/>
        <v>-89.362400479819854</v>
      </c>
      <c r="AP515" s="30">
        <f t="shared" si="306"/>
        <v>23.609121289162623</v>
      </c>
      <c r="AQ515" s="30">
        <f t="shared" si="307"/>
        <v>-26.020599913279625</v>
      </c>
      <c r="AR515" s="31">
        <f t="shared" si="326"/>
        <v>-39.456753212623902</v>
      </c>
      <c r="AS515" s="33">
        <f t="shared" si="327"/>
        <v>-193.15305196738888</v>
      </c>
      <c r="AT515" s="31">
        <f t="shared" si="328"/>
        <v>7.2142084860697545E-4</v>
      </c>
      <c r="AU515" s="31">
        <f t="shared" si="329"/>
        <v>0.73844611399958393</v>
      </c>
      <c r="AV515" s="32">
        <f t="shared" si="330"/>
        <v>-1.8037015518689419E-6</v>
      </c>
      <c r="AW515" s="31">
        <f t="shared" si="331"/>
        <v>-3.6924345095993287E-2</v>
      </c>
      <c r="AX515" s="34">
        <f t="shared" si="332"/>
        <v>7.1961714705510646E-4</v>
      </c>
      <c r="AY515" s="35">
        <f t="shared" si="333"/>
        <v>0.70152176890359064</v>
      </c>
      <c r="AZ515" s="10">
        <f t="shared" si="334"/>
        <v>-39.456033595476846</v>
      </c>
      <c r="BA515" s="10">
        <f t="shared" si="335"/>
        <v>-192.45153019848527</v>
      </c>
      <c r="BB515" s="10">
        <f t="shared" si="336"/>
        <v>-12.451530198485273</v>
      </c>
      <c r="BC515" s="37"/>
      <c r="BD515" s="46">
        <f t="shared" si="337"/>
        <v>-39</v>
      </c>
      <c r="BE515" s="46">
        <f t="shared" si="338"/>
        <v>-192</v>
      </c>
      <c r="BF515" s="46">
        <f t="shared" si="339"/>
        <v>-12</v>
      </c>
    </row>
    <row r="516" spans="22:58" x14ac:dyDescent="0.3">
      <c r="V516" s="29">
        <v>6.1200000000000703</v>
      </c>
      <c r="W516" s="36">
        <f t="shared" si="309"/>
        <v>13182567.385566227</v>
      </c>
      <c r="X516" s="30">
        <f t="shared" si="308"/>
        <v>-6.4246676350453633</v>
      </c>
      <c r="Y516" s="31">
        <f t="shared" si="310"/>
        <v>-77.535743740595905</v>
      </c>
      <c r="Z516" s="31">
        <f t="shared" si="311"/>
        <v>-89.99239086224388</v>
      </c>
      <c r="AA516" s="31">
        <f t="shared" si="312"/>
        <v>57.233540762188149</v>
      </c>
      <c r="AB516" s="31">
        <f t="shared" si="313"/>
        <v>-89.921214602384609</v>
      </c>
      <c r="AC516" s="31">
        <f t="shared" si="314"/>
        <v>12.589102878677398</v>
      </c>
      <c r="AD516" s="31">
        <f t="shared" si="315"/>
        <v>76.425048626466676</v>
      </c>
      <c r="AE516" s="31">
        <f t="shared" si="316"/>
        <v>-14.137767734775725</v>
      </c>
      <c r="AF516" s="31">
        <f t="shared" si="317"/>
        <v>-103.48855683816181</v>
      </c>
      <c r="AG516" s="31">
        <f t="shared" ref="AG516:AG579" si="340">DC_gain_comp</f>
        <v>92.110410468749379</v>
      </c>
      <c r="AH516" s="31">
        <f t="shared" si="318"/>
        <v>-152.33465499481019</v>
      </c>
      <c r="AI516" s="31">
        <f t="shared" si="319"/>
        <v>-89.999998615190975</v>
      </c>
      <c r="AJ516" s="31">
        <f t="shared" si="320"/>
        <v>76.457908370910673</v>
      </c>
      <c r="AK516" s="31">
        <f t="shared" si="321"/>
        <v>89.991385556726456</v>
      </c>
      <c r="AL516" s="32">
        <f t="shared" si="322"/>
        <v>-39.152407672904289</v>
      </c>
      <c r="AM516" s="31">
        <f t="shared" si="323"/>
        <v>-89.368299752101308</v>
      </c>
      <c r="AN516" s="31">
        <f t="shared" si="324"/>
        <v>-22.918743828054431</v>
      </c>
      <c r="AO516" s="31">
        <f t="shared" si="325"/>
        <v>-89.376912810565827</v>
      </c>
      <c r="AP516" s="30">
        <f t="shared" ref="AP516:AP579" si="341">-20*LOG(GmPS*Rsns)</f>
        <v>23.609121289162623</v>
      </c>
      <c r="AQ516" s="30">
        <f t="shared" ref="AQ516:AQ579" si="342">20*LOG(Vref/Vout)</f>
        <v>-26.020599913279625</v>
      </c>
      <c r="AR516" s="31">
        <f t="shared" si="326"/>
        <v>-39.467990186947155</v>
      </c>
      <c r="AS516" s="33">
        <f t="shared" si="327"/>
        <v>-192.86546964872764</v>
      </c>
      <c r="AT516" s="31">
        <f t="shared" si="328"/>
        <v>7.5541740894383928E-4</v>
      </c>
      <c r="AU516" s="31">
        <f t="shared" si="329"/>
        <v>0.75564476185707197</v>
      </c>
      <c r="AV516" s="32">
        <f t="shared" si="330"/>
        <v>-1.8887073697710843E-6</v>
      </c>
      <c r="AW516" s="31">
        <f t="shared" si="331"/>
        <v>-3.7784423334764096E-2</v>
      </c>
      <c r="AX516" s="34">
        <f t="shared" si="332"/>
        <v>7.5352870157406821E-4</v>
      </c>
      <c r="AY516" s="35">
        <f t="shared" si="333"/>
        <v>0.71786033852230791</v>
      </c>
      <c r="AZ516" s="10">
        <f t="shared" si="334"/>
        <v>-39.467236658245582</v>
      </c>
      <c r="BA516" s="10">
        <f t="shared" si="335"/>
        <v>-192.14760931020533</v>
      </c>
      <c r="BB516" s="10">
        <f t="shared" si="336"/>
        <v>-12.147609310205326</v>
      </c>
      <c r="BC516" s="48"/>
      <c r="BD516" s="46">
        <f t="shared" si="337"/>
        <v>-39</v>
      </c>
      <c r="BE516" s="46">
        <f t="shared" si="338"/>
        <v>-192</v>
      </c>
      <c r="BF516" s="46">
        <f t="shared" si="339"/>
        <v>-12</v>
      </c>
    </row>
    <row r="517" spans="22:58" x14ac:dyDescent="0.3">
      <c r="V517" s="29">
        <v>6.1300000000000701</v>
      </c>
      <c r="W517" s="38">
        <f t="shared" si="309"/>
        <v>13489628.825918742</v>
      </c>
      <c r="X517" s="30">
        <f t="shared" ref="X517:X580" si="343">DC_gain_power</f>
        <v>-6.4246676350453633</v>
      </c>
      <c r="Y517" s="31">
        <f t="shared" si="310"/>
        <v>-77.735743737148482</v>
      </c>
      <c r="Z517" s="31">
        <f t="shared" si="311"/>
        <v>-89.992564067363375</v>
      </c>
      <c r="AA517" s="31">
        <f t="shared" si="312"/>
        <v>57.433540392603163</v>
      </c>
      <c r="AB517" s="31">
        <f t="shared" si="313"/>
        <v>-89.923007974798423</v>
      </c>
      <c r="AC517" s="31">
        <f t="shared" si="314"/>
        <v>12.778320934742663</v>
      </c>
      <c r="AD517" s="31">
        <f t="shared" si="315"/>
        <v>76.722988448790744</v>
      </c>
      <c r="AE517" s="31">
        <f t="shared" si="316"/>
        <v>-13.948550044848023</v>
      </c>
      <c r="AF517" s="31">
        <f t="shared" si="317"/>
        <v>-103.19258359337104</v>
      </c>
      <c r="AG517" s="31">
        <f t="shared" si="340"/>
        <v>92.110410468749379</v>
      </c>
      <c r="AH517" s="31">
        <f t="shared" si="318"/>
        <v>-152.53465499481018</v>
      </c>
      <c r="AI517" s="31">
        <f t="shared" si="319"/>
        <v>-89.999998646713095</v>
      </c>
      <c r="AJ517" s="31">
        <f t="shared" si="320"/>
        <v>76.657908366492137</v>
      </c>
      <c r="AK517" s="31">
        <f t="shared" si="321"/>
        <v>89.991581645392429</v>
      </c>
      <c r="AL517" s="32">
        <f t="shared" si="322"/>
        <v>-39.352383913869581</v>
      </c>
      <c r="AM517" s="31">
        <f t="shared" si="323"/>
        <v>-89.382677879517431</v>
      </c>
      <c r="AN517" s="31">
        <f t="shared" si="324"/>
        <v>-23.118720073438247</v>
      </c>
      <c r="AO517" s="31">
        <f t="shared" si="325"/>
        <v>-89.391094880838097</v>
      </c>
      <c r="AP517" s="30">
        <f t="shared" si="341"/>
        <v>23.609121289162623</v>
      </c>
      <c r="AQ517" s="30">
        <f t="shared" si="342"/>
        <v>-26.020599913279625</v>
      </c>
      <c r="AR517" s="31">
        <f t="shared" si="326"/>
        <v>-39.478748742403276</v>
      </c>
      <c r="AS517" s="33">
        <f t="shared" si="327"/>
        <v>-192.58367847420914</v>
      </c>
      <c r="AT517" s="31">
        <f t="shared" si="328"/>
        <v>7.9101589257645996E-4</v>
      </c>
      <c r="AU517" s="31">
        <f t="shared" si="329"/>
        <v>0.77324387668663186</v>
      </c>
      <c r="AV517" s="32">
        <f t="shared" si="330"/>
        <v>-1.9777193846931666E-6</v>
      </c>
      <c r="AW517" s="31">
        <f t="shared" si="331"/>
        <v>-3.8664535351680296E-2</v>
      </c>
      <c r="AX517" s="34">
        <f t="shared" si="332"/>
        <v>7.8903817319176674E-4</v>
      </c>
      <c r="AY517" s="35">
        <f t="shared" si="333"/>
        <v>0.73457934133495151</v>
      </c>
      <c r="AZ517" s="10">
        <f t="shared" si="334"/>
        <v>-39.477959704230088</v>
      </c>
      <c r="BA517" s="10">
        <f t="shared" si="335"/>
        <v>-191.84909913287419</v>
      </c>
      <c r="BB517" s="10">
        <f t="shared" si="336"/>
        <v>-11.849099132874187</v>
      </c>
      <c r="BC517" s="37"/>
      <c r="BD517" s="46">
        <f t="shared" si="337"/>
        <v>-39</v>
      </c>
      <c r="BE517" s="46">
        <f t="shared" si="338"/>
        <v>-192</v>
      </c>
      <c r="BF517" s="46">
        <f t="shared" si="339"/>
        <v>-12</v>
      </c>
    </row>
    <row r="518" spans="22:58" x14ac:dyDescent="0.3">
      <c r="V518" s="29">
        <v>6.1400000000000698</v>
      </c>
      <c r="W518" s="38">
        <f t="shared" si="309"/>
        <v>13803842.64603108</v>
      </c>
      <c r="X518" s="30">
        <f t="shared" si="343"/>
        <v>-6.4246676350453633</v>
      </c>
      <c r="Y518" s="31">
        <f t="shared" si="310"/>
        <v>-77.935743733856214</v>
      </c>
      <c r="Z518" s="31">
        <f t="shared" si="311"/>
        <v>-89.992733329853124</v>
      </c>
      <c r="AA518" s="31">
        <f t="shared" si="312"/>
        <v>57.633540039652196</v>
      </c>
      <c r="AB518" s="31">
        <f t="shared" si="313"/>
        <v>-89.924760525218019</v>
      </c>
      <c r="AC518" s="31">
        <f t="shared" si="314"/>
        <v>12.967999210268193</v>
      </c>
      <c r="AD518" s="31">
        <f t="shared" si="315"/>
        <v>77.014854551406344</v>
      </c>
      <c r="AE518" s="31">
        <f t="shared" si="316"/>
        <v>-13.758872118981191</v>
      </c>
      <c r="AF518" s="31">
        <f t="shared" si="317"/>
        <v>-102.9026393036648</v>
      </c>
      <c r="AG518" s="31">
        <f t="shared" si="340"/>
        <v>92.110410468749379</v>
      </c>
      <c r="AH518" s="31">
        <f t="shared" si="318"/>
        <v>-152.73465499481017</v>
      </c>
      <c r="AI518" s="31">
        <f t="shared" si="319"/>
        <v>-89.999998677517652</v>
      </c>
      <c r="AJ518" s="31">
        <f t="shared" si="320"/>
        <v>76.857908362272454</v>
      </c>
      <c r="AK518" s="31">
        <f t="shared" si="321"/>
        <v>89.991773270535603</v>
      </c>
      <c r="AL518" s="32">
        <f t="shared" si="322"/>
        <v>-39.552361224046223</v>
      </c>
      <c r="AM518" s="31">
        <f t="shared" si="323"/>
        <v>-89.396728795928269</v>
      </c>
      <c r="AN518" s="31">
        <f t="shared" si="324"/>
        <v>-23.318697387834561</v>
      </c>
      <c r="AO518" s="31">
        <f t="shared" si="325"/>
        <v>-89.404954202910318</v>
      </c>
      <c r="AP518" s="30">
        <f t="shared" si="341"/>
        <v>23.609121289162623</v>
      </c>
      <c r="AQ518" s="30">
        <f t="shared" si="342"/>
        <v>-26.020599913279625</v>
      </c>
      <c r="AR518" s="31">
        <f t="shared" si="326"/>
        <v>-39.489048130932751</v>
      </c>
      <c r="AS518" s="33">
        <f t="shared" si="327"/>
        <v>-192.30759350657513</v>
      </c>
      <c r="AT518" s="31">
        <f t="shared" si="328"/>
        <v>8.2829176831034112E-4</v>
      </c>
      <c r="AU518" s="31">
        <f t="shared" si="329"/>
        <v>0.79125277648062964</v>
      </c>
      <c r="AV518" s="32">
        <f t="shared" si="330"/>
        <v>-2.0709264053710274E-6</v>
      </c>
      <c r="AW518" s="31">
        <f t="shared" si="331"/>
        <v>-3.95651477921206E-2</v>
      </c>
      <c r="AX518" s="34">
        <f t="shared" si="332"/>
        <v>8.2622084190497012E-4</v>
      </c>
      <c r="AY518" s="35">
        <f t="shared" si="333"/>
        <v>0.75168762868850902</v>
      </c>
      <c r="AZ518" s="10">
        <f t="shared" si="334"/>
        <v>-39.488221910090843</v>
      </c>
      <c r="BA518" s="10">
        <f t="shared" si="335"/>
        <v>-191.55590587788663</v>
      </c>
      <c r="BB518" s="10">
        <f t="shared" si="336"/>
        <v>-11.55590587788663</v>
      </c>
      <c r="BC518" s="37"/>
      <c r="BD518" s="46">
        <f t="shared" si="337"/>
        <v>-39</v>
      </c>
      <c r="BE518" s="46">
        <f t="shared" si="338"/>
        <v>-192</v>
      </c>
      <c r="BF518" s="46">
        <f t="shared" si="339"/>
        <v>-12</v>
      </c>
    </row>
    <row r="519" spans="22:58" x14ac:dyDescent="0.3">
      <c r="V519" s="29">
        <v>6.1500000000000696</v>
      </c>
      <c r="W519" s="36">
        <f t="shared" si="309"/>
        <v>14125375.446229823</v>
      </c>
      <c r="X519" s="30">
        <f t="shared" si="343"/>
        <v>-6.4246676350453633</v>
      </c>
      <c r="Y519" s="31">
        <f t="shared" si="310"/>
        <v>-78.135743730712122</v>
      </c>
      <c r="Z519" s="31">
        <f t="shared" si="311"/>
        <v>-89.992898739458354</v>
      </c>
      <c r="AA519" s="31">
        <f t="shared" si="312"/>
        <v>57.833539702586634</v>
      </c>
      <c r="AB519" s="31">
        <f t="shared" si="313"/>
        <v>-89.926473182855688</v>
      </c>
      <c r="AC519" s="31">
        <f t="shared" si="314"/>
        <v>13.158119087003627</v>
      </c>
      <c r="AD519" s="31">
        <f t="shared" si="315"/>
        <v>77.300741069376173</v>
      </c>
      <c r="AE519" s="31">
        <f t="shared" si="316"/>
        <v>-13.568752576167228</v>
      </c>
      <c r="AF519" s="31">
        <f t="shared" si="317"/>
        <v>-102.61863085293787</v>
      </c>
      <c r="AG519" s="31">
        <f t="shared" si="340"/>
        <v>92.110410468749379</v>
      </c>
      <c r="AH519" s="31">
        <f t="shared" si="318"/>
        <v>-152.93465499481019</v>
      </c>
      <c r="AI519" s="31">
        <f t="shared" si="319"/>
        <v>-89.999998707621032</v>
      </c>
      <c r="AJ519" s="31">
        <f t="shared" si="320"/>
        <v>77.057908358242713</v>
      </c>
      <c r="AK519" s="31">
        <f t="shared" si="321"/>
        <v>89.991960533758174</v>
      </c>
      <c r="AL519" s="32">
        <f t="shared" si="322"/>
        <v>-39.752339555322493</v>
      </c>
      <c r="AM519" s="31">
        <f t="shared" si="323"/>
        <v>-89.410459944551633</v>
      </c>
      <c r="AN519" s="31">
        <f t="shared" si="324"/>
        <v>-23.518675723140589</v>
      </c>
      <c r="AO519" s="31">
        <f t="shared" si="325"/>
        <v>-89.41849811841449</v>
      </c>
      <c r="AP519" s="30">
        <f t="shared" si="341"/>
        <v>23.609121289162623</v>
      </c>
      <c r="AQ519" s="30">
        <f t="shared" si="342"/>
        <v>-26.020599913279625</v>
      </c>
      <c r="AR519" s="31">
        <f t="shared" si="326"/>
        <v>-39.498906923424819</v>
      </c>
      <c r="AS519" s="33">
        <f t="shared" si="327"/>
        <v>-192.03712897135236</v>
      </c>
      <c r="AT519" s="31">
        <f t="shared" si="328"/>
        <v>8.6732405903380187E-4</v>
      </c>
      <c r="AU519" s="31">
        <f t="shared" si="329"/>
        <v>0.80968099555462303</v>
      </c>
      <c r="AV519" s="32">
        <f t="shared" si="330"/>
        <v>-2.1685261364776084E-6</v>
      </c>
      <c r="AW519" s="31">
        <f t="shared" si="331"/>
        <v>-4.0486738170940902E-2</v>
      </c>
      <c r="AX519" s="34">
        <f t="shared" si="332"/>
        <v>8.651555328973243E-4</v>
      </c>
      <c r="AY519" s="35">
        <f t="shared" si="333"/>
        <v>0.76919425738368208</v>
      </c>
      <c r="AZ519" s="10">
        <f t="shared" si="334"/>
        <v>-39.49804176789192</v>
      </c>
      <c r="BA519" s="10">
        <f t="shared" si="335"/>
        <v>-191.26793471396869</v>
      </c>
      <c r="BB519" s="10">
        <f t="shared" si="336"/>
        <v>-11.267934713968685</v>
      </c>
      <c r="BC519" s="48"/>
      <c r="BD519" s="46">
        <f t="shared" si="337"/>
        <v>-39</v>
      </c>
      <c r="BE519" s="46">
        <f t="shared" si="338"/>
        <v>-191</v>
      </c>
      <c r="BF519" s="46">
        <f t="shared" si="339"/>
        <v>-11</v>
      </c>
    </row>
    <row r="520" spans="22:58" x14ac:dyDescent="0.3">
      <c r="V520" s="29">
        <v>6.1600000000000703</v>
      </c>
      <c r="W520" s="38">
        <f t="shared" si="309"/>
        <v>14454397.707461633</v>
      </c>
      <c r="X520" s="30">
        <f t="shared" si="343"/>
        <v>-6.4246676350453633</v>
      </c>
      <c r="Y520" s="31">
        <f t="shared" si="310"/>
        <v>-78.335743727709556</v>
      </c>
      <c r="Z520" s="31">
        <f t="shared" si="311"/>
        <v>-89.993060383881399</v>
      </c>
      <c r="AA520" s="31">
        <f t="shared" si="312"/>
        <v>58.033539380691515</v>
      </c>
      <c r="AB520" s="31">
        <f t="shared" si="313"/>
        <v>-89.928146855772937</v>
      </c>
      <c r="AC520" s="31">
        <f t="shared" si="314"/>
        <v>13.34866261370599</v>
      </c>
      <c r="AD520" s="31">
        <f t="shared" si="315"/>
        <v>77.58074261681115</v>
      </c>
      <c r="AE520" s="31">
        <f t="shared" si="316"/>
        <v>-13.378209368357417</v>
      </c>
      <c r="AF520" s="31">
        <f t="shared" si="317"/>
        <v>-102.34046462284319</v>
      </c>
      <c r="AG520" s="31">
        <f t="shared" si="340"/>
        <v>92.110410468749379</v>
      </c>
      <c r="AH520" s="31">
        <f t="shared" si="318"/>
        <v>-153.13465499481021</v>
      </c>
      <c r="AI520" s="31">
        <f t="shared" si="319"/>
        <v>-89.999998737039164</v>
      </c>
      <c r="AJ520" s="31">
        <f t="shared" si="320"/>
        <v>77.257908354394345</v>
      </c>
      <c r="AK520" s="31">
        <f t="shared" si="321"/>
        <v>89.992143534349552</v>
      </c>
      <c r="AL520" s="32">
        <f t="shared" si="322"/>
        <v>-39.952318861751081</v>
      </c>
      <c r="AM520" s="31">
        <f t="shared" si="323"/>
        <v>-89.423878599511568</v>
      </c>
      <c r="AN520" s="31">
        <f t="shared" si="324"/>
        <v>-23.718655033417562</v>
      </c>
      <c r="AO520" s="31">
        <f t="shared" si="325"/>
        <v>-89.43173380220118</v>
      </c>
      <c r="AP520" s="30">
        <f t="shared" si="341"/>
        <v>23.609121289162623</v>
      </c>
      <c r="AQ520" s="30">
        <f t="shared" si="342"/>
        <v>-26.020599913279625</v>
      </c>
      <c r="AR520" s="31">
        <f t="shared" si="326"/>
        <v>-39.508343025891982</v>
      </c>
      <c r="AS520" s="33">
        <f t="shared" si="327"/>
        <v>-191.77219842504437</v>
      </c>
      <c r="AT520" s="31">
        <f t="shared" si="328"/>
        <v>9.0819550895605784E-4</v>
      </c>
      <c r="AU520" s="31">
        <f t="shared" si="329"/>
        <v>0.82853828953466069</v>
      </c>
      <c r="AV520" s="32">
        <f t="shared" si="330"/>
        <v>-2.270725598106971E-6</v>
      </c>
      <c r="AW520" s="31">
        <f t="shared" si="331"/>
        <v>-4.142979512565019E-2</v>
      </c>
      <c r="AX520" s="34">
        <f t="shared" si="332"/>
        <v>9.0592478335795089E-4</v>
      </c>
      <c r="AY520" s="35">
        <f t="shared" si="333"/>
        <v>0.78710849440901054</v>
      </c>
      <c r="AZ520" s="10">
        <f t="shared" si="334"/>
        <v>-39.507437101108621</v>
      </c>
      <c r="BA520" s="10">
        <f t="shared" si="335"/>
        <v>-190.98508993063535</v>
      </c>
      <c r="BB520" s="10">
        <f t="shared" si="336"/>
        <v>-10.985089930635354</v>
      </c>
      <c r="BC520" s="37"/>
      <c r="BD520" s="46">
        <f t="shared" si="337"/>
        <v>-40</v>
      </c>
      <c r="BE520" s="46">
        <f t="shared" si="338"/>
        <v>-191</v>
      </c>
      <c r="BF520" s="46">
        <f t="shared" si="339"/>
        <v>-11</v>
      </c>
    </row>
    <row r="521" spans="22:58" x14ac:dyDescent="0.3">
      <c r="V521" s="29">
        <v>6.1700000000000701</v>
      </c>
      <c r="W521" s="38">
        <f t="shared" si="309"/>
        <v>14791083.881684486</v>
      </c>
      <c r="X521" s="30">
        <f t="shared" si="343"/>
        <v>-6.4246676350453633</v>
      </c>
      <c r="Y521" s="31">
        <f t="shared" si="310"/>
        <v>-78.535743724842121</v>
      </c>
      <c r="Z521" s="31">
        <f t="shared" si="311"/>
        <v>-89.993218348828265</v>
      </c>
      <c r="AA521" s="31">
        <f t="shared" si="312"/>
        <v>58.233539073284021</v>
      </c>
      <c r="AB521" s="31">
        <f t="shared" si="313"/>
        <v>-89.929782431361858</v>
      </c>
      <c r="AC521" s="31">
        <f t="shared" si="314"/>
        <v>13.539612489540474</v>
      </c>
      <c r="AD521" s="31">
        <f t="shared" si="315"/>
        <v>77.85495413331752</v>
      </c>
      <c r="AE521" s="31">
        <f t="shared" si="316"/>
        <v>-13.187259797062993</v>
      </c>
      <c r="AF521" s="31">
        <f t="shared" si="317"/>
        <v>-102.06804664687262</v>
      </c>
      <c r="AG521" s="31">
        <f t="shared" si="340"/>
        <v>92.110410468749379</v>
      </c>
      <c r="AH521" s="31">
        <f t="shared" si="318"/>
        <v>-153.33465499481019</v>
      </c>
      <c r="AI521" s="31">
        <f t="shared" si="319"/>
        <v>-89.999998765787666</v>
      </c>
      <c r="AJ521" s="31">
        <f t="shared" si="320"/>
        <v>77.45790835071918</v>
      </c>
      <c r="AK521" s="31">
        <f t="shared" si="321"/>
        <v>89.992322369339064</v>
      </c>
      <c r="AL521" s="32">
        <f t="shared" si="322"/>
        <v>-40.152299099451731</v>
      </c>
      <c r="AM521" s="31">
        <f t="shared" si="323"/>
        <v>-89.436991869665135</v>
      </c>
      <c r="AN521" s="31">
        <f t="shared" si="324"/>
        <v>-23.918635274793367</v>
      </c>
      <c r="AO521" s="31">
        <f t="shared" si="325"/>
        <v>-89.444668266113737</v>
      </c>
      <c r="AP521" s="30">
        <f t="shared" si="341"/>
        <v>23.609121289162623</v>
      </c>
      <c r="AQ521" s="30">
        <f t="shared" si="342"/>
        <v>-26.020599913279625</v>
      </c>
      <c r="AR521" s="31">
        <f t="shared" si="326"/>
        <v>-39.517373695973362</v>
      </c>
      <c r="AS521" s="33">
        <f t="shared" si="327"/>
        <v>-191.51271491298635</v>
      </c>
      <c r="AT521" s="31">
        <f t="shared" si="328"/>
        <v>9.5099275871516459E-4</v>
      </c>
      <c r="AU521" s="31">
        <f t="shared" si="329"/>
        <v>0.84783464045707613</v>
      </c>
      <c r="AV521" s="32">
        <f t="shared" si="330"/>
        <v>-2.3777415693666438E-6</v>
      </c>
      <c r="AW521" s="31">
        <f t="shared" si="331"/>
        <v>-4.2394818675483475E-2</v>
      </c>
      <c r="AX521" s="34">
        <f t="shared" si="332"/>
        <v>9.48615017145798E-4</v>
      </c>
      <c r="AY521" s="35">
        <f t="shared" si="333"/>
        <v>0.80543982178159268</v>
      </c>
      <c r="AZ521" s="10">
        <f t="shared" si="334"/>
        <v>-39.516425080956218</v>
      </c>
      <c r="BA521" s="10">
        <f t="shared" si="335"/>
        <v>-190.70727509120476</v>
      </c>
      <c r="BB521" s="10">
        <f t="shared" si="336"/>
        <v>-10.707275091204764</v>
      </c>
      <c r="BC521" s="37"/>
      <c r="BD521" s="46">
        <f t="shared" si="337"/>
        <v>-40</v>
      </c>
      <c r="BE521" s="46">
        <f t="shared" si="338"/>
        <v>-191</v>
      </c>
      <c r="BF521" s="46">
        <f t="shared" si="339"/>
        <v>-11</v>
      </c>
    </row>
    <row r="522" spans="22:58" x14ac:dyDescent="0.3">
      <c r="V522" s="29">
        <v>6.1800000000000699</v>
      </c>
      <c r="W522" s="36">
        <f t="shared" si="309"/>
        <v>15135612.484364549</v>
      </c>
      <c r="X522" s="30">
        <f t="shared" si="343"/>
        <v>-6.4246676350453633</v>
      </c>
      <c r="Y522" s="31">
        <f t="shared" si="310"/>
        <v>-78.735743722103734</v>
      </c>
      <c r="Z522" s="31">
        <f t="shared" si="311"/>
        <v>-89.993372718054047</v>
      </c>
      <c r="AA522" s="31">
        <f t="shared" si="312"/>
        <v>58.433538779712123</v>
      </c>
      <c r="AB522" s="31">
        <f t="shared" si="313"/>
        <v>-89.931380776815629</v>
      </c>
      <c r="AC522" s="31">
        <f t="shared" si="314"/>
        <v>13.730952047239658</v>
      </c>
      <c r="AD522" s="31">
        <f t="shared" si="315"/>
        <v>78.123470740328884</v>
      </c>
      <c r="AE522" s="31">
        <f t="shared" si="316"/>
        <v>-12.995920530197321</v>
      </c>
      <c r="AF522" s="31">
        <f t="shared" si="317"/>
        <v>-101.80128275454078</v>
      </c>
      <c r="AG522" s="31">
        <f t="shared" si="340"/>
        <v>92.110410468749379</v>
      </c>
      <c r="AH522" s="31">
        <f t="shared" si="318"/>
        <v>-153.53465499481018</v>
      </c>
      <c r="AI522" s="31">
        <f t="shared" si="319"/>
        <v>-89.999998793881772</v>
      </c>
      <c r="AJ522" s="31">
        <f t="shared" si="320"/>
        <v>77.657908347209414</v>
      </c>
      <c r="AK522" s="31">
        <f t="shared" si="321"/>
        <v>89.99249713354736</v>
      </c>
      <c r="AL522" s="32">
        <f t="shared" si="322"/>
        <v>-40.352280226518431</v>
      </c>
      <c r="AM522" s="31">
        <f t="shared" si="323"/>
        <v>-89.449806702343423</v>
      </c>
      <c r="AN522" s="31">
        <f t="shared" si="324"/>
        <v>-24.118616405369821</v>
      </c>
      <c r="AO522" s="31">
        <f t="shared" si="325"/>
        <v>-89.457308362677836</v>
      </c>
      <c r="AP522" s="30">
        <f t="shared" si="341"/>
        <v>23.609121289162623</v>
      </c>
      <c r="AQ522" s="30">
        <f t="shared" si="342"/>
        <v>-26.020599913279625</v>
      </c>
      <c r="AR522" s="31">
        <f t="shared" si="326"/>
        <v>-39.526015559684147</v>
      </c>
      <c r="AS522" s="33">
        <f t="shared" si="327"/>
        <v>-191.2585911172186</v>
      </c>
      <c r="AT522" s="31">
        <f t="shared" si="328"/>
        <v>9.9580652869487294E-4</v>
      </c>
      <c r="AU522" s="31">
        <f t="shared" si="329"/>
        <v>0.86758026198313754</v>
      </c>
      <c r="AV522" s="32">
        <f t="shared" si="330"/>
        <v>-2.489801043542071E-6</v>
      </c>
      <c r="AW522" s="31">
        <f t="shared" si="331"/>
        <v>-4.3382320486509203E-2</v>
      </c>
      <c r="AX522" s="34">
        <f t="shared" si="332"/>
        <v>9.9331672765133085E-4</v>
      </c>
      <c r="AY522" s="35">
        <f t="shared" si="333"/>
        <v>0.82419794149662828</v>
      </c>
      <c r="AZ522" s="10">
        <f t="shared" si="334"/>
        <v>-39.525022242956496</v>
      </c>
      <c r="BA522" s="10">
        <f t="shared" si="335"/>
        <v>-190.43439317572197</v>
      </c>
      <c r="BB522" s="10">
        <f t="shared" si="336"/>
        <v>-10.434393175721965</v>
      </c>
      <c r="BC522" s="48"/>
      <c r="BD522" s="46">
        <f t="shared" si="337"/>
        <v>-40</v>
      </c>
      <c r="BE522" s="46">
        <f t="shared" si="338"/>
        <v>-190</v>
      </c>
      <c r="BF522" s="46">
        <f t="shared" si="339"/>
        <v>-10</v>
      </c>
    </row>
    <row r="523" spans="22:58" x14ac:dyDescent="0.3">
      <c r="V523" s="29">
        <v>6.1900000000000697</v>
      </c>
      <c r="W523" s="38">
        <f t="shared" si="309"/>
        <v>15488166.189127307</v>
      </c>
      <c r="X523" s="30">
        <f t="shared" si="343"/>
        <v>-6.4246676350453633</v>
      </c>
      <c r="Y523" s="31">
        <f t="shared" si="310"/>
        <v>-78.935743719488585</v>
      </c>
      <c r="Z523" s="31">
        <f t="shared" si="311"/>
        <v>-89.993523573407344</v>
      </c>
      <c r="AA523" s="31">
        <f t="shared" si="312"/>
        <v>58.633538499353108</v>
      </c>
      <c r="AB523" s="31">
        <f t="shared" si="313"/>
        <v>-89.932942739588199</v>
      </c>
      <c r="AC523" s="31">
        <f t="shared" si="314"/>
        <v>13.922665236096677</v>
      </c>
      <c r="AD523" s="31">
        <f t="shared" si="315"/>
        <v>78.386387606958976</v>
      </c>
      <c r="AE523" s="31">
        <f t="shared" si="316"/>
        <v>-12.804207619084167</v>
      </c>
      <c r="AF523" s="31">
        <f t="shared" si="317"/>
        <v>-101.54007870603658</v>
      </c>
      <c r="AG523" s="31">
        <f t="shared" si="340"/>
        <v>92.110410468749379</v>
      </c>
      <c r="AH523" s="31">
        <f t="shared" si="318"/>
        <v>-153.73465499481017</v>
      </c>
      <c r="AI523" s="31">
        <f t="shared" si="319"/>
        <v>-89.999998821336376</v>
      </c>
      <c r="AJ523" s="31">
        <f t="shared" si="320"/>
        <v>77.857908343857602</v>
      </c>
      <c r="AK523" s="31">
        <f t="shared" si="321"/>
        <v>89.99266791963673</v>
      </c>
      <c r="AL523" s="32">
        <f t="shared" si="322"/>
        <v>-40.552262202930471</v>
      </c>
      <c r="AM523" s="31">
        <f t="shared" si="323"/>
        <v>-89.46232988700902</v>
      </c>
      <c r="AN523" s="31">
        <f t="shared" si="324"/>
        <v>-24.318598385133662</v>
      </c>
      <c r="AO523" s="31">
        <f t="shared" si="325"/>
        <v>-89.469660788708666</v>
      </c>
      <c r="AP523" s="30">
        <f t="shared" si="341"/>
        <v>23.609121289162623</v>
      </c>
      <c r="AQ523" s="30">
        <f t="shared" si="342"/>
        <v>-26.020599913279625</v>
      </c>
      <c r="AR523" s="31">
        <f t="shared" si="326"/>
        <v>-39.534284628334831</v>
      </c>
      <c r="AS523" s="33">
        <f t="shared" si="327"/>
        <v>-191.00973949474525</v>
      </c>
      <c r="AT523" s="31">
        <f t="shared" si="328"/>
        <v>1.0427318109644354E-3</v>
      </c>
      <c r="AU523" s="31">
        <f t="shared" si="329"/>
        <v>0.88778560473092272</v>
      </c>
      <c r="AV523" s="32">
        <f t="shared" si="330"/>
        <v>-2.6071417170127025E-6</v>
      </c>
      <c r="AW523" s="31">
        <f t="shared" si="331"/>
        <v>-4.4392824142910584E-2</v>
      </c>
      <c r="AX523" s="34">
        <f t="shared" si="332"/>
        <v>1.0401246692474228E-3</v>
      </c>
      <c r="AY523" s="35">
        <f t="shared" si="333"/>
        <v>0.84339278058801215</v>
      </c>
      <c r="AZ523" s="10">
        <f t="shared" si="334"/>
        <v>-39.533244503665586</v>
      </c>
      <c r="BA523" s="10">
        <f t="shared" si="335"/>
        <v>-190.16634671415724</v>
      </c>
      <c r="BB523" s="10">
        <f t="shared" si="336"/>
        <v>-10.166346714157243</v>
      </c>
      <c r="BC523" s="37"/>
      <c r="BD523" s="46">
        <f t="shared" si="337"/>
        <v>-40</v>
      </c>
      <c r="BE523" s="46">
        <f t="shared" si="338"/>
        <v>-190</v>
      </c>
      <c r="BF523" s="46">
        <f t="shared" si="339"/>
        <v>-10</v>
      </c>
    </row>
    <row r="524" spans="22:58" x14ac:dyDescent="0.3">
      <c r="V524" s="29">
        <v>6.2000000000000703</v>
      </c>
      <c r="W524" s="38">
        <f t="shared" si="309"/>
        <v>15848931.924613714</v>
      </c>
      <c r="X524" s="30">
        <f t="shared" si="343"/>
        <v>-6.4246676350453633</v>
      </c>
      <c r="Y524" s="31">
        <f t="shared" si="310"/>
        <v>-79.135743716991172</v>
      </c>
      <c r="Z524" s="31">
        <f t="shared" si="311"/>
        <v>-89.993670994873654</v>
      </c>
      <c r="AA524" s="31">
        <f t="shared" si="312"/>
        <v>58.83353823161233</v>
      </c>
      <c r="AB524" s="31">
        <f t="shared" si="313"/>
        <v>-89.934469147843615</v>
      </c>
      <c r="AC524" s="31">
        <f t="shared" si="314"/>
        <v>14.114736604861717</v>
      </c>
      <c r="AD524" s="31">
        <f t="shared" si="315"/>
        <v>78.643799825005658</v>
      </c>
      <c r="AE524" s="31">
        <f t="shared" si="316"/>
        <v>-12.612136515562492</v>
      </c>
      <c r="AF524" s="31">
        <f t="shared" si="317"/>
        <v>-101.28434031771161</v>
      </c>
      <c r="AG524" s="31">
        <f t="shared" si="340"/>
        <v>92.110410468749379</v>
      </c>
      <c r="AH524" s="31">
        <f t="shared" si="318"/>
        <v>-153.93465499481019</v>
      </c>
      <c r="AI524" s="31">
        <f t="shared" si="319"/>
        <v>-89.99999884816603</v>
      </c>
      <c r="AJ524" s="31">
        <f t="shared" si="320"/>
        <v>78.057908340656681</v>
      </c>
      <c r="AK524" s="31">
        <f t="shared" si="321"/>
        <v>89.992834818160205</v>
      </c>
      <c r="AL524" s="32">
        <f t="shared" si="322"/>
        <v>-40.752244990467801</v>
      </c>
      <c r="AM524" s="31">
        <f t="shared" si="323"/>
        <v>-89.474568058831238</v>
      </c>
      <c r="AN524" s="31">
        <f t="shared" si="324"/>
        <v>-24.51858117587193</v>
      </c>
      <c r="AO524" s="31">
        <f t="shared" si="325"/>
        <v>-89.481732088837063</v>
      </c>
      <c r="AP524" s="30">
        <f t="shared" si="341"/>
        <v>23.609121289162623</v>
      </c>
      <c r="AQ524" s="30">
        <f t="shared" si="342"/>
        <v>-26.020599913279625</v>
      </c>
      <c r="AR524" s="31">
        <f t="shared" si="326"/>
        <v>-39.542196315551422</v>
      </c>
      <c r="AS524" s="33">
        <f t="shared" si="327"/>
        <v>-190.76607240654869</v>
      </c>
      <c r="AT524" s="31">
        <f t="shared" si="328"/>
        <v>1.091868070232015E-3</v>
      </c>
      <c r="AU524" s="31">
        <f t="shared" si="329"/>
        <v>0.9084613617268843</v>
      </c>
      <c r="AV524" s="32">
        <f t="shared" si="330"/>
        <v>-2.7300124820255904E-6</v>
      </c>
      <c r="AW524" s="31">
        <f t="shared" si="331"/>
        <v>-4.5426865424586092E-2</v>
      </c>
      <c r="AX524" s="34">
        <f t="shared" si="332"/>
        <v>1.0891380577499894E-3</v>
      </c>
      <c r="AY524" s="35">
        <f t="shared" si="333"/>
        <v>0.86303449630229823</v>
      </c>
      <c r="AZ524" s="10">
        <f t="shared" si="334"/>
        <v>-39.541107177493672</v>
      </c>
      <c r="BA524" s="10">
        <f t="shared" si="335"/>
        <v>-189.90303791024638</v>
      </c>
      <c r="BB524" s="10">
        <f t="shared" si="336"/>
        <v>-9.9030379102463826</v>
      </c>
      <c r="BC524" s="37"/>
      <c r="BD524" s="46">
        <f t="shared" si="337"/>
        <v>-40</v>
      </c>
      <c r="BE524" s="46">
        <f t="shared" si="338"/>
        <v>-190</v>
      </c>
      <c r="BF524" s="46">
        <f t="shared" si="339"/>
        <v>-10</v>
      </c>
    </row>
    <row r="525" spans="22:58" x14ac:dyDescent="0.3">
      <c r="V525" s="29">
        <v>6.2100000000000701</v>
      </c>
      <c r="W525" s="36">
        <f t="shared" si="309"/>
        <v>16218100.973591939</v>
      </c>
      <c r="X525" s="30">
        <f t="shared" si="343"/>
        <v>-6.4246676350453633</v>
      </c>
      <c r="Y525" s="31">
        <f t="shared" si="310"/>
        <v>-79.335743714606139</v>
      </c>
      <c r="Z525" s="31">
        <f t="shared" si="311"/>
        <v>-89.993815060617791</v>
      </c>
      <c r="AA525" s="31">
        <f t="shared" si="312"/>
        <v>59.033537975921853</v>
      </c>
      <c r="AB525" s="31">
        <f t="shared" si="313"/>
        <v>-89.935960810895054</v>
      </c>
      <c r="AC525" s="31">
        <f t="shared" si="314"/>
        <v>14.307151284604148</v>
      </c>
      <c r="AD525" s="31">
        <f t="shared" si="315"/>
        <v>78.89580229273119</v>
      </c>
      <c r="AE525" s="31">
        <f t="shared" si="316"/>
        <v>-12.419722089125505</v>
      </c>
      <c r="AF525" s="31">
        <f t="shared" si="317"/>
        <v>-101.03397357878166</v>
      </c>
      <c r="AG525" s="31">
        <f t="shared" si="340"/>
        <v>92.110410468749379</v>
      </c>
      <c r="AH525" s="31">
        <f t="shared" si="318"/>
        <v>-154.13465499481018</v>
      </c>
      <c r="AI525" s="31">
        <f t="shared" si="319"/>
        <v>-89.999998874384985</v>
      </c>
      <c r="AJ525" s="31">
        <f t="shared" si="320"/>
        <v>78.257908337599801</v>
      </c>
      <c r="AK525" s="31">
        <f t="shared" si="321"/>
        <v>89.9929979176096</v>
      </c>
      <c r="AL525" s="32">
        <f t="shared" si="322"/>
        <v>-40.952228552629876</v>
      </c>
      <c r="AM525" s="31">
        <f t="shared" si="323"/>
        <v>-89.486527702181462</v>
      </c>
      <c r="AN525" s="31">
        <f t="shared" si="324"/>
        <v>-24.718564741090873</v>
      </c>
      <c r="AO525" s="31">
        <f t="shared" si="325"/>
        <v>-89.493528658956848</v>
      </c>
      <c r="AP525" s="30">
        <f t="shared" si="341"/>
        <v>23.609121289162623</v>
      </c>
      <c r="AQ525" s="30">
        <f t="shared" si="342"/>
        <v>-26.020599913279625</v>
      </c>
      <c r="AR525" s="31">
        <f t="shared" si="326"/>
        <v>-39.549765454333382</v>
      </c>
      <c r="AS525" s="33">
        <f t="shared" si="327"/>
        <v>-190.5275022377385</v>
      </c>
      <c r="AT525" s="31">
        <f t="shared" si="328"/>
        <v>1.1433194542136524E-3</v>
      </c>
      <c r="AU525" s="31">
        <f t="shared" si="329"/>
        <v>0.92961847397952146</v>
      </c>
      <c r="AV525" s="32">
        <f t="shared" si="330"/>
        <v>-2.8586739638282673E-6</v>
      </c>
      <c r="AW525" s="31">
        <f t="shared" si="331"/>
        <v>-4.6484992591214275E-2</v>
      </c>
      <c r="AX525" s="34">
        <f t="shared" si="332"/>
        <v>1.1404607802498242E-3</v>
      </c>
      <c r="AY525" s="35">
        <f t="shared" si="333"/>
        <v>0.88313348138830716</v>
      </c>
      <c r="AZ525" s="10">
        <f t="shared" si="334"/>
        <v>-39.548624993553133</v>
      </c>
      <c r="BA525" s="10">
        <f t="shared" si="335"/>
        <v>-189.64436875635019</v>
      </c>
      <c r="BB525" s="10">
        <f t="shared" si="336"/>
        <v>-9.6443687563501896</v>
      </c>
      <c r="BC525" s="48"/>
      <c r="BD525" s="46">
        <f t="shared" si="337"/>
        <v>-40</v>
      </c>
      <c r="BE525" s="46">
        <f t="shared" si="338"/>
        <v>-190</v>
      </c>
      <c r="BF525" s="46">
        <f t="shared" si="339"/>
        <v>-10</v>
      </c>
    </row>
    <row r="526" spans="22:58" x14ac:dyDescent="0.3">
      <c r="V526" s="29">
        <v>6.2200000000000699</v>
      </c>
      <c r="W526" s="38">
        <f t="shared" si="309"/>
        <v>16595869.074378304</v>
      </c>
      <c r="X526" s="30">
        <f t="shared" si="343"/>
        <v>-6.4246676350453633</v>
      </c>
      <c r="Y526" s="31">
        <f t="shared" si="310"/>
        <v>-79.535743712328454</v>
      </c>
      <c r="Z526" s="31">
        <f t="shared" si="311"/>
        <v>-89.99395584702529</v>
      </c>
      <c r="AA526" s="31">
        <f t="shared" si="312"/>
        <v>59.233537731739318</v>
      </c>
      <c r="AB526" s="31">
        <f t="shared" si="313"/>
        <v>-89.937418519633937</v>
      </c>
      <c r="AC526" s="31">
        <f t="shared" si="314"/>
        <v>14.499894971597595</v>
      </c>
      <c r="AD526" s="31">
        <f t="shared" si="315"/>
        <v>79.142489607043871</v>
      </c>
      <c r="AE526" s="31">
        <f t="shared" si="316"/>
        <v>-12.226978644036908</v>
      </c>
      <c r="AF526" s="31">
        <f t="shared" si="317"/>
        <v>-100.78888475961534</v>
      </c>
      <c r="AG526" s="31">
        <f t="shared" si="340"/>
        <v>92.110410468749379</v>
      </c>
      <c r="AH526" s="31">
        <f t="shared" si="318"/>
        <v>-154.33465499481019</v>
      </c>
      <c r="AI526" s="31">
        <f t="shared" si="319"/>
        <v>-89.9999989000071</v>
      </c>
      <c r="AJ526" s="31">
        <f t="shared" si="320"/>
        <v>78.457908334680511</v>
      </c>
      <c r="AK526" s="31">
        <f t="shared" si="321"/>
        <v>89.993157304462372</v>
      </c>
      <c r="AL526" s="32">
        <f t="shared" si="322"/>
        <v>-41.152212854558428</v>
      </c>
      <c r="AM526" s="31">
        <f t="shared" si="323"/>
        <v>-89.498215154049788</v>
      </c>
      <c r="AN526" s="31">
        <f t="shared" si="324"/>
        <v>-24.918549045938732</v>
      </c>
      <c r="AO526" s="31">
        <f t="shared" si="325"/>
        <v>-89.505056749594516</v>
      </c>
      <c r="AP526" s="30">
        <f t="shared" si="341"/>
        <v>23.609121289162623</v>
      </c>
      <c r="AQ526" s="30">
        <f t="shared" si="342"/>
        <v>-26.020599913279625</v>
      </c>
      <c r="AR526" s="31">
        <f t="shared" si="326"/>
        <v>-39.557006314092639</v>
      </c>
      <c r="AS526" s="33">
        <f t="shared" si="327"/>
        <v>-190.29394150920984</v>
      </c>
      <c r="AT526" s="31">
        <f t="shared" si="328"/>
        <v>1.1971950139062365E-3</v>
      </c>
      <c r="AU526" s="31">
        <f t="shared" si="329"/>
        <v>0.95126813617772088</v>
      </c>
      <c r="AV526" s="32">
        <f t="shared" si="330"/>
        <v>-2.9933990713024548E-6</v>
      </c>
      <c r="AW526" s="31">
        <f t="shared" si="331"/>
        <v>-4.7567766672936176E-2</v>
      </c>
      <c r="AX526" s="34">
        <f t="shared" si="332"/>
        <v>1.194201614834934E-3</v>
      </c>
      <c r="AY526" s="35">
        <f t="shared" si="333"/>
        <v>0.90370036950478472</v>
      </c>
      <c r="AZ526" s="10">
        <f t="shared" si="334"/>
        <v>-39.555812112477803</v>
      </c>
      <c r="BA526" s="10">
        <f t="shared" si="335"/>
        <v>-189.39024113970507</v>
      </c>
      <c r="BB526" s="10">
        <f t="shared" si="336"/>
        <v>-9.3902411397050685</v>
      </c>
      <c r="BC526" s="37"/>
      <c r="BD526" s="46">
        <f t="shared" si="337"/>
        <v>-40</v>
      </c>
      <c r="BE526" s="46">
        <f t="shared" si="338"/>
        <v>-189</v>
      </c>
      <c r="BF526" s="46">
        <f t="shared" si="339"/>
        <v>-9</v>
      </c>
    </row>
    <row r="527" spans="22:58" x14ac:dyDescent="0.3">
      <c r="V527" s="29">
        <v>6.2300000000000697</v>
      </c>
      <c r="W527" s="38">
        <f t="shared" si="309"/>
        <v>16982436.524620201</v>
      </c>
      <c r="X527" s="30">
        <f t="shared" si="343"/>
        <v>-6.4246676350453633</v>
      </c>
      <c r="Y527" s="31">
        <f t="shared" si="310"/>
        <v>-79.735743710153287</v>
      </c>
      <c r="Z527" s="31">
        <f t="shared" si="311"/>
        <v>-89.994093428742985</v>
      </c>
      <c r="AA527" s="31">
        <f t="shared" si="312"/>
        <v>59.433537498546798</v>
      </c>
      <c r="AB527" s="31">
        <f t="shared" si="313"/>
        <v>-89.938843046949174</v>
      </c>
      <c r="AC527" s="31">
        <f t="shared" si="314"/>
        <v>14.69295391027849</v>
      </c>
      <c r="AD527" s="31">
        <f t="shared" si="315"/>
        <v>79.383955963706157</v>
      </c>
      <c r="AE527" s="31">
        <f t="shared" si="316"/>
        <v>-12.033919936373366</v>
      </c>
      <c r="AF527" s="31">
        <f t="shared" si="317"/>
        <v>-100.54898051198599</v>
      </c>
      <c r="AG527" s="31">
        <f t="shared" si="340"/>
        <v>92.110410468749379</v>
      </c>
      <c r="AH527" s="31">
        <f t="shared" si="318"/>
        <v>-154.53465499481018</v>
      </c>
      <c r="AI527" s="31">
        <f t="shared" si="319"/>
        <v>-89.999998925046</v>
      </c>
      <c r="AJ527" s="31">
        <f t="shared" si="320"/>
        <v>78.6579083318926</v>
      </c>
      <c r="AK527" s="31">
        <f t="shared" si="321"/>
        <v>89.993313063227532</v>
      </c>
      <c r="AL527" s="32">
        <f t="shared" si="322"/>
        <v>-41.352197862963621</v>
      </c>
      <c r="AM527" s="31">
        <f t="shared" si="323"/>
        <v>-89.50963660738519</v>
      </c>
      <c r="AN527" s="31">
        <f t="shared" si="324"/>
        <v>-25.118534057131825</v>
      </c>
      <c r="AO527" s="31">
        <f t="shared" si="325"/>
        <v>-89.516322469203658</v>
      </c>
      <c r="AP527" s="30">
        <f t="shared" si="341"/>
        <v>23.609121289162623</v>
      </c>
      <c r="AQ527" s="30">
        <f t="shared" si="342"/>
        <v>-26.020599913279625</v>
      </c>
      <c r="AR527" s="31">
        <f t="shared" si="326"/>
        <v>-39.563932617622193</v>
      </c>
      <c r="AS527" s="33">
        <f t="shared" si="327"/>
        <v>-190.06530298118963</v>
      </c>
      <c r="AT527" s="31">
        <f t="shared" si="328"/>
        <v>1.2536089341812448E-3</v>
      </c>
      <c r="AU527" s="31">
        <f t="shared" si="329"/>
        <v>0.97342180251624011</v>
      </c>
      <c r="AV527" s="32">
        <f t="shared" si="330"/>
        <v>-3.1344735726705376E-6</v>
      </c>
      <c r="AW527" s="31">
        <f t="shared" si="331"/>
        <v>-4.8675761767806802E-2</v>
      </c>
      <c r="AX527" s="34">
        <f t="shared" si="332"/>
        <v>1.2504744606085742E-3</v>
      </c>
      <c r="AY527" s="35">
        <f t="shared" si="333"/>
        <v>0.92474604074843336</v>
      </c>
      <c r="AZ527" s="10">
        <f t="shared" si="334"/>
        <v>-39.562682143161581</v>
      </c>
      <c r="BA527" s="10">
        <f t="shared" si="335"/>
        <v>-189.1405569404412</v>
      </c>
      <c r="BB527" s="10">
        <f t="shared" si="336"/>
        <v>-9.1405569404412006</v>
      </c>
      <c r="BC527" s="37"/>
      <c r="BD527" s="46">
        <f t="shared" si="337"/>
        <v>-40</v>
      </c>
      <c r="BE527" s="46">
        <f t="shared" si="338"/>
        <v>-189</v>
      </c>
      <c r="BF527" s="46">
        <f t="shared" si="339"/>
        <v>-9</v>
      </c>
    </row>
    <row r="528" spans="22:58" x14ac:dyDescent="0.3">
      <c r="V528" s="29">
        <v>6.2400000000000704</v>
      </c>
      <c r="W528" s="36">
        <f t="shared" si="309"/>
        <v>17378008.287496608</v>
      </c>
      <c r="X528" s="30">
        <f t="shared" si="343"/>
        <v>-6.4246676350453633</v>
      </c>
      <c r="Y528" s="31">
        <f t="shared" si="310"/>
        <v>-79.935743708076018</v>
      </c>
      <c r="Z528" s="31">
        <f t="shared" si="311"/>
        <v>-89.99422787871849</v>
      </c>
      <c r="AA528" s="31">
        <f t="shared" si="312"/>
        <v>59.633537275849676</v>
      </c>
      <c r="AB528" s="31">
        <f t="shared" si="313"/>
        <v>-89.940235148136949</v>
      </c>
      <c r="AC528" s="31">
        <f t="shared" si="314"/>
        <v>14.886314876324169</v>
      </c>
      <c r="AD528" s="31">
        <f t="shared" si="315"/>
        <v>79.620295065197638</v>
      </c>
      <c r="AE528" s="31">
        <f t="shared" si="316"/>
        <v>-11.840559190947539</v>
      </c>
      <c r="AF528" s="31">
        <f t="shared" si="317"/>
        <v>-100.3141679616578</v>
      </c>
      <c r="AG528" s="31">
        <f t="shared" si="340"/>
        <v>92.110410468749379</v>
      </c>
      <c r="AH528" s="31">
        <f t="shared" si="318"/>
        <v>-154.7346549948102</v>
      </c>
      <c r="AI528" s="31">
        <f t="shared" si="319"/>
        <v>-89.999998949514932</v>
      </c>
      <c r="AJ528" s="31">
        <f t="shared" si="320"/>
        <v>78.857908329230199</v>
      </c>
      <c r="AK528" s="31">
        <f t="shared" si="321"/>
        <v>89.993465276490426</v>
      </c>
      <c r="AL528" s="32">
        <f t="shared" si="322"/>
        <v>-41.552183546053442</v>
      </c>
      <c r="AM528" s="31">
        <f t="shared" si="323"/>
        <v>-89.52079811436046</v>
      </c>
      <c r="AN528" s="31">
        <f t="shared" si="324"/>
        <v>-25.318519742884064</v>
      </c>
      <c r="AO528" s="31">
        <f t="shared" si="325"/>
        <v>-89.527331787384966</v>
      </c>
      <c r="AP528" s="30">
        <f t="shared" si="341"/>
        <v>23.609121289162623</v>
      </c>
      <c r="AQ528" s="30">
        <f t="shared" si="342"/>
        <v>-26.020599913279625</v>
      </c>
      <c r="AR528" s="31">
        <f t="shared" si="326"/>
        <v>-39.570557557948604</v>
      </c>
      <c r="AS528" s="33">
        <f t="shared" si="327"/>
        <v>-189.84149974904278</v>
      </c>
      <c r="AT528" s="31">
        <f t="shared" si="328"/>
        <v>1.3126807751966708E-3</v>
      </c>
      <c r="AU528" s="31">
        <f t="shared" si="329"/>
        <v>0.99609119265093404</v>
      </c>
      <c r="AV528" s="32">
        <f t="shared" si="330"/>
        <v>-3.2821967039894714E-6</v>
      </c>
      <c r="AW528" s="31">
        <f t="shared" si="331"/>
        <v>-4.9809565346174894E-2</v>
      </c>
      <c r="AX528" s="34">
        <f t="shared" si="332"/>
        <v>1.3093985784926813E-3</v>
      </c>
      <c r="AY528" s="35">
        <f t="shared" si="333"/>
        <v>0.94628162730475918</v>
      </c>
      <c r="AZ528" s="10">
        <f t="shared" si="334"/>
        <v>-39.569248159370112</v>
      </c>
      <c r="BA528" s="10">
        <f t="shared" si="335"/>
        <v>-188.89521812173803</v>
      </c>
      <c r="BB528" s="10">
        <f t="shared" si="336"/>
        <v>-8.8952181217380257</v>
      </c>
      <c r="BC528" s="48"/>
      <c r="BD528" s="46">
        <f t="shared" si="337"/>
        <v>-40</v>
      </c>
      <c r="BE528" s="46">
        <f t="shared" si="338"/>
        <v>-189</v>
      </c>
      <c r="BF528" s="46">
        <f t="shared" si="339"/>
        <v>-9</v>
      </c>
    </row>
    <row r="529" spans="22:58" x14ac:dyDescent="0.3">
      <c r="V529" s="29">
        <v>6.2500000000000702</v>
      </c>
      <c r="W529" s="38">
        <f t="shared" si="309"/>
        <v>17782794.100392114</v>
      </c>
      <c r="X529" s="30">
        <f t="shared" si="343"/>
        <v>-6.4246676350453633</v>
      </c>
      <c r="Y529" s="31">
        <f t="shared" si="310"/>
        <v>-80.135743706092214</v>
      </c>
      <c r="Z529" s="31">
        <f t="shared" si="311"/>
        <v>-89.994359268238981</v>
      </c>
      <c r="AA529" s="31">
        <f t="shared" si="312"/>
        <v>59.833537063175541</v>
      </c>
      <c r="AB529" s="31">
        <f t="shared" si="313"/>
        <v>-89.941595561301156</v>
      </c>
      <c r="AC529" s="31">
        <f t="shared" si="314"/>
        <v>15.079965159891124</v>
      </c>
      <c r="AD529" s="31">
        <f t="shared" si="315"/>
        <v>79.851600035865758</v>
      </c>
      <c r="AE529" s="31">
        <f t="shared" si="316"/>
        <v>-11.646909118070916</v>
      </c>
      <c r="AF529" s="31">
        <f t="shared" si="317"/>
        <v>-100.08435479367439</v>
      </c>
      <c r="AG529" s="31">
        <f t="shared" si="340"/>
        <v>92.110410468749379</v>
      </c>
      <c r="AH529" s="31">
        <f t="shared" si="318"/>
        <v>-154.93465499481019</v>
      </c>
      <c r="AI529" s="31">
        <f t="shared" si="319"/>
        <v>-89.999998973426898</v>
      </c>
      <c r="AJ529" s="31">
        <f t="shared" si="320"/>
        <v>79.057908326687581</v>
      </c>
      <c r="AK529" s="31">
        <f t="shared" si="321"/>
        <v>89.993614024956543</v>
      </c>
      <c r="AL529" s="32">
        <f t="shared" si="322"/>
        <v>-41.752169873466272</v>
      </c>
      <c r="AM529" s="31">
        <f t="shared" si="323"/>
        <v>-89.531705589563842</v>
      </c>
      <c r="AN529" s="31">
        <f t="shared" si="324"/>
        <v>-25.5185060728395</v>
      </c>
      <c r="AO529" s="31">
        <f t="shared" si="325"/>
        <v>-89.538090538034197</v>
      </c>
      <c r="AP529" s="30">
        <f t="shared" si="341"/>
        <v>23.609121289162623</v>
      </c>
      <c r="AQ529" s="30">
        <f t="shared" si="342"/>
        <v>-26.020599913279625</v>
      </c>
      <c r="AR529" s="31">
        <f t="shared" si="326"/>
        <v>-39.576893815027418</v>
      </c>
      <c r="AS529" s="33">
        <f t="shared" si="327"/>
        <v>-189.6224453317086</v>
      </c>
      <c r="AT529" s="31">
        <f t="shared" si="328"/>
        <v>1.3745357251453713E-3</v>
      </c>
      <c r="AU529" s="31">
        <f t="shared" si="329"/>
        <v>1.0192882977862998</v>
      </c>
      <c r="AV529" s="32">
        <f t="shared" si="330"/>
        <v>-3.4368818075391499E-6</v>
      </c>
      <c r="AW529" s="31">
        <f t="shared" si="331"/>
        <v>-5.0969778562151166E-2</v>
      </c>
      <c r="AX529" s="34">
        <f t="shared" si="332"/>
        <v>1.3710988433378321E-3</v>
      </c>
      <c r="AY529" s="35">
        <f t="shared" si="333"/>
        <v>0.96831851922414869</v>
      </c>
      <c r="AZ529" s="10">
        <f t="shared" si="334"/>
        <v>-39.575522716184082</v>
      </c>
      <c r="BA529" s="10">
        <f t="shared" si="335"/>
        <v>-188.65412681248446</v>
      </c>
      <c r="BB529" s="10">
        <f t="shared" si="336"/>
        <v>-8.6541268124844635</v>
      </c>
      <c r="BC529" s="37"/>
      <c r="BD529" s="46">
        <f t="shared" si="337"/>
        <v>-40</v>
      </c>
      <c r="BE529" s="46">
        <f t="shared" si="338"/>
        <v>-189</v>
      </c>
      <c r="BF529" s="46">
        <f t="shared" si="339"/>
        <v>-9</v>
      </c>
    </row>
    <row r="530" spans="22:58" x14ac:dyDescent="0.3">
      <c r="V530" s="29">
        <v>6.26000000000007</v>
      </c>
      <c r="W530" s="38">
        <f t="shared" si="309"/>
        <v>18197008.586102787</v>
      </c>
      <c r="X530" s="30">
        <f t="shared" si="343"/>
        <v>-6.4246676350453633</v>
      </c>
      <c r="Y530" s="31">
        <f t="shared" si="310"/>
        <v>-80.335743704197711</v>
      </c>
      <c r="Z530" s="31">
        <f t="shared" si="311"/>
        <v>-89.994487666968908</v>
      </c>
      <c r="AA530" s="31">
        <f t="shared" si="312"/>
        <v>60.033536860073312</v>
      </c>
      <c r="AB530" s="31">
        <f t="shared" si="313"/>
        <v>-89.942925007744734</v>
      </c>
      <c r="AC530" s="31">
        <f t="shared" si="314"/>
        <v>15.273892549049851</v>
      </c>
      <c r="AD530" s="31">
        <f t="shared" si="315"/>
        <v>80.077963344004246</v>
      </c>
      <c r="AE530" s="31">
        <f t="shared" si="316"/>
        <v>-11.452981930119915</v>
      </c>
      <c r="AF530" s="31">
        <f t="shared" si="317"/>
        <v>-99.859449330709396</v>
      </c>
      <c r="AG530" s="31">
        <f t="shared" si="340"/>
        <v>92.110410468749379</v>
      </c>
      <c r="AH530" s="31">
        <f t="shared" si="318"/>
        <v>-155.13465499481018</v>
      </c>
      <c r="AI530" s="31">
        <f t="shared" si="319"/>
        <v>-89.99999899679456</v>
      </c>
      <c r="AJ530" s="31">
        <f t="shared" si="320"/>
        <v>79.257908324259432</v>
      </c>
      <c r="AK530" s="31">
        <f t="shared" si="321"/>
        <v>89.993759387494265</v>
      </c>
      <c r="AL530" s="32">
        <f t="shared" si="322"/>
        <v>-41.952156816206724</v>
      </c>
      <c r="AM530" s="31">
        <f t="shared" si="323"/>
        <v>-89.542364813118851</v>
      </c>
      <c r="AN530" s="31">
        <f t="shared" si="324"/>
        <v>-25.71849301800809</v>
      </c>
      <c r="AO530" s="31">
        <f t="shared" si="325"/>
        <v>-89.548604422419146</v>
      </c>
      <c r="AP530" s="30">
        <f t="shared" si="341"/>
        <v>23.609121289162623</v>
      </c>
      <c r="AQ530" s="30">
        <f t="shared" si="342"/>
        <v>-26.020599913279625</v>
      </c>
      <c r="AR530" s="31">
        <f t="shared" si="326"/>
        <v>-39.58295357224501</v>
      </c>
      <c r="AS530" s="33">
        <f t="shared" si="327"/>
        <v>-189.40805375312854</v>
      </c>
      <c r="AT530" s="31">
        <f t="shared" si="328"/>
        <v>1.4393048648537964E-3</v>
      </c>
      <c r="AU530" s="31">
        <f t="shared" si="329"/>
        <v>1.0430253868980033</v>
      </c>
      <c r="AV530" s="32">
        <f t="shared" si="330"/>
        <v>-3.598856991426323E-6</v>
      </c>
      <c r="AW530" s="31">
        <f t="shared" si="331"/>
        <v>-5.2157016572332141E-2</v>
      </c>
      <c r="AX530" s="34">
        <f t="shared" si="332"/>
        <v>1.4357060078623702E-3</v>
      </c>
      <c r="AY530" s="35">
        <f t="shared" si="333"/>
        <v>0.9908683703256711</v>
      </c>
      <c r="AZ530" s="10">
        <f t="shared" si="334"/>
        <v>-39.581517866237149</v>
      </c>
      <c r="BA530" s="10">
        <f t="shared" si="335"/>
        <v>-188.41718538280287</v>
      </c>
      <c r="BB530" s="10">
        <f t="shared" si="336"/>
        <v>-8.4171853828028702</v>
      </c>
      <c r="BC530" s="37"/>
      <c r="BD530" s="46">
        <f t="shared" si="337"/>
        <v>-40</v>
      </c>
      <c r="BE530" s="46">
        <f t="shared" si="338"/>
        <v>-188</v>
      </c>
      <c r="BF530" s="46">
        <f t="shared" si="339"/>
        <v>-8</v>
      </c>
    </row>
    <row r="531" spans="22:58" x14ac:dyDescent="0.3">
      <c r="V531" s="29">
        <v>6.2700000000000697</v>
      </c>
      <c r="W531" s="36">
        <f t="shared" si="309"/>
        <v>18620871.366631694</v>
      </c>
      <c r="X531" s="30">
        <f t="shared" si="343"/>
        <v>-6.4246676350453633</v>
      </c>
      <c r="Y531" s="31">
        <f t="shared" si="310"/>
        <v>-80.535743702388487</v>
      </c>
      <c r="Z531" s="31">
        <f t="shared" si="311"/>
        <v>-89.994613142986964</v>
      </c>
      <c r="AA531" s="31">
        <f t="shared" si="312"/>
        <v>60.233536666112187</v>
      </c>
      <c r="AB531" s="31">
        <f t="shared" si="313"/>
        <v>-89.944224192352053</v>
      </c>
      <c r="AC531" s="31">
        <f t="shared" si="314"/>
        <v>15.468085313447544</v>
      </c>
      <c r="AD531" s="31">
        <f t="shared" si="315"/>
        <v>80.299476730504253</v>
      </c>
      <c r="AE531" s="31">
        <f t="shared" si="316"/>
        <v>-11.258789357874123</v>
      </c>
      <c r="AF531" s="31">
        <f t="shared" si="317"/>
        <v>-99.639360604834778</v>
      </c>
      <c r="AG531" s="31">
        <f t="shared" si="340"/>
        <v>92.110410468749379</v>
      </c>
      <c r="AH531" s="31">
        <f t="shared" si="318"/>
        <v>-155.33465499481019</v>
      </c>
      <c r="AI531" s="31">
        <f t="shared" si="319"/>
        <v>-89.999999019630309</v>
      </c>
      <c r="AJ531" s="31">
        <f t="shared" si="320"/>
        <v>79.45790832194055</v>
      </c>
      <c r="AK531" s="31">
        <f t="shared" si="321"/>
        <v>89.99390144117676</v>
      </c>
      <c r="AL531" s="32">
        <f t="shared" si="322"/>
        <v>-42.152144346584009</v>
      </c>
      <c r="AM531" s="31">
        <f t="shared" si="323"/>
        <v>-89.55278143373387</v>
      </c>
      <c r="AN531" s="31">
        <f t="shared" si="324"/>
        <v>-25.918480550704274</v>
      </c>
      <c r="AO531" s="31">
        <f t="shared" si="325"/>
        <v>-89.558879012187418</v>
      </c>
      <c r="AP531" s="30">
        <f t="shared" si="341"/>
        <v>23.609121289162623</v>
      </c>
      <c r="AQ531" s="30">
        <f t="shared" si="342"/>
        <v>-26.020599913279625</v>
      </c>
      <c r="AR531" s="31">
        <f t="shared" si="326"/>
        <v>-39.588748532695398</v>
      </c>
      <c r="AS531" s="33">
        <f t="shared" si="327"/>
        <v>-189.19823961702218</v>
      </c>
      <c r="AT531" s="31">
        <f t="shared" si="328"/>
        <v>1.5071254447908767E-3</v>
      </c>
      <c r="AU531" s="31">
        <f t="shared" si="329"/>
        <v>1.0673150130929823</v>
      </c>
      <c r="AV531" s="32">
        <f t="shared" si="330"/>
        <v>-3.7684658219760276E-6</v>
      </c>
      <c r="AW531" s="31">
        <f t="shared" si="331"/>
        <v>-5.3371908861945226E-2</v>
      </c>
      <c r="AX531" s="34">
        <f t="shared" si="332"/>
        <v>1.5033569789689007E-3</v>
      </c>
      <c r="AY531" s="35">
        <f t="shared" si="333"/>
        <v>1.013943104231037</v>
      </c>
      <c r="AZ531" s="10">
        <f t="shared" si="334"/>
        <v>-39.587245175716426</v>
      </c>
      <c r="BA531" s="10">
        <f t="shared" si="335"/>
        <v>-188.18429651279115</v>
      </c>
      <c r="BB531" s="10">
        <f t="shared" si="336"/>
        <v>-8.1842965127911498</v>
      </c>
      <c r="BC531" s="48"/>
      <c r="BD531" s="46">
        <f t="shared" si="337"/>
        <v>-40</v>
      </c>
      <c r="BE531" s="46">
        <f t="shared" si="338"/>
        <v>-188</v>
      </c>
      <c r="BF531" s="46">
        <f t="shared" si="339"/>
        <v>-8</v>
      </c>
    </row>
    <row r="532" spans="22:58" x14ac:dyDescent="0.3">
      <c r="V532" s="29">
        <v>6.2800000000000704</v>
      </c>
      <c r="W532" s="38">
        <f t="shared" si="309"/>
        <v>19054607.179635592</v>
      </c>
      <c r="X532" s="30">
        <f t="shared" si="343"/>
        <v>-6.4246676350453633</v>
      </c>
      <c r="Y532" s="31">
        <f t="shared" si="310"/>
        <v>-80.735743700660692</v>
      </c>
      <c r="Z532" s="31">
        <f t="shared" si="311"/>
        <v>-89.994735762822188</v>
      </c>
      <c r="AA532" s="31">
        <f t="shared" si="312"/>
        <v>60.433536480880761</v>
      </c>
      <c r="AB532" s="31">
        <f t="shared" si="313"/>
        <v>-89.945493803962634</v>
      </c>
      <c r="AC532" s="31">
        <f t="shared" si="314"/>
        <v>15.662532188226999</v>
      </c>
      <c r="AD532" s="31">
        <f t="shared" si="315"/>
        <v>80.516231143734842</v>
      </c>
      <c r="AE532" s="31">
        <f t="shared" si="316"/>
        <v>-11.064342666598298</v>
      </c>
      <c r="AF532" s="31">
        <f t="shared" si="317"/>
        <v>-99.423998423049966</v>
      </c>
      <c r="AG532" s="31">
        <f t="shared" si="340"/>
        <v>92.110410468749379</v>
      </c>
      <c r="AH532" s="31">
        <f t="shared" si="318"/>
        <v>-155.53465499481018</v>
      </c>
      <c r="AI532" s="31">
        <f t="shared" si="319"/>
        <v>-89.999999041946239</v>
      </c>
      <c r="AJ532" s="31">
        <f t="shared" si="320"/>
        <v>79.657908319726047</v>
      </c>
      <c r="AK532" s="31">
        <f t="shared" si="321"/>
        <v>89.994040261322723</v>
      </c>
      <c r="AL532" s="32">
        <f t="shared" si="322"/>
        <v>-42.352132438153369</v>
      </c>
      <c r="AM532" s="31">
        <f t="shared" si="323"/>
        <v>-89.562960971683026</v>
      </c>
      <c r="AN532" s="31">
        <f t="shared" si="324"/>
        <v>-26.118468644488125</v>
      </c>
      <c r="AO532" s="31">
        <f t="shared" si="325"/>
        <v>-89.568919752306542</v>
      </c>
      <c r="AP532" s="30">
        <f t="shared" si="341"/>
        <v>23.609121289162623</v>
      </c>
      <c r="AQ532" s="30">
        <f t="shared" si="342"/>
        <v>-26.020599913279625</v>
      </c>
      <c r="AR532" s="31">
        <f t="shared" si="326"/>
        <v>-39.594289935203427</v>
      </c>
      <c r="AS532" s="33">
        <f t="shared" si="327"/>
        <v>-188.99291817535652</v>
      </c>
      <c r="AT532" s="31">
        <f t="shared" si="328"/>
        <v>1.5781411750540532E-3</v>
      </c>
      <c r="AU532" s="31">
        <f t="shared" si="329"/>
        <v>1.092170020109875</v>
      </c>
      <c r="AV532" s="32">
        <f t="shared" si="330"/>
        <v>-3.9460680633754864E-6</v>
      </c>
      <c r="AW532" s="31">
        <f t="shared" si="331"/>
        <v>-5.4615099578591217E-2</v>
      </c>
      <c r="AX532" s="34">
        <f t="shared" si="332"/>
        <v>1.5741951069906776E-3</v>
      </c>
      <c r="AY532" s="35">
        <f t="shared" si="333"/>
        <v>1.0375549205312837</v>
      </c>
      <c r="AZ532" s="10">
        <f t="shared" si="334"/>
        <v>-39.592715740096438</v>
      </c>
      <c r="BA532" s="10">
        <f t="shared" si="335"/>
        <v>-187.95536325482524</v>
      </c>
      <c r="BB532" s="10">
        <f t="shared" si="336"/>
        <v>-7.9553632548252438</v>
      </c>
      <c r="BC532" s="37"/>
      <c r="BD532" s="46">
        <f t="shared" si="337"/>
        <v>-40</v>
      </c>
      <c r="BE532" s="46">
        <f t="shared" si="338"/>
        <v>-188</v>
      </c>
      <c r="BF532" s="46">
        <f t="shared" si="339"/>
        <v>-8</v>
      </c>
    </row>
    <row r="533" spans="22:58" x14ac:dyDescent="0.3">
      <c r="V533" s="29">
        <v>6.2900000000000702</v>
      </c>
      <c r="W533" s="38">
        <f t="shared" si="309"/>
        <v>19498445.997583646</v>
      </c>
      <c r="X533" s="30">
        <f t="shared" si="343"/>
        <v>-6.4246676350453633</v>
      </c>
      <c r="Y533" s="31">
        <f t="shared" si="310"/>
        <v>-80.935743699010658</v>
      </c>
      <c r="Z533" s="31">
        <f t="shared" si="311"/>
        <v>-89.994855591489255</v>
      </c>
      <c r="AA533" s="31">
        <f t="shared" si="312"/>
        <v>60.633536303986098</v>
      </c>
      <c r="AB533" s="31">
        <f t="shared" si="313"/>
        <v>-89.946734515736381</v>
      </c>
      <c r="AC533" s="31">
        <f t="shared" si="314"/>
        <v>15.857222358225298</v>
      </c>
      <c r="AD533" s="31">
        <f t="shared" si="315"/>
        <v>80.728316680315643</v>
      </c>
      <c r="AE533" s="31">
        <f t="shared" si="316"/>
        <v>-10.869652671844628</v>
      </c>
      <c r="AF533" s="31">
        <f t="shared" si="317"/>
        <v>-99.213273426909993</v>
      </c>
      <c r="AG533" s="31">
        <f t="shared" si="340"/>
        <v>92.110410468749379</v>
      </c>
      <c r="AH533" s="31">
        <f t="shared" si="318"/>
        <v>-155.7346549948102</v>
      </c>
      <c r="AI533" s="31">
        <f t="shared" si="319"/>
        <v>-89.999999063754203</v>
      </c>
      <c r="AJ533" s="31">
        <f t="shared" si="320"/>
        <v>79.857908317611205</v>
      </c>
      <c r="AK533" s="31">
        <f t="shared" si="321"/>
        <v>89.994175921536453</v>
      </c>
      <c r="AL533" s="32">
        <f t="shared" si="322"/>
        <v>-42.552121065659904</v>
      </c>
      <c r="AM533" s="31">
        <f t="shared" si="323"/>
        <v>-89.572908821720063</v>
      </c>
      <c r="AN533" s="31">
        <f t="shared" si="324"/>
        <v>-26.31845727410952</v>
      </c>
      <c r="AO533" s="31">
        <f t="shared" si="325"/>
        <v>-89.578731963937813</v>
      </c>
      <c r="AP533" s="30">
        <f t="shared" si="341"/>
        <v>23.609121289162623</v>
      </c>
      <c r="AQ533" s="30">
        <f t="shared" si="342"/>
        <v>-26.020599913279625</v>
      </c>
      <c r="AR533" s="31">
        <f t="shared" si="326"/>
        <v>-39.599588570071148</v>
      </c>
      <c r="AS533" s="33">
        <f t="shared" si="327"/>
        <v>-188.79200539084781</v>
      </c>
      <c r="AT533" s="31">
        <f t="shared" si="328"/>
        <v>1.6525025289663609E-3</v>
      </c>
      <c r="AU533" s="31">
        <f t="shared" si="329"/>
        <v>1.1176035489624301</v>
      </c>
      <c r="AV533" s="32">
        <f t="shared" si="330"/>
        <v>-4.1320404346763528E-6</v>
      </c>
      <c r="AW533" s="31">
        <f t="shared" si="331"/>
        <v>-5.588724787375849E-2</v>
      </c>
      <c r="AX533" s="34">
        <f t="shared" si="332"/>
        <v>1.6483704885316844E-3</v>
      </c>
      <c r="AY533" s="35">
        <f t="shared" si="333"/>
        <v>1.0617163010886717</v>
      </c>
      <c r="AZ533" s="10">
        <f t="shared" si="334"/>
        <v>-39.597940199582617</v>
      </c>
      <c r="BA533" s="10">
        <f t="shared" si="335"/>
        <v>-187.73028908975914</v>
      </c>
      <c r="BB533" s="10">
        <f t="shared" si="336"/>
        <v>-7.7302890897591396</v>
      </c>
      <c r="BC533" s="37"/>
      <c r="BD533" s="46">
        <f t="shared" si="337"/>
        <v>-40</v>
      </c>
      <c r="BE533" s="46">
        <f t="shared" si="338"/>
        <v>-188</v>
      </c>
      <c r="BF533" s="46">
        <f t="shared" si="339"/>
        <v>-8</v>
      </c>
    </row>
    <row r="534" spans="22:58" x14ac:dyDescent="0.3">
      <c r="V534" s="29">
        <v>6.30000000000007</v>
      </c>
      <c r="W534" s="36">
        <f t="shared" si="309"/>
        <v>19952623.149692025</v>
      </c>
      <c r="X534" s="30">
        <f t="shared" si="343"/>
        <v>-6.4246676350453633</v>
      </c>
      <c r="Y534" s="31">
        <f t="shared" si="310"/>
        <v>-81.135743697434876</v>
      </c>
      <c r="Z534" s="31">
        <f t="shared" si="311"/>
        <v>-89.994972692522893</v>
      </c>
      <c r="AA534" s="31">
        <f t="shared" si="312"/>
        <v>60.833536135052981</v>
      </c>
      <c r="AB534" s="31">
        <f t="shared" si="313"/>
        <v>-89.947946985510427</v>
      </c>
      <c r="AC534" s="31">
        <f t="shared" si="314"/>
        <v>16.052145442473275</v>
      </c>
      <c r="AD534" s="31">
        <f t="shared" si="315"/>
        <v>80.935822531456822</v>
      </c>
      <c r="AE534" s="31">
        <f t="shared" si="316"/>
        <v>-10.674729754953987</v>
      </c>
      <c r="AF534" s="31">
        <f t="shared" si="317"/>
        <v>-99.007097146576498</v>
      </c>
      <c r="AG534" s="31">
        <f t="shared" si="340"/>
        <v>92.110410468749379</v>
      </c>
      <c r="AH534" s="31">
        <f t="shared" si="318"/>
        <v>-155.93465499481019</v>
      </c>
      <c r="AI534" s="31">
        <f t="shared" si="319"/>
        <v>-89.999999085065767</v>
      </c>
      <c r="AJ534" s="31">
        <f t="shared" si="320"/>
        <v>80.057908315591533</v>
      </c>
      <c r="AK534" s="31">
        <f t="shared" si="321"/>
        <v>89.994308493746772</v>
      </c>
      <c r="AL534" s="32">
        <f t="shared" si="322"/>
        <v>-42.752110204985136</v>
      </c>
      <c r="AM534" s="31">
        <f t="shared" si="323"/>
        <v>-89.582630255926361</v>
      </c>
      <c r="AN534" s="31">
        <f t="shared" si="324"/>
        <v>-26.518446415454413</v>
      </c>
      <c r="AO534" s="31">
        <f t="shared" si="325"/>
        <v>-89.588320847245356</v>
      </c>
      <c r="AP534" s="30">
        <f t="shared" si="341"/>
        <v>23.609121289162623</v>
      </c>
      <c r="AQ534" s="30">
        <f t="shared" si="342"/>
        <v>-26.020599913279625</v>
      </c>
      <c r="AR534" s="31">
        <f t="shared" si="326"/>
        <v>-39.604654794525402</v>
      </c>
      <c r="AS534" s="33">
        <f t="shared" si="327"/>
        <v>-188.59541799382185</v>
      </c>
      <c r="AT534" s="31">
        <f t="shared" si="328"/>
        <v>1.7303670608793138E-3</v>
      </c>
      <c r="AU534" s="31">
        <f t="shared" si="329"/>
        <v>1.143629044728669</v>
      </c>
      <c r="AV534" s="32">
        <f t="shared" si="330"/>
        <v>-4.3267774034418913E-6</v>
      </c>
      <c r="AW534" s="31">
        <f t="shared" si="331"/>
        <v>-5.718902825229194E-2</v>
      </c>
      <c r="AX534" s="34">
        <f t="shared" si="332"/>
        <v>1.7260402834758718E-3</v>
      </c>
      <c r="AY534" s="35">
        <f t="shared" si="333"/>
        <v>1.086440016476377</v>
      </c>
      <c r="AZ534" s="10">
        <f t="shared" si="334"/>
        <v>-39.602928754241923</v>
      </c>
      <c r="BA534" s="10">
        <f t="shared" si="335"/>
        <v>-187.50897797734547</v>
      </c>
      <c r="BB534" s="10">
        <f t="shared" si="336"/>
        <v>-7.5089779773454666</v>
      </c>
      <c r="BC534" s="48"/>
      <c r="BD534" s="46">
        <f t="shared" si="337"/>
        <v>-40</v>
      </c>
      <c r="BE534" s="46">
        <f t="shared" si="338"/>
        <v>-188</v>
      </c>
      <c r="BF534" s="46">
        <f t="shared" si="339"/>
        <v>-8</v>
      </c>
    </row>
    <row r="535" spans="22:58" x14ac:dyDescent="0.3">
      <c r="V535" s="29">
        <v>6.3100000000000698</v>
      </c>
      <c r="W535" s="38">
        <f t="shared" si="309"/>
        <v>20417379.446698599</v>
      </c>
      <c r="X535" s="30">
        <f t="shared" si="343"/>
        <v>-6.4246676350453633</v>
      </c>
      <c r="Y535" s="31">
        <f t="shared" si="310"/>
        <v>-81.335743695930034</v>
      </c>
      <c r="Z535" s="31">
        <f t="shared" si="311"/>
        <v>-89.995087128011619</v>
      </c>
      <c r="AA535" s="31">
        <f t="shared" si="312"/>
        <v>61.033535973723119</v>
      </c>
      <c r="AB535" s="31">
        <f t="shared" si="313"/>
        <v>-89.949131856147957</v>
      </c>
      <c r="AC535" s="31">
        <f t="shared" si="314"/>
        <v>16.247291479012954</v>
      </c>
      <c r="AD535" s="31">
        <f t="shared" si="315"/>
        <v>81.138836934550511</v>
      </c>
      <c r="AE535" s="31">
        <f t="shared" si="316"/>
        <v>-10.479583878239328</v>
      </c>
      <c r="AF535" s="31">
        <f t="shared" si="317"/>
        <v>-98.805382049609079</v>
      </c>
      <c r="AG535" s="31">
        <f t="shared" si="340"/>
        <v>92.110410468749379</v>
      </c>
      <c r="AH535" s="31">
        <f t="shared" si="318"/>
        <v>-156.13465499481018</v>
      </c>
      <c r="AI535" s="31">
        <f t="shared" si="319"/>
        <v>-89.999999105892201</v>
      </c>
      <c r="AJ535" s="31">
        <f t="shared" si="320"/>
        <v>80.257908313662782</v>
      </c>
      <c r="AK535" s="31">
        <f t="shared" si="321"/>
        <v>89.994438048245215</v>
      </c>
      <c r="AL535" s="32">
        <f t="shared" si="322"/>
        <v>-42.952099833095907</v>
      </c>
      <c r="AM535" s="31">
        <f t="shared" si="323"/>
        <v>-89.592130426494819</v>
      </c>
      <c r="AN535" s="31">
        <f t="shared" si="324"/>
        <v>-26.718436045493924</v>
      </c>
      <c r="AO535" s="31">
        <f t="shared" si="325"/>
        <v>-89.597691484141805</v>
      </c>
      <c r="AP535" s="30">
        <f t="shared" si="341"/>
        <v>23.609121289162623</v>
      </c>
      <c r="AQ535" s="30">
        <f t="shared" si="342"/>
        <v>-26.020599913279625</v>
      </c>
      <c r="AR535" s="31">
        <f t="shared" si="326"/>
        <v>-39.609498547850258</v>
      </c>
      <c r="AS535" s="33">
        <f t="shared" si="327"/>
        <v>-188.4030735337509</v>
      </c>
      <c r="AT535" s="31">
        <f t="shared" si="328"/>
        <v>1.8118997388836416E-3</v>
      </c>
      <c r="AU535" s="31">
        <f t="shared" si="329"/>
        <v>1.1702602634885322</v>
      </c>
      <c r="AV535" s="32">
        <f t="shared" si="330"/>
        <v>-4.5306920333970627E-6</v>
      </c>
      <c r="AW535" s="31">
        <f t="shared" si="331"/>
        <v>-5.8521130930000512E-2</v>
      </c>
      <c r="AX535" s="34">
        <f t="shared" si="332"/>
        <v>1.8073690468502445E-3</v>
      </c>
      <c r="AY535" s="35">
        <f t="shared" si="333"/>
        <v>1.1117391325585317</v>
      </c>
      <c r="AZ535" s="10">
        <f t="shared" si="334"/>
        <v>-39.607691178803407</v>
      </c>
      <c r="BA535" s="10">
        <f t="shared" si="335"/>
        <v>-187.29133440119236</v>
      </c>
      <c r="BB535" s="10">
        <f t="shared" si="336"/>
        <v>-7.2913344011923584</v>
      </c>
      <c r="BC535" s="37"/>
      <c r="BD535" s="46">
        <f t="shared" si="337"/>
        <v>-40</v>
      </c>
      <c r="BE535" s="46">
        <f t="shared" si="338"/>
        <v>-187</v>
      </c>
      <c r="BF535" s="46">
        <f t="shared" si="339"/>
        <v>-7</v>
      </c>
    </row>
    <row r="536" spans="22:58" x14ac:dyDescent="0.3">
      <c r="V536" s="29">
        <v>6.3200000000000696</v>
      </c>
      <c r="W536" s="38">
        <f t="shared" si="309"/>
        <v>20892961.308543772</v>
      </c>
      <c r="X536" s="30">
        <f t="shared" si="343"/>
        <v>-6.4246676350453633</v>
      </c>
      <c r="Y536" s="31">
        <f t="shared" si="310"/>
        <v>-81.535743694492893</v>
      </c>
      <c r="Z536" s="31">
        <f t="shared" si="311"/>
        <v>-89.995198958630624</v>
      </c>
      <c r="AA536" s="31">
        <f t="shared" si="312"/>
        <v>61.233535819654286</v>
      </c>
      <c r="AB536" s="31">
        <f t="shared" si="313"/>
        <v>-89.950289755879027</v>
      </c>
      <c r="AC536" s="31">
        <f t="shared" si="314"/>
        <v>16.44265091004749</v>
      </c>
      <c r="AD536" s="31">
        <f t="shared" si="315"/>
        <v>81.337447129709318</v>
      </c>
      <c r="AE536" s="31">
        <f t="shared" si="316"/>
        <v>-10.284224599836485</v>
      </c>
      <c r="AF536" s="31">
        <f t="shared" si="317"/>
        <v>-98.608041584800333</v>
      </c>
      <c r="AG536" s="31">
        <f t="shared" si="340"/>
        <v>92.110410468749379</v>
      </c>
      <c r="AH536" s="31">
        <f t="shared" si="318"/>
        <v>-156.33465499481017</v>
      </c>
      <c r="AI536" s="31">
        <f t="shared" si="319"/>
        <v>-89.999999126244589</v>
      </c>
      <c r="AJ536" s="31">
        <f t="shared" si="320"/>
        <v>80.45790831182083</v>
      </c>
      <c r="AK536" s="31">
        <f t="shared" si="321"/>
        <v>89.994564653723302</v>
      </c>
      <c r="AL536" s="32">
        <f t="shared" si="322"/>
        <v>-43.152089927995476</v>
      </c>
      <c r="AM536" s="31">
        <f t="shared" si="323"/>
        <v>-89.601414368450918</v>
      </c>
      <c r="AN536" s="31">
        <f t="shared" si="324"/>
        <v>-26.918426142235433</v>
      </c>
      <c r="AO536" s="31">
        <f t="shared" si="325"/>
        <v>-89.606848840972205</v>
      </c>
      <c r="AP536" s="30">
        <f t="shared" si="341"/>
        <v>23.609121289162623</v>
      </c>
      <c r="AQ536" s="30">
        <f t="shared" si="342"/>
        <v>-26.020599913279625</v>
      </c>
      <c r="AR536" s="31">
        <f t="shared" si="326"/>
        <v>-39.614129366188919</v>
      </c>
      <c r="AS536" s="33">
        <f t="shared" si="327"/>
        <v>-188.21489042577252</v>
      </c>
      <c r="AT536" s="31">
        <f t="shared" si="328"/>
        <v>1.8972732930848581E-3</v>
      </c>
      <c r="AU536" s="31">
        <f t="shared" si="329"/>
        <v>1.1975112794127671</v>
      </c>
      <c r="AV536" s="32">
        <f t="shared" si="330"/>
        <v>-4.7442168542587277E-6</v>
      </c>
      <c r="AW536" s="31">
        <f t="shared" si="331"/>
        <v>-5.988426219959251E-2</v>
      </c>
      <c r="AX536" s="34">
        <f t="shared" si="332"/>
        <v>1.8925290762305993E-3</v>
      </c>
      <c r="AY536" s="35">
        <f t="shared" si="333"/>
        <v>1.1376270172131746</v>
      </c>
      <c r="AZ536" s="10">
        <f t="shared" si="334"/>
        <v>-39.61223683711269</v>
      </c>
      <c r="BA536" s="10">
        <f t="shared" si="335"/>
        <v>-187.07726340855936</v>
      </c>
      <c r="BB536" s="10">
        <f t="shared" si="336"/>
        <v>-7.0772634085593609</v>
      </c>
      <c r="BC536" s="37"/>
      <c r="BD536" s="46">
        <f t="shared" si="337"/>
        <v>-40</v>
      </c>
      <c r="BE536" s="46">
        <f t="shared" si="338"/>
        <v>-187</v>
      </c>
      <c r="BF536" s="46">
        <f t="shared" si="339"/>
        <v>-7</v>
      </c>
    </row>
    <row r="537" spans="22:58" x14ac:dyDescent="0.3">
      <c r="V537" s="29">
        <v>6.3300000000000702</v>
      </c>
      <c r="W537" s="36">
        <f t="shared" si="309"/>
        <v>21379620.895025812</v>
      </c>
      <c r="X537" s="30">
        <f t="shared" si="343"/>
        <v>-6.4246676350453633</v>
      </c>
      <c r="Y537" s="31">
        <f t="shared" si="310"/>
        <v>-81.735743693120469</v>
      </c>
      <c r="Z537" s="31">
        <f t="shared" si="311"/>
        <v>-89.995308243674003</v>
      </c>
      <c r="AA537" s="31">
        <f t="shared" si="312"/>
        <v>61.433535672519703</v>
      </c>
      <c r="AB537" s="31">
        <f t="shared" si="313"/>
        <v>-89.951421298633576</v>
      </c>
      <c r="AC537" s="31">
        <f t="shared" si="314"/>
        <v>16.638214567435789</v>
      </c>
      <c r="AD537" s="31">
        <f t="shared" si="315"/>
        <v>81.531739320959204</v>
      </c>
      <c r="AE537" s="31">
        <f t="shared" si="316"/>
        <v>-10.088661088210344</v>
      </c>
      <c r="AF537" s="31">
        <f t="shared" si="317"/>
        <v>-98.41499022134839</v>
      </c>
      <c r="AG537" s="31">
        <f t="shared" si="340"/>
        <v>92.110410468749379</v>
      </c>
      <c r="AH537" s="31">
        <f t="shared" si="318"/>
        <v>-156.53465499481018</v>
      </c>
      <c r="AI537" s="31">
        <f t="shared" si="319"/>
        <v>-89.999999146133689</v>
      </c>
      <c r="AJ537" s="31">
        <f t="shared" si="320"/>
        <v>80.657908310061799</v>
      </c>
      <c r="AK537" s="31">
        <f t="shared" si="321"/>
        <v>89.994688377308904</v>
      </c>
      <c r="AL537" s="32">
        <f t="shared" si="322"/>
        <v>-43.352080468676924</v>
      </c>
      <c r="AM537" s="31">
        <f t="shared" si="323"/>
        <v>-89.610487002312425</v>
      </c>
      <c r="AN537" s="31">
        <f t="shared" si="324"/>
        <v>-27.118416684675928</v>
      </c>
      <c r="AO537" s="31">
        <f t="shared" si="325"/>
        <v>-89.61579777113721</v>
      </c>
      <c r="AP537" s="30">
        <f t="shared" si="341"/>
        <v>23.609121289162623</v>
      </c>
      <c r="AQ537" s="30">
        <f t="shared" si="342"/>
        <v>-26.020599913279625</v>
      </c>
      <c r="AR537" s="31">
        <f t="shared" si="326"/>
        <v>-39.618556397003275</v>
      </c>
      <c r="AS537" s="33">
        <f t="shared" si="327"/>
        <v>-188.03078799248561</v>
      </c>
      <c r="AT537" s="31">
        <f t="shared" si="328"/>
        <v>1.9866685801962374E-3</v>
      </c>
      <c r="AU537" s="31">
        <f t="shared" si="329"/>
        <v>1.225396492005888</v>
      </c>
      <c r="AV537" s="32">
        <f t="shared" si="330"/>
        <v>-4.967804777854231E-6</v>
      </c>
      <c r="AW537" s="31">
        <f t="shared" si="331"/>
        <v>-6.1279144805134342E-2</v>
      </c>
      <c r="AX537" s="34">
        <f t="shared" si="332"/>
        <v>1.981700775418383E-3</v>
      </c>
      <c r="AY537" s="35">
        <f t="shared" si="333"/>
        <v>1.1641173472007535</v>
      </c>
      <c r="AZ537" s="10">
        <f t="shared" si="334"/>
        <v>-39.616574696227858</v>
      </c>
      <c r="BA537" s="10">
        <f t="shared" si="335"/>
        <v>-186.86667064528487</v>
      </c>
      <c r="BB537" s="10">
        <f t="shared" si="336"/>
        <v>-6.86667064528487</v>
      </c>
      <c r="BC537" s="48"/>
      <c r="BD537" s="46">
        <f t="shared" si="337"/>
        <v>-40</v>
      </c>
      <c r="BE537" s="46">
        <f t="shared" si="338"/>
        <v>-187</v>
      </c>
      <c r="BF537" s="46">
        <f t="shared" si="339"/>
        <v>-7</v>
      </c>
    </row>
    <row r="538" spans="22:58" x14ac:dyDescent="0.3">
      <c r="V538" s="29">
        <v>6.34000000000007</v>
      </c>
      <c r="W538" s="38">
        <f t="shared" si="309"/>
        <v>21877616.239499096</v>
      </c>
      <c r="X538" s="30">
        <f t="shared" si="343"/>
        <v>-6.4246676350453633</v>
      </c>
      <c r="Y538" s="31">
        <f t="shared" si="310"/>
        <v>-81.93574369180979</v>
      </c>
      <c r="Z538" s="31">
        <f t="shared" si="311"/>
        <v>-89.995415041086119</v>
      </c>
      <c r="AA538" s="31">
        <f t="shared" si="312"/>
        <v>61.633535532007251</v>
      </c>
      <c r="AB538" s="31">
        <f t="shared" si="313"/>
        <v>-89.952527084367063</v>
      </c>
      <c r="AC538" s="31">
        <f t="shared" si="314"/>
        <v>16.833973658540909</v>
      </c>
      <c r="AD538" s="31">
        <f t="shared" si="315"/>
        <v>81.721798641804241</v>
      </c>
      <c r="AE538" s="31">
        <f t="shared" si="316"/>
        <v>-9.8929021363069971</v>
      </c>
      <c r="AF538" s="31">
        <f t="shared" si="317"/>
        <v>-98.22614348364894</v>
      </c>
      <c r="AG538" s="31">
        <f t="shared" si="340"/>
        <v>92.110410468749379</v>
      </c>
      <c r="AH538" s="31">
        <f t="shared" si="318"/>
        <v>-156.73465499481017</v>
      </c>
      <c r="AI538" s="31">
        <f t="shared" si="319"/>
        <v>-89.99999916557006</v>
      </c>
      <c r="AJ538" s="31">
        <f t="shared" si="320"/>
        <v>80.857908308381923</v>
      </c>
      <c r="AK538" s="31">
        <f t="shared" si="321"/>
        <v>89.994809284601914</v>
      </c>
      <c r="AL538" s="32">
        <f t="shared" si="322"/>
        <v>-43.552071435078602</v>
      </c>
      <c r="AM538" s="31">
        <f t="shared" si="323"/>
        <v>-89.619353136689</v>
      </c>
      <c r="AN538" s="31">
        <f t="shared" si="324"/>
        <v>-27.318407652757472</v>
      </c>
      <c r="AO538" s="31">
        <f t="shared" si="325"/>
        <v>-89.624543017657146</v>
      </c>
      <c r="AP538" s="30">
        <f t="shared" si="341"/>
        <v>23.609121289162623</v>
      </c>
      <c r="AQ538" s="30">
        <f t="shared" si="342"/>
        <v>-26.020599913279625</v>
      </c>
      <c r="AR538" s="31">
        <f t="shared" si="326"/>
        <v>-39.622788413181475</v>
      </c>
      <c r="AS538" s="33">
        <f t="shared" si="327"/>
        <v>-187.85068650130609</v>
      </c>
      <c r="AT538" s="31">
        <f t="shared" si="328"/>
        <v>2.0802749651931949E-3</v>
      </c>
      <c r="AU538" s="31">
        <f t="shared" si="329"/>
        <v>1.2539306335059566</v>
      </c>
      <c r="AV538" s="32">
        <f t="shared" si="330"/>
        <v>-5.2019300624570887E-6</v>
      </c>
      <c r="AW538" s="31">
        <f t="shared" si="331"/>
        <v>-6.2706518325229041E-2</v>
      </c>
      <c r="AX538" s="34">
        <f t="shared" si="332"/>
        <v>2.0750730351307379E-3</v>
      </c>
      <c r="AY538" s="35">
        <f t="shared" si="333"/>
        <v>1.1912241151807275</v>
      </c>
      <c r="AZ538" s="10">
        <f t="shared" si="334"/>
        <v>-39.620713340146345</v>
      </c>
      <c r="BA538" s="10">
        <f t="shared" si="335"/>
        <v>-186.65946238612537</v>
      </c>
      <c r="BB538" s="10">
        <f t="shared" si="336"/>
        <v>-6.6594623861253694</v>
      </c>
      <c r="BC538" s="37"/>
      <c r="BD538" s="46">
        <f t="shared" si="337"/>
        <v>-40</v>
      </c>
      <c r="BE538" s="46">
        <f t="shared" si="338"/>
        <v>-187</v>
      </c>
      <c r="BF538" s="46">
        <f t="shared" si="339"/>
        <v>-7</v>
      </c>
    </row>
    <row r="539" spans="22:58" x14ac:dyDescent="0.3">
      <c r="V539" s="29">
        <v>6.3500000000000698</v>
      </c>
      <c r="W539" s="38">
        <f t="shared" si="309"/>
        <v>22387211.385687009</v>
      </c>
      <c r="X539" s="30">
        <f t="shared" si="343"/>
        <v>-6.4246676350453633</v>
      </c>
      <c r="Y539" s="31">
        <f t="shared" si="310"/>
        <v>-82.135743690558087</v>
      </c>
      <c r="Z539" s="31">
        <f t="shared" si="311"/>
        <v>-89.995519407492381</v>
      </c>
      <c r="AA539" s="31">
        <f t="shared" si="312"/>
        <v>61.833535397818878</v>
      </c>
      <c r="AB539" s="31">
        <f t="shared" si="313"/>
        <v>-89.953607699378381</v>
      </c>
      <c r="AC539" s="31">
        <f t="shared" si="314"/>
        <v>17.029919752439863</v>
      </c>
      <c r="AD539" s="31">
        <f t="shared" si="315"/>
        <v>81.907709124893657</v>
      </c>
      <c r="AE539" s="31">
        <f t="shared" si="316"/>
        <v>-9.6969561753447131</v>
      </c>
      <c r="AF539" s="31">
        <f t="shared" si="317"/>
        <v>-98.041417981977119</v>
      </c>
      <c r="AG539" s="31">
        <f t="shared" si="340"/>
        <v>92.110410468749379</v>
      </c>
      <c r="AH539" s="31">
        <f t="shared" si="318"/>
        <v>-156.93465499481019</v>
      </c>
      <c r="AI539" s="31">
        <f t="shared" si="319"/>
        <v>-89.99999918456399</v>
      </c>
      <c r="AJ539" s="31">
        <f t="shared" si="320"/>
        <v>81.057908306777634</v>
      </c>
      <c r="AK539" s="31">
        <f t="shared" si="321"/>
        <v>89.994927439708974</v>
      </c>
      <c r="AL539" s="32">
        <f t="shared" si="322"/>
        <v>-43.752062808041607</v>
      </c>
      <c r="AM539" s="31">
        <f t="shared" si="323"/>
        <v>-89.628017470823011</v>
      </c>
      <c r="AN539" s="31">
        <f t="shared" si="324"/>
        <v>-27.518399027324783</v>
      </c>
      <c r="AO539" s="31">
        <f t="shared" si="325"/>
        <v>-89.633089215678027</v>
      </c>
      <c r="AP539" s="30">
        <f t="shared" si="341"/>
        <v>23.609121289162623</v>
      </c>
      <c r="AQ539" s="30">
        <f t="shared" si="342"/>
        <v>-26.020599913279625</v>
      </c>
      <c r="AR539" s="31">
        <f t="shared" si="326"/>
        <v>-39.626833826786502</v>
      </c>
      <c r="AS539" s="33">
        <f t="shared" si="327"/>
        <v>-187.67450719765515</v>
      </c>
      <c r="AT539" s="31">
        <f t="shared" si="328"/>
        <v>2.1782907208222225E-3</v>
      </c>
      <c r="AU539" s="31">
        <f t="shared" si="329"/>
        <v>1.2831287764440371</v>
      </c>
      <c r="AV539" s="32">
        <f t="shared" si="330"/>
        <v>-5.447089320518192E-6</v>
      </c>
      <c r="AW539" s="31">
        <f t="shared" si="331"/>
        <v>-6.4167139565119463E-2</v>
      </c>
      <c r="AX539" s="34">
        <f t="shared" si="332"/>
        <v>2.1728436315017045E-3</v>
      </c>
      <c r="AY539" s="35">
        <f t="shared" si="333"/>
        <v>1.2189616368789176</v>
      </c>
      <c r="AZ539" s="10">
        <f t="shared" si="334"/>
        <v>-39.624660983155003</v>
      </c>
      <c r="BA539" s="10">
        <f t="shared" si="335"/>
        <v>-186.45554556077622</v>
      </c>
      <c r="BB539" s="10">
        <f t="shared" si="336"/>
        <v>-6.4555455607762156</v>
      </c>
      <c r="BC539" s="37"/>
      <c r="BD539" s="46">
        <f t="shared" si="337"/>
        <v>-40</v>
      </c>
      <c r="BE539" s="46">
        <f t="shared" si="338"/>
        <v>-186</v>
      </c>
      <c r="BF539" s="46">
        <f t="shared" si="339"/>
        <v>-6</v>
      </c>
    </row>
    <row r="540" spans="22:58" x14ac:dyDescent="0.3">
      <c r="V540" s="29">
        <v>6.3600000000000696</v>
      </c>
      <c r="W540" s="36">
        <f t="shared" si="309"/>
        <v>22908676.527681425</v>
      </c>
      <c r="X540" s="30">
        <f t="shared" si="343"/>
        <v>-6.4246676350453633</v>
      </c>
      <c r="Y540" s="31">
        <f t="shared" si="310"/>
        <v>-82.335743689362744</v>
      </c>
      <c r="Z540" s="31">
        <f t="shared" si="311"/>
        <v>-89.995621398229204</v>
      </c>
      <c r="AA540" s="31">
        <f t="shared" si="312"/>
        <v>62.033535269669997</v>
      </c>
      <c r="AB540" s="31">
        <f t="shared" si="313"/>
        <v>-89.954663716620871</v>
      </c>
      <c r="AC540" s="31">
        <f t="shared" si="314"/>
        <v>17.226044766499861</v>
      </c>
      <c r="AD540" s="31">
        <f t="shared" si="315"/>
        <v>82.089553675531803</v>
      </c>
      <c r="AE540" s="31">
        <f t="shared" si="316"/>
        <v>-9.5008312882382526</v>
      </c>
      <c r="AF540" s="31">
        <f t="shared" si="317"/>
        <v>-97.860731439318286</v>
      </c>
      <c r="AG540" s="31">
        <f t="shared" si="340"/>
        <v>92.110410468749379</v>
      </c>
      <c r="AH540" s="31">
        <f t="shared" si="318"/>
        <v>-157.13465499481018</v>
      </c>
      <c r="AI540" s="31">
        <f t="shared" si="319"/>
        <v>-89.999999203125583</v>
      </c>
      <c r="AJ540" s="31">
        <f t="shared" si="320"/>
        <v>81.257908305245564</v>
      </c>
      <c r="AK540" s="31">
        <f t="shared" si="321"/>
        <v>89.995042905277487</v>
      </c>
      <c r="AL540" s="32">
        <f t="shared" si="322"/>
        <v>-43.952054569269265</v>
      </c>
      <c r="AM540" s="31">
        <f t="shared" si="323"/>
        <v>-89.636484597073121</v>
      </c>
      <c r="AN540" s="31">
        <f t="shared" si="324"/>
        <v>-27.718390790084499</v>
      </c>
      <c r="AO540" s="31">
        <f t="shared" si="325"/>
        <v>-89.641440894921217</v>
      </c>
      <c r="AP540" s="30">
        <f t="shared" si="341"/>
        <v>23.609121289162623</v>
      </c>
      <c r="AQ540" s="30">
        <f t="shared" si="342"/>
        <v>-26.020599913279625</v>
      </c>
      <c r="AR540" s="31">
        <f t="shared" si="326"/>
        <v>-39.630700702439754</v>
      </c>
      <c r="AS540" s="33">
        <f t="shared" si="327"/>
        <v>-187.5021723342395</v>
      </c>
      <c r="AT540" s="31">
        <f t="shared" si="328"/>
        <v>2.2809234458027639E-3</v>
      </c>
      <c r="AU540" s="31">
        <f t="shared" si="329"/>
        <v>1.3130063413661137</v>
      </c>
      <c r="AV540" s="32">
        <f t="shared" si="330"/>
        <v>-5.7038025620780059E-6</v>
      </c>
      <c r="AW540" s="31">
        <f t="shared" si="331"/>
        <v>-6.5661782957922674E-2</v>
      </c>
      <c r="AX540" s="34">
        <f t="shared" si="332"/>
        <v>2.2752196432406857E-3</v>
      </c>
      <c r="AY540" s="35">
        <f t="shared" si="333"/>
        <v>1.247344558408191</v>
      </c>
      <c r="AZ540" s="10">
        <f t="shared" si="334"/>
        <v>-39.628425482796516</v>
      </c>
      <c r="BA540" s="10">
        <f t="shared" si="335"/>
        <v>-186.2548277758313</v>
      </c>
      <c r="BB540" s="10">
        <f t="shared" si="336"/>
        <v>-6.254827775831302</v>
      </c>
      <c r="BC540" s="48"/>
      <c r="BD540" s="46">
        <f t="shared" si="337"/>
        <v>-40</v>
      </c>
      <c r="BE540" s="46">
        <f t="shared" si="338"/>
        <v>-186</v>
      </c>
      <c r="BF540" s="46">
        <f t="shared" si="339"/>
        <v>-6</v>
      </c>
    </row>
    <row r="541" spans="22:58" x14ac:dyDescent="0.3">
      <c r="V541" s="29">
        <v>6.3700000000000703</v>
      </c>
      <c r="W541" s="38">
        <f t="shared" si="309"/>
        <v>23442288.15320304</v>
      </c>
      <c r="X541" s="30">
        <f t="shared" si="343"/>
        <v>-6.4246676350453633</v>
      </c>
      <c r="Y541" s="31">
        <f t="shared" si="310"/>
        <v>-82.535743688221217</v>
      </c>
      <c r="Z541" s="31">
        <f t="shared" si="311"/>
        <v>-89.995721067373466</v>
      </c>
      <c r="AA541" s="31">
        <f t="shared" si="312"/>
        <v>62.233535147288769</v>
      </c>
      <c r="AB541" s="31">
        <f t="shared" si="313"/>
        <v>-89.955695696005947</v>
      </c>
      <c r="AC541" s="31">
        <f t="shared" si="314"/>
        <v>17.422340953324454</v>
      </c>
      <c r="AD541" s="31">
        <f t="shared" si="315"/>
        <v>82.267414048783948</v>
      </c>
      <c r="AE541" s="31">
        <f t="shared" si="316"/>
        <v>-9.3045352226533602</v>
      </c>
      <c r="AF541" s="31">
        <f t="shared" si="317"/>
        <v>-97.684002714595479</v>
      </c>
      <c r="AG541" s="31">
        <f t="shared" si="340"/>
        <v>92.110410468749379</v>
      </c>
      <c r="AH541" s="31">
        <f t="shared" si="318"/>
        <v>-157.33465499481019</v>
      </c>
      <c r="AI541" s="31">
        <f t="shared" si="319"/>
        <v>-89.999999221264673</v>
      </c>
      <c r="AJ541" s="31">
        <f t="shared" si="320"/>
        <v>81.45790830378246</v>
      </c>
      <c r="AK541" s="31">
        <f t="shared" si="321"/>
        <v>89.995155742528823</v>
      </c>
      <c r="AL541" s="32">
        <f t="shared" si="322"/>
        <v>-44.152046701288185</v>
      </c>
      <c r="AM541" s="31">
        <f t="shared" si="323"/>
        <v>-89.644759003341605</v>
      </c>
      <c r="AN541" s="31">
        <f t="shared" si="324"/>
        <v>-27.91838292356654</v>
      </c>
      <c r="AO541" s="31">
        <f t="shared" si="325"/>
        <v>-89.649602482077455</v>
      </c>
      <c r="AP541" s="30">
        <f t="shared" si="341"/>
        <v>23.609121289162623</v>
      </c>
      <c r="AQ541" s="30">
        <f t="shared" si="342"/>
        <v>-26.020599913279625</v>
      </c>
      <c r="AR541" s="31">
        <f t="shared" si="326"/>
        <v>-39.634396770336899</v>
      </c>
      <c r="AS541" s="33">
        <f t="shared" si="327"/>
        <v>-187.33360519667292</v>
      </c>
      <c r="AT541" s="31">
        <f t="shared" si="328"/>
        <v>2.3883905025823835E-3</v>
      </c>
      <c r="AU541" s="31">
        <f t="shared" si="329"/>
        <v>1.3435791047202783</v>
      </c>
      <c r="AV541" s="32">
        <f t="shared" si="330"/>
        <v>-5.9726143114686101E-6</v>
      </c>
      <c r="AW541" s="31">
        <f t="shared" si="331"/>
        <v>-6.7191240975207983E-2</v>
      </c>
      <c r="AX541" s="34">
        <f t="shared" si="332"/>
        <v>2.3824178882709147E-3</v>
      </c>
      <c r="AY541" s="35">
        <f t="shared" si="333"/>
        <v>1.2763878637450703</v>
      </c>
      <c r="AZ541" s="10">
        <f t="shared" si="334"/>
        <v>-39.632014352448628</v>
      </c>
      <c r="BA541" s="10">
        <f t="shared" si="335"/>
        <v>-186.05721733292785</v>
      </c>
      <c r="BB541" s="10">
        <f t="shared" si="336"/>
        <v>-6.0572173329278485</v>
      </c>
      <c r="BC541" s="37"/>
      <c r="BD541" s="46">
        <f t="shared" si="337"/>
        <v>-40</v>
      </c>
      <c r="BE541" s="46">
        <f t="shared" si="338"/>
        <v>-186</v>
      </c>
      <c r="BF541" s="46">
        <f t="shared" si="339"/>
        <v>-6</v>
      </c>
    </row>
    <row r="542" spans="22:58" x14ac:dyDescent="0.3">
      <c r="V542" s="29">
        <v>6.3800000000000701</v>
      </c>
      <c r="W542" s="38">
        <f t="shared" si="309"/>
        <v>23988329.190198813</v>
      </c>
      <c r="X542" s="30">
        <f t="shared" si="343"/>
        <v>-6.4246676350453633</v>
      </c>
      <c r="Y542" s="31">
        <f t="shared" si="310"/>
        <v>-82.735743687131048</v>
      </c>
      <c r="Z542" s="31">
        <f t="shared" si="311"/>
        <v>-89.995818467771031</v>
      </c>
      <c r="AA542" s="31">
        <f t="shared" si="312"/>
        <v>62.433535030415584</v>
      </c>
      <c r="AB542" s="31">
        <f t="shared" si="313"/>
        <v>-89.956704184700101</v>
      </c>
      <c r="AC542" s="31">
        <f t="shared" si="314"/>
        <v>17.618800888071565</v>
      </c>
      <c r="AD542" s="31">
        <f t="shared" si="315"/>
        <v>82.441370829941789</v>
      </c>
      <c r="AE542" s="31">
        <f t="shared" si="316"/>
        <v>-9.1080754036892664</v>
      </c>
      <c r="AF542" s="31">
        <f t="shared" si="317"/>
        <v>-97.511151822529357</v>
      </c>
      <c r="AG542" s="31">
        <f t="shared" si="340"/>
        <v>92.110410468749379</v>
      </c>
      <c r="AH542" s="31">
        <f t="shared" si="318"/>
        <v>-157.53465499481018</v>
      </c>
      <c r="AI542" s="31">
        <f t="shared" si="319"/>
        <v>-89.999999238990839</v>
      </c>
      <c r="AJ542" s="31">
        <f t="shared" si="320"/>
        <v>81.657908302385209</v>
      </c>
      <c r="AK542" s="31">
        <f t="shared" si="321"/>
        <v>89.995266011290767</v>
      </c>
      <c r="AL542" s="32">
        <f t="shared" si="322"/>
        <v>-44.352039187411265</v>
      </c>
      <c r="AM542" s="31">
        <f t="shared" si="323"/>
        <v>-89.652845075446834</v>
      </c>
      <c r="AN542" s="31">
        <f t="shared" si="324"/>
        <v>-28.118375411086859</v>
      </c>
      <c r="AO542" s="31">
        <f t="shared" si="325"/>
        <v>-89.657578303146906</v>
      </c>
      <c r="AP542" s="30">
        <f t="shared" si="341"/>
        <v>23.609121289162623</v>
      </c>
      <c r="AQ542" s="30">
        <f t="shared" si="342"/>
        <v>-26.020599913279625</v>
      </c>
      <c r="AR542" s="31">
        <f t="shared" si="326"/>
        <v>-39.637929438893131</v>
      </c>
      <c r="AS542" s="33">
        <f t="shared" si="327"/>
        <v>-187.16873012567626</v>
      </c>
      <c r="AT542" s="31">
        <f t="shared" si="328"/>
        <v>2.5009194755448013E-3</v>
      </c>
      <c r="AU542" s="31">
        <f t="shared" si="329"/>
        <v>1.3748632069120226</v>
      </c>
      <c r="AV542" s="32">
        <f t="shared" si="330"/>
        <v>-6.2540947490892852E-6</v>
      </c>
      <c r="AW542" s="31">
        <f t="shared" si="331"/>
        <v>-6.8756324547136843E-2</v>
      </c>
      <c r="AX542" s="34">
        <f t="shared" si="332"/>
        <v>2.4946653807957119E-3</v>
      </c>
      <c r="AY542" s="35">
        <f t="shared" si="333"/>
        <v>1.3061068823648858</v>
      </c>
      <c r="AZ542" s="10">
        <f t="shared" si="334"/>
        <v>-39.635434773512337</v>
      </c>
      <c r="BA542" s="10">
        <f t="shared" si="335"/>
        <v>-185.86262324331139</v>
      </c>
      <c r="BB542" s="10">
        <f t="shared" si="336"/>
        <v>-5.8626232433113898</v>
      </c>
      <c r="BC542" s="37"/>
      <c r="BD542" s="46">
        <f t="shared" si="337"/>
        <v>-40</v>
      </c>
      <c r="BE542" s="46">
        <f t="shared" si="338"/>
        <v>-186</v>
      </c>
      <c r="BF542" s="46">
        <f t="shared" si="339"/>
        <v>-6</v>
      </c>
    </row>
    <row r="543" spans="22:58" x14ac:dyDescent="0.3">
      <c r="V543" s="29">
        <v>6.3900000000000698</v>
      </c>
      <c r="W543" s="36">
        <f t="shared" si="309"/>
        <v>24547089.156854298</v>
      </c>
      <c r="X543" s="30">
        <f t="shared" si="343"/>
        <v>-6.4246676350453633</v>
      </c>
      <c r="Y543" s="31">
        <f t="shared" si="310"/>
        <v>-82.935743686089936</v>
      </c>
      <c r="Z543" s="31">
        <f t="shared" si="311"/>
        <v>-89.99591365106491</v>
      </c>
      <c r="AA543" s="31">
        <f t="shared" si="312"/>
        <v>62.63353491880256</v>
      </c>
      <c r="AB543" s="31">
        <f t="shared" si="313"/>
        <v>-89.957689717414851</v>
      </c>
      <c r="AC543" s="31">
        <f t="shared" si="314"/>
        <v>17.815417456143813</v>
      </c>
      <c r="AD543" s="31">
        <f t="shared" si="315"/>
        <v>82.611503418123959</v>
      </c>
      <c r="AE543" s="31">
        <f t="shared" si="316"/>
        <v>-8.9114589461889295</v>
      </c>
      <c r="AF543" s="31">
        <f t="shared" si="317"/>
        <v>-97.342099950355816</v>
      </c>
      <c r="AG543" s="31">
        <f t="shared" si="340"/>
        <v>92.110410468749379</v>
      </c>
      <c r="AH543" s="31">
        <f t="shared" si="318"/>
        <v>-157.73465499481017</v>
      </c>
      <c r="AI543" s="31">
        <f t="shared" si="319"/>
        <v>-89.999999256313529</v>
      </c>
      <c r="AJ543" s="31">
        <f t="shared" si="320"/>
        <v>81.857908301050827</v>
      </c>
      <c r="AK543" s="31">
        <f t="shared" si="321"/>
        <v>89.995373770029275</v>
      </c>
      <c r="AL543" s="32">
        <f t="shared" si="322"/>
        <v>-44.552032011702366</v>
      </c>
      <c r="AM543" s="31">
        <f t="shared" si="323"/>
        <v>-89.660747099442133</v>
      </c>
      <c r="AN543" s="31">
        <f t="shared" si="324"/>
        <v>-28.318368236712331</v>
      </c>
      <c r="AO543" s="31">
        <f t="shared" si="325"/>
        <v>-89.665372585726388</v>
      </c>
      <c r="AP543" s="30">
        <f t="shared" si="341"/>
        <v>23.609121289162623</v>
      </c>
      <c r="AQ543" s="30">
        <f t="shared" si="342"/>
        <v>-26.020599913279625</v>
      </c>
      <c r="AR543" s="31">
        <f t="shared" si="326"/>
        <v>-39.641305807018263</v>
      </c>
      <c r="AS543" s="33">
        <f t="shared" si="327"/>
        <v>-187.00747253608222</v>
      </c>
      <c r="AT543" s="31">
        <f t="shared" si="328"/>
        <v>2.6187486506306845E-3</v>
      </c>
      <c r="AU543" s="31">
        <f t="shared" si="329"/>
        <v>1.4068751605304459</v>
      </c>
      <c r="AV543" s="32">
        <f t="shared" si="330"/>
        <v>-6.5488409312937851E-6</v>
      </c>
      <c r="AW543" s="31">
        <f t="shared" si="331"/>
        <v>-7.035786349238779E-2</v>
      </c>
      <c r="AX543" s="34">
        <f t="shared" si="332"/>
        <v>2.6121998096993908E-3</v>
      </c>
      <c r="AY543" s="35">
        <f t="shared" si="333"/>
        <v>1.3365172970380581</v>
      </c>
      <c r="AZ543" s="10">
        <f t="shared" si="334"/>
        <v>-39.638693607208566</v>
      </c>
      <c r="BA543" s="10">
        <f t="shared" si="335"/>
        <v>-185.67095523904416</v>
      </c>
      <c r="BB543" s="10">
        <f t="shared" si="336"/>
        <v>-5.6709552390441615</v>
      </c>
      <c r="BC543" s="48"/>
      <c r="BD543" s="46">
        <f t="shared" si="337"/>
        <v>-40</v>
      </c>
      <c r="BE543" s="46">
        <f t="shared" si="338"/>
        <v>-186</v>
      </c>
      <c r="BF543" s="46">
        <f t="shared" si="339"/>
        <v>-6</v>
      </c>
    </row>
    <row r="544" spans="22:58" x14ac:dyDescent="0.3">
      <c r="V544" s="29">
        <v>6.4000000000000696</v>
      </c>
      <c r="W544" s="38">
        <f t="shared" si="309"/>
        <v>25118864.315099843</v>
      </c>
      <c r="X544" s="30">
        <f t="shared" si="343"/>
        <v>-6.4246676350453633</v>
      </c>
      <c r="Y544" s="31">
        <f t="shared" si="310"/>
        <v>-83.135743685095662</v>
      </c>
      <c r="Z544" s="31">
        <f t="shared" si="311"/>
        <v>-89.996006667722497</v>
      </c>
      <c r="AA544" s="31">
        <f t="shared" si="312"/>
        <v>62.833534812212939</v>
      </c>
      <c r="AB544" s="31">
        <f t="shared" si="313"/>
        <v>-89.958652816690361</v>
      </c>
      <c r="AC544" s="31">
        <f t="shared" si="314"/>
        <v>18.012183841250021</v>
      </c>
      <c r="AD544" s="31">
        <f t="shared" si="315"/>
        <v>82.777890012797243</v>
      </c>
      <c r="AE544" s="31">
        <f t="shared" si="316"/>
        <v>-8.7146926666780686</v>
      </c>
      <c r="AF544" s="31">
        <f t="shared" si="317"/>
        <v>-97.1767694716156</v>
      </c>
      <c r="AG544" s="31">
        <f t="shared" si="340"/>
        <v>92.110410468749379</v>
      </c>
      <c r="AH544" s="31">
        <f t="shared" si="318"/>
        <v>-157.93465499481016</v>
      </c>
      <c r="AI544" s="31">
        <f t="shared" si="319"/>
        <v>-89.999999273241912</v>
      </c>
      <c r="AJ544" s="31">
        <f t="shared" si="320"/>
        <v>82.0579082997765</v>
      </c>
      <c r="AK544" s="31">
        <f t="shared" si="321"/>
        <v>89.995479075879459</v>
      </c>
      <c r="AL544" s="32">
        <f t="shared" si="322"/>
        <v>-44.752025158942502</v>
      </c>
      <c r="AM544" s="31">
        <f t="shared" si="323"/>
        <v>-89.668469263882074</v>
      </c>
      <c r="AN544" s="31">
        <f t="shared" si="324"/>
        <v>-28.518361385226783</v>
      </c>
      <c r="AO544" s="31">
        <f t="shared" si="325"/>
        <v>-89.672989461244526</v>
      </c>
      <c r="AP544" s="30">
        <f t="shared" si="341"/>
        <v>23.609121289162623</v>
      </c>
      <c r="AQ544" s="30">
        <f t="shared" si="342"/>
        <v>-26.020599913279625</v>
      </c>
      <c r="AR544" s="31">
        <f t="shared" si="326"/>
        <v>-39.644532676021853</v>
      </c>
      <c r="AS544" s="33">
        <f t="shared" si="327"/>
        <v>-186.84975893286014</v>
      </c>
      <c r="AT544" s="31">
        <f t="shared" si="328"/>
        <v>2.7421275173661898E-3</v>
      </c>
      <c r="AU544" s="31">
        <f t="shared" si="329"/>
        <v>1.4396318587481298</v>
      </c>
      <c r="AV544" s="32">
        <f t="shared" si="330"/>
        <v>-6.8574780536735944E-6</v>
      </c>
      <c r="AW544" s="31">
        <f t="shared" si="331"/>
        <v>-7.1996706958092072E-2</v>
      </c>
      <c r="AX544" s="34">
        <f t="shared" si="332"/>
        <v>2.7352700393125161E-3</v>
      </c>
      <c r="AY544" s="35">
        <f t="shared" si="333"/>
        <v>1.3676351517900378</v>
      </c>
      <c r="AZ544" s="10">
        <f t="shared" si="334"/>
        <v>-39.641797405982544</v>
      </c>
      <c r="BA544" s="10">
        <f t="shared" si="335"/>
        <v>-185.4821237810701</v>
      </c>
      <c r="BB544" s="10">
        <f t="shared" si="336"/>
        <v>-5.4821237810701007</v>
      </c>
      <c r="BC544" s="37"/>
      <c r="BD544" s="46">
        <f t="shared" si="337"/>
        <v>-40</v>
      </c>
      <c r="BE544" s="46">
        <f t="shared" si="338"/>
        <v>-185</v>
      </c>
      <c r="BF544" s="46">
        <f t="shared" si="339"/>
        <v>-5</v>
      </c>
    </row>
    <row r="545" spans="22:58" x14ac:dyDescent="0.3">
      <c r="V545" s="29">
        <v>6.4100000000000703</v>
      </c>
      <c r="W545" s="38">
        <f t="shared" si="309"/>
        <v>25703957.827692818</v>
      </c>
      <c r="X545" s="30">
        <f t="shared" si="343"/>
        <v>-6.4246676350453633</v>
      </c>
      <c r="Y545" s="31">
        <f t="shared" si="310"/>
        <v>-83.335743684146195</v>
      </c>
      <c r="Z545" s="31">
        <f t="shared" si="311"/>
        <v>-89.996097567062506</v>
      </c>
      <c r="AA545" s="31">
        <f t="shared" si="312"/>
        <v>63.033534710420653</v>
      </c>
      <c r="AB545" s="31">
        <f t="shared" si="313"/>
        <v>-89.959593993172462</v>
      </c>
      <c r="AC545" s="31">
        <f t="shared" si="314"/>
        <v>18.209093513836077</v>
      </c>
      <c r="AD545" s="31">
        <f t="shared" si="315"/>
        <v>82.940607603015707</v>
      </c>
      <c r="AE545" s="31">
        <f t="shared" si="316"/>
        <v>-8.5177830949348312</v>
      </c>
      <c r="AF545" s="31">
        <f t="shared" si="317"/>
        <v>-97.015083957219275</v>
      </c>
      <c r="AG545" s="31">
        <f t="shared" si="340"/>
        <v>92.110410468749379</v>
      </c>
      <c r="AH545" s="31">
        <f t="shared" si="318"/>
        <v>-158.13465499481021</v>
      </c>
      <c r="AI545" s="31">
        <f t="shared" si="319"/>
        <v>-89.999999289784938</v>
      </c>
      <c r="AJ545" s="31">
        <f t="shared" si="320"/>
        <v>82.257908298559542</v>
      </c>
      <c r="AK545" s="31">
        <f t="shared" si="321"/>
        <v>89.99558198467588</v>
      </c>
      <c r="AL545" s="32">
        <f t="shared" si="322"/>
        <v>-44.952018614597563</v>
      </c>
      <c r="AM545" s="31">
        <f t="shared" si="323"/>
        <v>-89.676015662037642</v>
      </c>
      <c r="AN545" s="31">
        <f t="shared" si="324"/>
        <v>-28.718354842098847</v>
      </c>
      <c r="AO545" s="31">
        <f t="shared" si="325"/>
        <v>-89.6804329671467</v>
      </c>
      <c r="AP545" s="30">
        <f t="shared" si="341"/>
        <v>23.609121289162623</v>
      </c>
      <c r="AQ545" s="30">
        <f t="shared" si="342"/>
        <v>-26.020599913279625</v>
      </c>
      <c r="AR545" s="31">
        <f t="shared" si="326"/>
        <v>-39.647616561150677</v>
      </c>
      <c r="AS545" s="33">
        <f t="shared" si="327"/>
        <v>-186.69551692436596</v>
      </c>
      <c r="AT545" s="31">
        <f t="shared" si="328"/>
        <v>2.8713172943079937E-3</v>
      </c>
      <c r="AU545" s="31">
        <f t="shared" si="329"/>
        <v>1.4731505838975016</v>
      </c>
      <c r="AV545" s="32">
        <f t="shared" si="330"/>
        <v>-7.1806607693092229E-6</v>
      </c>
      <c r="AW545" s="31">
        <f t="shared" si="331"/>
        <v>-7.3673723870015598E-2</v>
      </c>
      <c r="AX545" s="34">
        <f t="shared" si="332"/>
        <v>2.8641366335386844E-3</v>
      </c>
      <c r="AY545" s="35">
        <f t="shared" si="333"/>
        <v>1.3994768600274861</v>
      </c>
      <c r="AZ545" s="10">
        <f t="shared" si="334"/>
        <v>-39.644752424517137</v>
      </c>
      <c r="BA545" s="10">
        <f t="shared" si="335"/>
        <v>-185.29604006433848</v>
      </c>
      <c r="BB545" s="10">
        <f t="shared" si="336"/>
        <v>-5.2960400643384844</v>
      </c>
      <c r="BC545" s="37"/>
      <c r="BD545" s="46">
        <f t="shared" si="337"/>
        <v>-40</v>
      </c>
      <c r="BE545" s="46">
        <f t="shared" si="338"/>
        <v>-185</v>
      </c>
      <c r="BF545" s="46">
        <f t="shared" si="339"/>
        <v>-5</v>
      </c>
    </row>
    <row r="546" spans="22:58" x14ac:dyDescent="0.3">
      <c r="V546" s="29">
        <v>6.4200000000000701</v>
      </c>
      <c r="W546" s="36">
        <f t="shared" si="309"/>
        <v>26302679.918958094</v>
      </c>
      <c r="X546" s="30">
        <f t="shared" si="343"/>
        <v>-6.4246676350453633</v>
      </c>
      <c r="Y546" s="31">
        <f t="shared" si="310"/>
        <v>-83.535743683239417</v>
      </c>
      <c r="Z546" s="31">
        <f t="shared" si="311"/>
        <v>-89.996186397280937</v>
      </c>
      <c r="AA546" s="31">
        <f t="shared" si="312"/>
        <v>63.23353461320977</v>
      </c>
      <c r="AB546" s="31">
        <f t="shared" si="313"/>
        <v>-89.960513745883318</v>
      </c>
      <c r="AC546" s="31">
        <f t="shared" si="314"/>
        <v>18.406140219881785</v>
      </c>
      <c r="AD546" s="31">
        <f t="shared" si="315"/>
        <v>83.099731959184297</v>
      </c>
      <c r="AE546" s="31">
        <f t="shared" si="316"/>
        <v>-8.3207364851932297</v>
      </c>
      <c r="AF546" s="31">
        <f t="shared" si="317"/>
        <v>-96.856968183979959</v>
      </c>
      <c r="AG546" s="31">
        <f t="shared" si="340"/>
        <v>92.110410468749379</v>
      </c>
      <c r="AH546" s="31">
        <f t="shared" si="318"/>
        <v>-158.33465499481019</v>
      </c>
      <c r="AI546" s="31">
        <f t="shared" si="319"/>
        <v>-89.999999305951405</v>
      </c>
      <c r="AJ546" s="31">
        <f t="shared" si="320"/>
        <v>82.457908297397353</v>
      </c>
      <c r="AK546" s="31">
        <f t="shared" si="321"/>
        <v>89.995682550982124</v>
      </c>
      <c r="AL546" s="32">
        <f t="shared" si="322"/>
        <v>-45.152012364787453</v>
      </c>
      <c r="AM546" s="31">
        <f t="shared" si="323"/>
        <v>-89.683390294061141</v>
      </c>
      <c r="AN546" s="31">
        <f t="shared" si="324"/>
        <v>-28.918348593450915</v>
      </c>
      <c r="AO546" s="31">
        <f t="shared" si="325"/>
        <v>-89.687707049030422</v>
      </c>
      <c r="AP546" s="30">
        <f t="shared" si="341"/>
        <v>23.609121289162623</v>
      </c>
      <c r="AQ546" s="30">
        <f t="shared" si="342"/>
        <v>-26.020599913279625</v>
      </c>
      <c r="AR546" s="31">
        <f t="shared" si="326"/>
        <v>-39.650563702761147</v>
      </c>
      <c r="AS546" s="33">
        <f t="shared" si="327"/>
        <v>-186.54467523301037</v>
      </c>
      <c r="AT546" s="31">
        <f t="shared" si="328"/>
        <v>3.0065914790331971E-3</v>
      </c>
      <c r="AU546" s="31">
        <f t="shared" si="329"/>
        <v>1.5074490162263681</v>
      </c>
      <c r="AV546" s="32">
        <f t="shared" si="330"/>
        <v>-7.5190745938124988E-6</v>
      </c>
      <c r="AW546" s="31">
        <f t="shared" si="331"/>
        <v>-7.5389803393222418E-2</v>
      </c>
      <c r="AX546" s="34">
        <f t="shared" si="332"/>
        <v>2.9990724044393845E-3</v>
      </c>
      <c r="AY546" s="35">
        <f t="shared" si="333"/>
        <v>1.4320592128331457</v>
      </c>
      <c r="AZ546" s="10">
        <f t="shared" si="334"/>
        <v>-39.647564630356705</v>
      </c>
      <c r="BA546" s="10">
        <f t="shared" si="335"/>
        <v>-185.11261602017723</v>
      </c>
      <c r="BB546" s="10">
        <f t="shared" si="336"/>
        <v>-5.1126160201772279</v>
      </c>
      <c r="BC546" s="48"/>
      <c r="BD546" s="46">
        <f t="shared" si="337"/>
        <v>-40</v>
      </c>
      <c r="BE546" s="46">
        <f t="shared" si="338"/>
        <v>-185</v>
      </c>
      <c r="BF546" s="46">
        <f t="shared" si="339"/>
        <v>-5</v>
      </c>
    </row>
    <row r="547" spans="22:58" x14ac:dyDescent="0.3">
      <c r="V547" s="29">
        <v>6.4300000000000699</v>
      </c>
      <c r="W547" s="38">
        <f t="shared" si="309"/>
        <v>26915348.039273527</v>
      </c>
      <c r="X547" s="30">
        <f t="shared" si="343"/>
        <v>-6.4246676350453633</v>
      </c>
      <c r="Y547" s="31">
        <f t="shared" si="310"/>
        <v>-83.735743682373482</v>
      </c>
      <c r="Z547" s="31">
        <f t="shared" si="311"/>
        <v>-89.99627320547674</v>
      </c>
      <c r="AA547" s="31">
        <f t="shared" si="312"/>
        <v>63.433534520374089</v>
      </c>
      <c r="AB547" s="31">
        <f t="shared" si="313"/>
        <v>-89.961412562486103</v>
      </c>
      <c r="AC547" s="31">
        <f t="shared" si="314"/>
        <v>18.603317970060139</v>
      </c>
      <c r="AD547" s="31">
        <f t="shared" si="315"/>
        <v>83.255337627165019</v>
      </c>
      <c r="AE547" s="31">
        <f t="shared" si="316"/>
        <v>-8.1235588269846204</v>
      </c>
      <c r="AF547" s="31">
        <f t="shared" si="317"/>
        <v>-96.702348140797838</v>
      </c>
      <c r="AG547" s="31">
        <f t="shared" si="340"/>
        <v>92.110410468749379</v>
      </c>
      <c r="AH547" s="31">
        <f t="shared" si="318"/>
        <v>-158.53465499481018</v>
      </c>
      <c r="AI547" s="31">
        <f t="shared" si="319"/>
        <v>-89.999999321749883</v>
      </c>
      <c r="AJ547" s="31">
        <f t="shared" si="320"/>
        <v>82.657908296287474</v>
      </c>
      <c r="AK547" s="31">
        <f t="shared" si="321"/>
        <v>89.995780828119806</v>
      </c>
      <c r="AL547" s="32">
        <f t="shared" si="322"/>
        <v>-45.352006396256726</v>
      </c>
      <c r="AM547" s="31">
        <f t="shared" si="323"/>
        <v>-89.690597069102139</v>
      </c>
      <c r="AN547" s="31">
        <f t="shared" si="324"/>
        <v>-29.118342626030056</v>
      </c>
      <c r="AO547" s="31">
        <f t="shared" si="325"/>
        <v>-89.694815562732217</v>
      </c>
      <c r="AP547" s="30">
        <f t="shared" si="341"/>
        <v>23.609121289162623</v>
      </c>
      <c r="AQ547" s="30">
        <f t="shared" si="342"/>
        <v>-26.020599913279625</v>
      </c>
      <c r="AR547" s="31">
        <f t="shared" si="326"/>
        <v>-39.653380077131679</v>
      </c>
      <c r="AS547" s="33">
        <f t="shared" si="327"/>
        <v>-186.39716370353005</v>
      </c>
      <c r="AT547" s="31">
        <f t="shared" si="328"/>
        <v>3.1482364237464915E-3</v>
      </c>
      <c r="AU547" s="31">
        <f t="shared" si="329"/>
        <v>1.5425452428354234</v>
      </c>
      <c r="AV547" s="32">
        <f t="shared" si="330"/>
        <v>-7.8734373393003205E-6</v>
      </c>
      <c r="AW547" s="31">
        <f t="shared" si="331"/>
        <v>-7.7145855403468105E-2</v>
      </c>
      <c r="AX547" s="34">
        <f t="shared" si="332"/>
        <v>3.140362986407191E-3</v>
      </c>
      <c r="AY547" s="35">
        <f t="shared" si="333"/>
        <v>1.4653993874319553</v>
      </c>
      <c r="AZ547" s="10">
        <f t="shared" si="334"/>
        <v>-39.650239714145272</v>
      </c>
      <c r="BA547" s="10">
        <f t="shared" si="335"/>
        <v>-184.93176431609811</v>
      </c>
      <c r="BB547" s="10">
        <f t="shared" si="336"/>
        <v>-4.9317643160981106</v>
      </c>
      <c r="BC547" s="37"/>
      <c r="BD547" s="46">
        <f t="shared" si="337"/>
        <v>-40</v>
      </c>
      <c r="BE547" s="46">
        <f t="shared" si="338"/>
        <v>-185</v>
      </c>
      <c r="BF547" s="46">
        <f t="shared" si="339"/>
        <v>-5</v>
      </c>
    </row>
    <row r="548" spans="22:58" x14ac:dyDescent="0.3">
      <c r="V548" s="29">
        <v>6.4400000000000697</v>
      </c>
      <c r="W548" s="38">
        <f t="shared" si="309"/>
        <v>27542287.033386134</v>
      </c>
      <c r="X548" s="30">
        <f t="shared" si="343"/>
        <v>-6.4246676350453633</v>
      </c>
      <c r="Y548" s="31">
        <f t="shared" si="310"/>
        <v>-83.935743681546484</v>
      </c>
      <c r="Z548" s="31">
        <f t="shared" si="311"/>
        <v>-89.996358037676785</v>
      </c>
      <c r="AA548" s="31">
        <f t="shared" si="312"/>
        <v>63.633534431716697</v>
      </c>
      <c r="AB548" s="31">
        <f t="shared" si="313"/>
        <v>-89.96229091954352</v>
      </c>
      <c r="AC548" s="31">
        <f t="shared" si="314"/>
        <v>18.80062102925385</v>
      </c>
      <c r="AD548" s="31">
        <f t="shared" si="315"/>
        <v>83.40749792455199</v>
      </c>
      <c r="AE548" s="31">
        <f t="shared" si="316"/>
        <v>-7.926255855621303</v>
      </c>
      <c r="AF548" s="31">
        <f t="shared" si="317"/>
        <v>-96.551151032668315</v>
      </c>
      <c r="AG548" s="31">
        <f t="shared" si="340"/>
        <v>92.110410468749379</v>
      </c>
      <c r="AH548" s="31">
        <f t="shared" si="318"/>
        <v>-158.73465499481017</v>
      </c>
      <c r="AI548" s="31">
        <f t="shared" si="319"/>
        <v>-89.99999933718874</v>
      </c>
      <c r="AJ548" s="31">
        <f t="shared" si="320"/>
        <v>82.857908295227531</v>
      </c>
      <c r="AK548" s="31">
        <f t="shared" si="321"/>
        <v>89.995876868196731</v>
      </c>
      <c r="AL548" s="32">
        <f t="shared" si="322"/>
        <v>-45.552000696346482</v>
      </c>
      <c r="AM548" s="31">
        <f t="shared" si="323"/>
        <v>-89.697639807375495</v>
      </c>
      <c r="AN548" s="31">
        <f t="shared" si="324"/>
        <v>-29.318336927179743</v>
      </c>
      <c r="AO548" s="31">
        <f t="shared" si="325"/>
        <v>-89.701762276367504</v>
      </c>
      <c r="AP548" s="30">
        <f t="shared" si="341"/>
        <v>23.609121289162623</v>
      </c>
      <c r="AQ548" s="30">
        <f t="shared" si="342"/>
        <v>-26.020599913279625</v>
      </c>
      <c r="AR548" s="31">
        <f t="shared" si="326"/>
        <v>-39.656071406918052</v>
      </c>
      <c r="AS548" s="33">
        <f t="shared" si="327"/>
        <v>-186.25291330903582</v>
      </c>
      <c r="AT548" s="31">
        <f t="shared" si="328"/>
        <v>3.296551937754074E-3</v>
      </c>
      <c r="AU548" s="31">
        <f t="shared" si="329"/>
        <v>1.5784577668003166</v>
      </c>
      <c r="AV548" s="32">
        <f t="shared" si="330"/>
        <v>-8.2445006573392517E-6</v>
      </c>
      <c r="AW548" s="31">
        <f t="shared" si="331"/>
        <v>-7.8942810969568622E-2</v>
      </c>
      <c r="AX548" s="34">
        <f t="shared" si="332"/>
        <v>3.288307437096735E-3</v>
      </c>
      <c r="AY548" s="35">
        <f t="shared" si="333"/>
        <v>1.4995149558307479</v>
      </c>
      <c r="AZ548" s="10">
        <f t="shared" si="334"/>
        <v>-39.652783099480956</v>
      </c>
      <c r="BA548" s="10">
        <f t="shared" si="335"/>
        <v>-184.75339835320506</v>
      </c>
      <c r="BB548" s="10">
        <f t="shared" si="336"/>
        <v>-4.753398353205057</v>
      </c>
      <c r="BC548" s="37"/>
      <c r="BD548" s="46">
        <f t="shared" si="337"/>
        <v>-40</v>
      </c>
      <c r="BE548" s="46">
        <f t="shared" si="338"/>
        <v>-185</v>
      </c>
      <c r="BF548" s="46">
        <f t="shared" si="339"/>
        <v>-5</v>
      </c>
    </row>
    <row r="549" spans="22:58" x14ac:dyDescent="0.3">
      <c r="V549" s="29">
        <v>6.4500000000000703</v>
      </c>
      <c r="W549" s="36">
        <f t="shared" si="309"/>
        <v>28183829.312649161</v>
      </c>
      <c r="X549" s="30">
        <f t="shared" si="343"/>
        <v>-6.4246676350453633</v>
      </c>
      <c r="Y549" s="31">
        <f t="shared" si="310"/>
        <v>-84.135743680756747</v>
      </c>
      <c r="Z549" s="31">
        <f t="shared" si="311"/>
        <v>-89.996440938860218</v>
      </c>
      <c r="AA549" s="31">
        <f t="shared" si="312"/>
        <v>63.833534347049572</v>
      </c>
      <c r="AB549" s="31">
        <f t="shared" si="313"/>
        <v>-89.963149282770445</v>
      </c>
      <c r="AC549" s="31">
        <f t="shared" si="314"/>
        <v>18.998043906423867</v>
      </c>
      <c r="AD549" s="31">
        <f t="shared" si="315"/>
        <v>83.556284938952402</v>
      </c>
      <c r="AE549" s="31">
        <f t="shared" si="316"/>
        <v>-7.7288330623286754</v>
      </c>
      <c r="AF549" s="31">
        <f t="shared" si="317"/>
        <v>-96.403305282678261</v>
      </c>
      <c r="AG549" s="31">
        <f t="shared" si="340"/>
        <v>92.110410468749379</v>
      </c>
      <c r="AH549" s="31">
        <f t="shared" si="318"/>
        <v>-158.93465499481019</v>
      </c>
      <c r="AI549" s="31">
        <f t="shared" si="319"/>
        <v>-89.999999352276163</v>
      </c>
      <c r="AJ549" s="31">
        <f t="shared" si="320"/>
        <v>83.057908294215324</v>
      </c>
      <c r="AK549" s="31">
        <f t="shared" si="321"/>
        <v>89.995970722134615</v>
      </c>
      <c r="AL549" s="32">
        <f t="shared" si="322"/>
        <v>-45.751995252967497</v>
      </c>
      <c r="AM549" s="31">
        <f t="shared" si="323"/>
        <v>-89.704522242182477</v>
      </c>
      <c r="AN549" s="31">
        <f t="shared" si="324"/>
        <v>-29.518331484812983</v>
      </c>
      <c r="AO549" s="31">
        <f t="shared" si="325"/>
        <v>-89.708550872324025</v>
      </c>
      <c r="AP549" s="30">
        <f t="shared" si="341"/>
        <v>23.609121289162623</v>
      </c>
      <c r="AQ549" s="30">
        <f t="shared" si="342"/>
        <v>-26.020599913279625</v>
      </c>
      <c r="AR549" s="31">
        <f t="shared" si="326"/>
        <v>-39.65864317125866</v>
      </c>
      <c r="AS549" s="33">
        <f t="shared" si="327"/>
        <v>-186.11185615500227</v>
      </c>
      <c r="AT549" s="31">
        <f t="shared" si="328"/>
        <v>3.4518519179800541E-3</v>
      </c>
      <c r="AU549" s="31">
        <f t="shared" si="329"/>
        <v>1.6152055164809571</v>
      </c>
      <c r="AV549" s="32">
        <f t="shared" si="330"/>
        <v>-8.6330516175721993E-6</v>
      </c>
      <c r="AW549" s="31">
        <f t="shared" si="331"/>
        <v>-8.0781622847002382E-2</v>
      </c>
      <c r="AX549" s="34">
        <f t="shared" si="332"/>
        <v>3.4432188663624818E-3</v>
      </c>
      <c r="AY549" s="35">
        <f t="shared" si="333"/>
        <v>1.5344238936339547</v>
      </c>
      <c r="AZ549" s="10">
        <f t="shared" si="334"/>
        <v>-39.655199952392294</v>
      </c>
      <c r="BA549" s="10">
        <f t="shared" si="335"/>
        <v>-184.57743226136833</v>
      </c>
      <c r="BB549" s="10">
        <f t="shared" si="336"/>
        <v>-4.5774322613683296</v>
      </c>
      <c r="BC549" s="48"/>
      <c r="BD549" s="46">
        <f t="shared" si="337"/>
        <v>-40</v>
      </c>
      <c r="BE549" s="46">
        <f t="shared" si="338"/>
        <v>-185</v>
      </c>
      <c r="BF549" s="46">
        <f t="shared" si="339"/>
        <v>-5</v>
      </c>
    </row>
    <row r="550" spans="22:58" x14ac:dyDescent="0.3">
      <c r="V550" s="29">
        <v>6.4600000000000701</v>
      </c>
      <c r="W550" s="38">
        <f t="shared" si="309"/>
        <v>28840315.031270735</v>
      </c>
      <c r="X550" s="30">
        <f t="shared" si="343"/>
        <v>-6.4246676350453633</v>
      </c>
      <c r="Y550" s="31">
        <f t="shared" si="310"/>
        <v>-84.335743680002523</v>
      </c>
      <c r="Z550" s="31">
        <f t="shared" si="311"/>
        <v>-89.996521952982349</v>
      </c>
      <c r="AA550" s="31">
        <f t="shared" si="312"/>
        <v>64.033534266193058</v>
      </c>
      <c r="AB550" s="31">
        <f t="shared" si="313"/>
        <v>-89.963988107280869</v>
      </c>
      <c r="AC550" s="31">
        <f t="shared" si="314"/>
        <v>19.195581344823772</v>
      </c>
      <c r="AD550" s="31">
        <f t="shared" si="315"/>
        <v>83.701769528118817</v>
      </c>
      <c r="AE550" s="31">
        <f t="shared" si="316"/>
        <v>-7.5312957040310593</v>
      </c>
      <c r="AF550" s="31">
        <f t="shared" si="317"/>
        <v>-96.258740532144415</v>
      </c>
      <c r="AG550" s="31">
        <f t="shared" si="340"/>
        <v>92.110410468749379</v>
      </c>
      <c r="AH550" s="31">
        <f t="shared" si="318"/>
        <v>-159.13465499481018</v>
      </c>
      <c r="AI550" s="31">
        <f t="shared" si="319"/>
        <v>-89.999999367020152</v>
      </c>
      <c r="AJ550" s="31">
        <f t="shared" si="320"/>
        <v>83.257908293248647</v>
      </c>
      <c r="AK550" s="31">
        <f t="shared" si="321"/>
        <v>89.99606243969609</v>
      </c>
      <c r="AL550" s="32">
        <f t="shared" si="322"/>
        <v>-45.951990054574523</v>
      </c>
      <c r="AM550" s="31">
        <f t="shared" si="323"/>
        <v>-89.71124802188622</v>
      </c>
      <c r="AN550" s="31">
        <f t="shared" si="324"/>
        <v>-29.718326287386674</v>
      </c>
      <c r="AO550" s="31">
        <f t="shared" si="325"/>
        <v>-89.715184949210283</v>
      </c>
      <c r="AP550" s="30">
        <f t="shared" si="341"/>
        <v>23.609121289162623</v>
      </c>
      <c r="AQ550" s="30">
        <f t="shared" si="342"/>
        <v>-26.020599913279625</v>
      </c>
      <c r="AR550" s="31">
        <f t="shared" si="326"/>
        <v>-39.661100615534735</v>
      </c>
      <c r="AS550" s="33">
        <f t="shared" si="327"/>
        <v>-185.97392548135468</v>
      </c>
      <c r="AT550" s="31">
        <f t="shared" si="328"/>
        <v>3.6144650088604023E-3</v>
      </c>
      <c r="AU550" s="31">
        <f t="shared" si="329"/>
        <v>1.652807855020592</v>
      </c>
      <c r="AV550" s="32">
        <f t="shared" si="330"/>
        <v>-9.039914381815708E-6</v>
      </c>
      <c r="AW550" s="31">
        <f t="shared" si="331"/>
        <v>-8.2663265983005677E-2</v>
      </c>
      <c r="AX550" s="34">
        <f t="shared" si="332"/>
        <v>3.6054250944785866E-3</v>
      </c>
      <c r="AY550" s="35">
        <f t="shared" si="333"/>
        <v>1.5701445890375862</v>
      </c>
      <c r="AZ550" s="10">
        <f t="shared" si="334"/>
        <v>-39.657495190440258</v>
      </c>
      <c r="BA550" s="10">
        <f t="shared" si="335"/>
        <v>-184.40378089231709</v>
      </c>
      <c r="BB550" s="10">
        <f t="shared" si="336"/>
        <v>-4.4037808923170871</v>
      </c>
      <c r="BC550" s="37"/>
      <c r="BD550" s="46">
        <f t="shared" si="337"/>
        <v>-40</v>
      </c>
      <c r="BE550" s="46">
        <f t="shared" si="338"/>
        <v>-184</v>
      </c>
      <c r="BF550" s="46">
        <f t="shared" si="339"/>
        <v>-4</v>
      </c>
    </row>
    <row r="551" spans="22:58" x14ac:dyDescent="0.3">
      <c r="V551" s="29">
        <v>6.4700000000000699</v>
      </c>
      <c r="W551" s="38">
        <f t="shared" si="309"/>
        <v>29512092.26666864</v>
      </c>
      <c r="X551" s="30">
        <f t="shared" si="343"/>
        <v>-6.4246676350453633</v>
      </c>
      <c r="Y551" s="31">
        <f t="shared" si="310"/>
        <v>-84.535743679282263</v>
      </c>
      <c r="Z551" s="31">
        <f t="shared" si="311"/>
        <v>-89.99660112299793</v>
      </c>
      <c r="AA551" s="31">
        <f t="shared" si="312"/>
        <v>64.233534188975696</v>
      </c>
      <c r="AB551" s="31">
        <f t="shared" si="313"/>
        <v>-89.964807837829227</v>
      </c>
      <c r="AC551" s="31">
        <f t="shared" si="314"/>
        <v>19.393228312553788</v>
      </c>
      <c r="AD551" s="31">
        <f t="shared" si="315"/>
        <v>83.844021321787565</v>
      </c>
      <c r="AE551" s="31">
        <f t="shared" si="316"/>
        <v>-7.3336488127981454</v>
      </c>
      <c r="AF551" s="31">
        <f t="shared" si="317"/>
        <v>-96.117387639039592</v>
      </c>
      <c r="AG551" s="31">
        <f t="shared" si="340"/>
        <v>92.110410468749379</v>
      </c>
      <c r="AH551" s="31">
        <f t="shared" si="318"/>
        <v>-159.33465499481019</v>
      </c>
      <c r="AI551" s="31">
        <f t="shared" si="319"/>
        <v>-89.999999381428538</v>
      </c>
      <c r="AJ551" s="31">
        <f t="shared" si="320"/>
        <v>83.457908292325484</v>
      </c>
      <c r="AK551" s="31">
        <f t="shared" si="321"/>
        <v>89.996152069510984</v>
      </c>
      <c r="AL551" s="32">
        <f t="shared" si="322"/>
        <v>-46.151985090141977</v>
      </c>
      <c r="AM551" s="31">
        <f t="shared" si="323"/>
        <v>-89.717820711842279</v>
      </c>
      <c r="AN551" s="31">
        <f t="shared" si="324"/>
        <v>-29.918321323877308</v>
      </c>
      <c r="AO551" s="31">
        <f t="shared" si="325"/>
        <v>-89.721668023759833</v>
      </c>
      <c r="AP551" s="30">
        <f t="shared" si="341"/>
        <v>23.609121289162623</v>
      </c>
      <c r="AQ551" s="30">
        <f t="shared" si="342"/>
        <v>-26.020599913279625</v>
      </c>
      <c r="AR551" s="31">
        <f t="shared" si="326"/>
        <v>-39.663448760792456</v>
      </c>
      <c r="AS551" s="33">
        <f t="shared" si="327"/>
        <v>-185.83905566279941</v>
      </c>
      <c r="AT551" s="31">
        <f t="shared" si="328"/>
        <v>3.7847352929369542E-3</v>
      </c>
      <c r="AU551" s="31">
        <f t="shared" si="329"/>
        <v>1.6912845900372195</v>
      </c>
      <c r="AV551" s="32">
        <f t="shared" si="330"/>
        <v>-9.4659519562701767E-6</v>
      </c>
      <c r="AW551" s="31">
        <f t="shared" si="331"/>
        <v>-8.4588738033431671E-2</v>
      </c>
      <c r="AX551" s="34">
        <f t="shared" si="332"/>
        <v>3.7752693409806842E-3</v>
      </c>
      <c r="AY551" s="35">
        <f t="shared" si="333"/>
        <v>1.6066958520037879</v>
      </c>
      <c r="AZ551" s="10">
        <f t="shared" si="334"/>
        <v>-39.659673491451478</v>
      </c>
      <c r="BA551" s="10">
        <f t="shared" si="335"/>
        <v>-184.23235981079563</v>
      </c>
      <c r="BB551" s="10">
        <f t="shared" si="336"/>
        <v>-4.2323598107956286</v>
      </c>
      <c r="BC551" s="37"/>
      <c r="BD551" s="46">
        <f t="shared" si="337"/>
        <v>-40</v>
      </c>
      <c r="BE551" s="46">
        <f t="shared" si="338"/>
        <v>-184</v>
      </c>
      <c r="BF551" s="46">
        <f t="shared" si="339"/>
        <v>-4</v>
      </c>
    </row>
    <row r="552" spans="22:58" x14ac:dyDescent="0.3">
      <c r="V552" s="29">
        <v>6.4800000000000697</v>
      </c>
      <c r="W552" s="36">
        <f t="shared" si="309"/>
        <v>30199517.204025052</v>
      </c>
      <c r="X552" s="30">
        <f t="shared" si="343"/>
        <v>-6.4246676350453633</v>
      </c>
      <c r="Y552" s="31">
        <f t="shared" si="310"/>
        <v>-84.735743678594403</v>
      </c>
      <c r="Z552" s="31">
        <f t="shared" si="311"/>
        <v>-89.996678490883951</v>
      </c>
      <c r="AA552" s="31">
        <f t="shared" si="312"/>
        <v>64.433534115233684</v>
      </c>
      <c r="AB552" s="31">
        <f t="shared" si="313"/>
        <v>-89.965608909046153</v>
      </c>
      <c r="AC552" s="31">
        <f t="shared" si="314"/>
        <v>19.590979993446926</v>
      </c>
      <c r="AD552" s="31">
        <f t="shared" si="315"/>
        <v>83.983108725085572</v>
      </c>
      <c r="AE552" s="31">
        <f t="shared" si="316"/>
        <v>-7.1358972049591607</v>
      </c>
      <c r="AF552" s="31">
        <f t="shared" si="317"/>
        <v>-95.979178674844547</v>
      </c>
      <c r="AG552" s="31">
        <f t="shared" si="340"/>
        <v>92.110410468749379</v>
      </c>
      <c r="AH552" s="31">
        <f t="shared" si="318"/>
        <v>-159.53465499481018</v>
      </c>
      <c r="AI552" s="31">
        <f t="shared" si="319"/>
        <v>-89.999999395508937</v>
      </c>
      <c r="AJ552" s="31">
        <f t="shared" si="320"/>
        <v>83.657908291443874</v>
      </c>
      <c r="AK552" s="31">
        <f t="shared" si="321"/>
        <v>89.99623965910223</v>
      </c>
      <c r="AL552" s="32">
        <f t="shared" si="322"/>
        <v>-46.351980349140398</v>
      </c>
      <c r="AM552" s="31">
        <f t="shared" si="323"/>
        <v>-89.724243796285535</v>
      </c>
      <c r="AN552" s="31">
        <f t="shared" si="324"/>
        <v>-30.118316583757327</v>
      </c>
      <c r="AO552" s="31">
        <f t="shared" si="325"/>
        <v>-89.728003532692242</v>
      </c>
      <c r="AP552" s="30">
        <f t="shared" si="341"/>
        <v>23.609121289162623</v>
      </c>
      <c r="AQ552" s="30">
        <f t="shared" si="342"/>
        <v>-26.020599913279625</v>
      </c>
      <c r="AR552" s="31">
        <f t="shared" si="326"/>
        <v>-39.665692412833486</v>
      </c>
      <c r="AS552" s="33">
        <f t="shared" si="327"/>
        <v>-185.70718220753679</v>
      </c>
      <c r="AT552" s="31">
        <f t="shared" si="328"/>
        <v>3.9630230135864726E-3</v>
      </c>
      <c r="AU552" s="31">
        <f t="shared" si="329"/>
        <v>1.7306559835096584</v>
      </c>
      <c r="AV552" s="32">
        <f t="shared" si="330"/>
        <v>-9.9120680199145581E-6</v>
      </c>
      <c r="AW552" s="31">
        <f t="shared" si="331"/>
        <v>-8.6559059891641699E-2</v>
      </c>
      <c r="AX552" s="34">
        <f t="shared" si="332"/>
        <v>3.9531109455665583E-3</v>
      </c>
      <c r="AY552" s="35">
        <f t="shared" si="333"/>
        <v>1.6440969236180167</v>
      </c>
      <c r="AZ552" s="10">
        <f t="shared" si="334"/>
        <v>-39.66173930188792</v>
      </c>
      <c r="BA552" s="10">
        <f t="shared" si="335"/>
        <v>-184.06308528391878</v>
      </c>
      <c r="BB552" s="10">
        <f t="shared" si="336"/>
        <v>-4.063085283918781</v>
      </c>
      <c r="BC552" s="48"/>
      <c r="BD552" s="46">
        <f t="shared" si="337"/>
        <v>-40</v>
      </c>
      <c r="BE552" s="46">
        <f t="shared" si="338"/>
        <v>-184</v>
      </c>
      <c r="BF552" s="46">
        <f t="shared" si="339"/>
        <v>-4</v>
      </c>
    </row>
    <row r="553" spans="22:58" x14ac:dyDescent="0.3">
      <c r="V553" s="29">
        <v>6.4900000000000704</v>
      </c>
      <c r="W553" s="38">
        <f t="shared" ref="W553:W616" si="344">10*10^V553</f>
        <v>30902954.325140961</v>
      </c>
      <c r="X553" s="30">
        <f t="shared" si="343"/>
        <v>-6.4246676350453633</v>
      </c>
      <c r="Y553" s="31">
        <f t="shared" ref="Y553:Y616" si="345">20*LOG(1/SQRT((W553/fp)^2+1))</f>
        <v>-84.935743677937538</v>
      </c>
      <c r="Z553" s="31">
        <f t="shared" ref="Z553:Z616" si="346">-180/PI()*ATAN(W553/fp)</f>
        <v>-89.996754097661878</v>
      </c>
      <c r="AA553" s="31">
        <f t="shared" ref="AA553:AA616" si="347">20*LOG(SQRT((W553/fzRHP)^2+1))</f>
        <v>64.633534044810631</v>
      </c>
      <c r="AB553" s="31">
        <f t="shared" ref="AB553:AB616" si="348">-180/PI()*ATAN(W553/fzRHP)</f>
        <v>-89.966391745668972</v>
      </c>
      <c r="AC553" s="31">
        <f t="shared" ref="AC553:AC616" si="349">20*LOG(SQRT((W553/fzESR)^2+1))</f>
        <v>19.788831778280478</v>
      </c>
      <c r="AD553" s="31">
        <f t="shared" ref="AD553:AD616" si="350">180/PI()*ATAN(W553/fzESR)</f>
        <v>84.119098923377152</v>
      </c>
      <c r="AE553" s="31">
        <f t="shared" ref="AE553:AE616" si="351">X553+Y553+AA553+AC553</f>
        <v>-6.9380454898917954</v>
      </c>
      <c r="AF553" s="31">
        <f t="shared" ref="AF553:AF616" si="352">Z553+AB553+AD553</f>
        <v>-95.844046919953684</v>
      </c>
      <c r="AG553" s="31">
        <f t="shared" si="340"/>
        <v>92.110410468749379</v>
      </c>
      <c r="AH553" s="31">
        <f t="shared" ref="AH553:AH616" si="353">20*LOG(1/SQRT((W553/fp_comp1)^2+1))</f>
        <v>-159.7346549948102</v>
      </c>
      <c r="AI553" s="31">
        <f t="shared" ref="AI553:AI616" si="354">-180/PI()*ATAN(W553/fp_comp1)</f>
        <v>-89.999999409268838</v>
      </c>
      <c r="AJ553" s="31">
        <f t="shared" ref="AJ553:AJ616" si="355">20*LOG(SQRT((W553/fz_comp)^2+1))</f>
        <v>83.857908290601955</v>
      </c>
      <c r="AK553" s="31">
        <f t="shared" ref="AK553:AK616" si="356">180/PI()*ATAN(W553/fz_comp)</f>
        <v>89.996325254910971</v>
      </c>
      <c r="AL553" s="32">
        <f t="shared" ref="AL553:AL616" si="357">20*LOG(1/SQRT((W553/fp_comp2)^2+1))</f>
        <v>-46.551975821514226</v>
      </c>
      <c r="AM553" s="31">
        <f t="shared" ref="AM553:AM616" si="358">-180/PI()*ATAN(W553/fp_comp2)</f>
        <v>-89.730520680174209</v>
      </c>
      <c r="AN553" s="31">
        <f t="shared" ref="AN553:AN616" si="359">AG553+AH553+AJ553+AL553</f>
        <v>-30.318312056973092</v>
      </c>
      <c r="AO553" s="31">
        <f t="shared" ref="AO553:AO616" si="360">AI553+AK553+AM553</f>
        <v>-89.734194834532076</v>
      </c>
      <c r="AP553" s="30">
        <f t="shared" si="341"/>
        <v>23.609121289162623</v>
      </c>
      <c r="AQ553" s="30">
        <f t="shared" si="342"/>
        <v>-26.020599913279625</v>
      </c>
      <c r="AR553" s="31">
        <f t="shared" ref="AR553:AR616" si="361">AE553+AN553+AP553+AQ553</f>
        <v>-39.667836170981893</v>
      </c>
      <c r="AS553" s="33">
        <f t="shared" ref="AS553:AS616" si="362">AF553+AO553</f>
        <v>-185.57824175448576</v>
      </c>
      <c r="AT553" s="31">
        <f t="shared" ref="AT553:AT616" si="363">20*LOG(SQRT((W553/fz_ff)^2+1))</f>
        <v>4.1497053313259563E-3</v>
      </c>
      <c r="AU553" s="31">
        <f t="shared" ref="AU553:AU616" si="364">180/PI()*ATAN(W553/fz_ff)</f>
        <v>1.7709427618607185</v>
      </c>
      <c r="AV553" s="32">
        <f t="shared" ref="AV553:AV616" si="365">20*LOG(1/SQRT((W553/fp_ff)^2+1))</f>
        <v>-1.0379208835836102E-5</v>
      </c>
      <c r="AW553" s="31">
        <f t="shared" ref="AW553:AW616" si="366">-180/PI()*ATAN(W553/fp_ff)</f>
        <v>-8.8575276229714298E-2</v>
      </c>
      <c r="AX553" s="34">
        <f t="shared" ref="AX553:AX616" si="367">AT553+AV553</f>
        <v>4.1393261224901201E-3</v>
      </c>
      <c r="AY553" s="35">
        <f t="shared" ref="AY553:AY616" si="368">AU553+AW553</f>
        <v>1.6823674856310042</v>
      </c>
      <c r="AZ553" s="10">
        <f t="shared" ref="AZ553:AZ616" si="369">AR553+AX553</f>
        <v>-39.663696844859402</v>
      </c>
      <c r="BA553" s="10">
        <f t="shared" ref="BA553:BA616" si="370">AS553+AY553</f>
        <v>-183.89587426885475</v>
      </c>
      <c r="BB553" s="10">
        <f t="shared" ref="BB553:BB616" si="371">BA553+180</f>
        <v>-3.8958742688547545</v>
      </c>
      <c r="BC553" s="37"/>
      <c r="BD553" s="46">
        <f t="shared" ref="BD553:BD616" si="372">ROUND(AZ553,0)</f>
        <v>-40</v>
      </c>
      <c r="BE553" s="46">
        <f t="shared" ref="BE553:BE616" si="373">ROUND(BA553,0)</f>
        <v>-184</v>
      </c>
      <c r="BF553" s="46">
        <f t="shared" ref="BF553:BF616" si="374">ROUND(BB553,0)</f>
        <v>-4</v>
      </c>
    </row>
    <row r="554" spans="22:58" x14ac:dyDescent="0.3">
      <c r="V554" s="29">
        <v>6.5000000000000702</v>
      </c>
      <c r="W554" s="38">
        <f t="shared" si="344"/>
        <v>31622776.601688966</v>
      </c>
      <c r="X554" s="30">
        <f t="shared" si="343"/>
        <v>-6.4246676350453633</v>
      </c>
      <c r="Y554" s="31">
        <f t="shared" si="345"/>
        <v>-85.135743677310217</v>
      </c>
      <c r="Z554" s="31">
        <f t="shared" si="346"/>
        <v>-89.99682798341945</v>
      </c>
      <c r="AA554" s="31">
        <f t="shared" si="347"/>
        <v>64.83353397755711</v>
      </c>
      <c r="AB554" s="31">
        <f t="shared" si="348"/>
        <v>-89.967156762766834</v>
      </c>
      <c r="AC554" s="31">
        <f t="shared" si="349"/>
        <v>19.986779256304949</v>
      </c>
      <c r="AD554" s="31">
        <f t="shared" si="350"/>
        <v>84.252057888428865</v>
      </c>
      <c r="AE554" s="31">
        <f t="shared" si="351"/>
        <v>-6.7400980784935243</v>
      </c>
      <c r="AF554" s="31">
        <f t="shared" si="352"/>
        <v>-95.711926857757405</v>
      </c>
      <c r="AG554" s="31">
        <f t="shared" si="340"/>
        <v>92.110410468749379</v>
      </c>
      <c r="AH554" s="31">
        <f t="shared" si="353"/>
        <v>-159.93465499481019</v>
      </c>
      <c r="AI554" s="31">
        <f t="shared" si="354"/>
        <v>-89.999999422715518</v>
      </c>
      <c r="AJ554" s="31">
        <f t="shared" si="355"/>
        <v>84.057908289797908</v>
      </c>
      <c r="AK554" s="31">
        <f t="shared" si="356"/>
        <v>89.996408902321264</v>
      </c>
      <c r="AL554" s="32">
        <f t="shared" si="357"/>
        <v>-46.751971497660385</v>
      </c>
      <c r="AM554" s="31">
        <f t="shared" si="358"/>
        <v>-89.736654690992253</v>
      </c>
      <c r="AN554" s="31">
        <f t="shared" si="359"/>
        <v>-30.518307733923287</v>
      </c>
      <c r="AO554" s="31">
        <f t="shared" si="360"/>
        <v>-89.740245211386508</v>
      </c>
      <c r="AP554" s="30">
        <f t="shared" si="341"/>
        <v>23.609121289162623</v>
      </c>
      <c r="AQ554" s="30">
        <f t="shared" si="342"/>
        <v>-26.020599913279625</v>
      </c>
      <c r="AR554" s="31">
        <f t="shared" si="361"/>
        <v>-39.669884436533813</v>
      </c>
      <c r="AS554" s="33">
        <f t="shared" si="362"/>
        <v>-185.4521720691439</v>
      </c>
      <c r="AT554" s="31">
        <f t="shared" si="363"/>
        <v>4.3451771152626436E-3</v>
      </c>
      <c r="AU554" s="31">
        <f t="shared" si="364"/>
        <v>1.8121661262396236</v>
      </c>
      <c r="AV554" s="32">
        <f t="shared" si="365"/>
        <v>-1.0868365265746298E-5</v>
      </c>
      <c r="AW554" s="31">
        <f t="shared" si="366"/>
        <v>-9.0638456052254332E-2</v>
      </c>
      <c r="AX554" s="34">
        <f t="shared" si="367"/>
        <v>4.3343087499968973E-3</v>
      </c>
      <c r="AY554" s="35">
        <f t="shared" si="368"/>
        <v>1.7215276701873692</v>
      </c>
      <c r="AZ554" s="10">
        <f t="shared" si="369"/>
        <v>-39.665550127783817</v>
      </c>
      <c r="BA554" s="10">
        <f t="shared" si="370"/>
        <v>-183.73064439895654</v>
      </c>
      <c r="BB554" s="10">
        <f t="shared" si="371"/>
        <v>-3.7306443989565423</v>
      </c>
      <c r="BC554" s="37"/>
      <c r="BD554" s="46">
        <f t="shared" si="372"/>
        <v>-40</v>
      </c>
      <c r="BE554" s="46">
        <f t="shared" si="373"/>
        <v>-184</v>
      </c>
      <c r="BF554" s="46">
        <f t="shared" si="374"/>
        <v>-4</v>
      </c>
    </row>
    <row r="555" spans="22:58" x14ac:dyDescent="0.3">
      <c r="V555" s="29">
        <v>6.5100000000000797</v>
      </c>
      <c r="W555" s="36">
        <f t="shared" si="344"/>
        <v>32359365.692968801</v>
      </c>
      <c r="X555" s="30">
        <f t="shared" si="343"/>
        <v>-6.4246676350453633</v>
      </c>
      <c r="Y555" s="31">
        <f t="shared" si="345"/>
        <v>-85.335743676711289</v>
      </c>
      <c r="Z555" s="31">
        <f t="shared" si="346"/>
        <v>-89.99690018733186</v>
      </c>
      <c r="AA555" s="31">
        <f t="shared" si="347"/>
        <v>65.033533913330686</v>
      </c>
      <c r="AB555" s="31">
        <f t="shared" si="348"/>
        <v>-89.967904365960848</v>
      </c>
      <c r="AC555" s="31">
        <f t="shared" si="349"/>
        <v>20.184818207083026</v>
      </c>
      <c r="AD555" s="31">
        <f t="shared" si="350"/>
        <v>84.382050385778996</v>
      </c>
      <c r="AE555" s="31">
        <f t="shared" si="351"/>
        <v>-6.5420591913429433</v>
      </c>
      <c r="AF555" s="31">
        <f t="shared" si="352"/>
        <v>-95.582754167513713</v>
      </c>
      <c r="AG555" s="31">
        <f t="shared" si="340"/>
        <v>92.110410468749379</v>
      </c>
      <c r="AH555" s="31">
        <f t="shared" si="353"/>
        <v>-160.13465499481038</v>
      </c>
      <c r="AI555" s="31">
        <f t="shared" si="354"/>
        <v>-89.999999435856125</v>
      </c>
      <c r="AJ555" s="31">
        <f t="shared" si="355"/>
        <v>84.25790828903024</v>
      </c>
      <c r="AK555" s="31">
        <f t="shared" si="356"/>
        <v>89.996490645684034</v>
      </c>
      <c r="AL555" s="32">
        <f t="shared" si="357"/>
        <v>-46.951967368408191</v>
      </c>
      <c r="AM555" s="31">
        <f t="shared" si="358"/>
        <v>-89.742649080510617</v>
      </c>
      <c r="AN555" s="31">
        <f t="shared" si="359"/>
        <v>-30.718303605438948</v>
      </c>
      <c r="AO555" s="31">
        <f t="shared" si="360"/>
        <v>-89.746157870682708</v>
      </c>
      <c r="AP555" s="30">
        <f t="shared" si="341"/>
        <v>23.609121289162623</v>
      </c>
      <c r="AQ555" s="30">
        <f t="shared" si="342"/>
        <v>-26.020599913279625</v>
      </c>
      <c r="AR555" s="31">
        <f t="shared" si="361"/>
        <v>-39.671841420898893</v>
      </c>
      <c r="AS555" s="33">
        <f t="shared" si="362"/>
        <v>-185.32891203819642</v>
      </c>
      <c r="AT555" s="31">
        <f t="shared" si="363"/>
        <v>4.5498517712741927E-3</v>
      </c>
      <c r="AU555" s="31">
        <f t="shared" si="364"/>
        <v>1.8543477630059186</v>
      </c>
      <c r="AV555" s="32">
        <f t="shared" si="365"/>
        <v>-1.1380574867432424E-5</v>
      </c>
      <c r="AW555" s="31">
        <f t="shared" si="366"/>
        <v>-9.2749693263100827E-2</v>
      </c>
      <c r="AX555" s="34">
        <f t="shared" si="367"/>
        <v>4.5384711964067603E-3</v>
      </c>
      <c r="AY555" s="35">
        <f t="shared" si="368"/>
        <v>1.7615980697428177</v>
      </c>
      <c r="AZ555" s="10">
        <f t="shared" si="369"/>
        <v>-39.667302949702488</v>
      </c>
      <c r="BA555" s="10">
        <f t="shared" si="370"/>
        <v>-183.56731396845359</v>
      </c>
      <c r="BB555" s="10">
        <f t="shared" si="371"/>
        <v>-3.5673139684535897</v>
      </c>
      <c r="BC555" s="48"/>
      <c r="BD555" s="46">
        <f t="shared" si="372"/>
        <v>-40</v>
      </c>
      <c r="BE555" s="46">
        <f t="shared" si="373"/>
        <v>-184</v>
      </c>
      <c r="BF555" s="46">
        <f t="shared" si="374"/>
        <v>-4</v>
      </c>
    </row>
    <row r="556" spans="22:58" x14ac:dyDescent="0.3">
      <c r="V556" s="29">
        <v>6.5200000000000804</v>
      </c>
      <c r="W556" s="38">
        <f t="shared" si="344"/>
        <v>33113112.14826528</v>
      </c>
      <c r="X556" s="30">
        <f t="shared" si="343"/>
        <v>-6.4246676350453633</v>
      </c>
      <c r="Y556" s="31">
        <f t="shared" si="345"/>
        <v>-85.535743676139177</v>
      </c>
      <c r="Z556" s="31">
        <f t="shared" si="346"/>
        <v>-89.996970747682568</v>
      </c>
      <c r="AA556" s="31">
        <f t="shared" si="347"/>
        <v>65.233533851994764</v>
      </c>
      <c r="AB556" s="31">
        <f t="shared" si="348"/>
        <v>-89.968634951639103</v>
      </c>
      <c r="AC556" s="31">
        <f t="shared" si="349"/>
        <v>20.382944592629283</v>
      </c>
      <c r="AD556" s="31">
        <f t="shared" si="350"/>
        <v>84.509139983203823</v>
      </c>
      <c r="AE556" s="31">
        <f t="shared" si="351"/>
        <v>-6.3439328665604968</v>
      </c>
      <c r="AF556" s="31">
        <f t="shared" si="352"/>
        <v>-95.456465716117833</v>
      </c>
      <c r="AG556" s="31">
        <f t="shared" si="340"/>
        <v>92.110410468749379</v>
      </c>
      <c r="AH556" s="31">
        <f t="shared" si="353"/>
        <v>-160.33465499481039</v>
      </c>
      <c r="AI556" s="31">
        <f t="shared" si="354"/>
        <v>-89.999999448697594</v>
      </c>
      <c r="AJ556" s="31">
        <f t="shared" si="355"/>
        <v>84.457908288296949</v>
      </c>
      <c r="AK556" s="31">
        <f t="shared" si="356"/>
        <v>89.996570528340726</v>
      </c>
      <c r="AL556" s="32">
        <f t="shared" si="357"/>
        <v>-47.151963424999124</v>
      </c>
      <c r="AM556" s="31">
        <f t="shared" si="358"/>
        <v>-89.748507026508761</v>
      </c>
      <c r="AN556" s="31">
        <f t="shared" si="359"/>
        <v>-30.918299662763189</v>
      </c>
      <c r="AO556" s="31">
        <f t="shared" si="360"/>
        <v>-89.751935946865629</v>
      </c>
      <c r="AP556" s="30">
        <f t="shared" si="341"/>
        <v>23.609121289162623</v>
      </c>
      <c r="AQ556" s="30">
        <f t="shared" si="342"/>
        <v>-26.020599913279625</v>
      </c>
      <c r="AR556" s="31">
        <f t="shared" si="361"/>
        <v>-39.673711153440685</v>
      </c>
      <c r="AS556" s="33">
        <f t="shared" si="362"/>
        <v>-185.20840166298348</v>
      </c>
      <c r="AT556" s="31">
        <f t="shared" si="363"/>
        <v>4.7641621086156449E-3</v>
      </c>
      <c r="AU556" s="31">
        <f t="shared" si="364"/>
        <v>1.8975098544165534</v>
      </c>
      <c r="AV556" s="32">
        <f t="shared" si="365"/>
        <v>-1.1916924101181933E-5</v>
      </c>
      <c r="AW556" s="31">
        <f t="shared" si="366"/>
        <v>-9.4910107245218922E-2</v>
      </c>
      <c r="AX556" s="34">
        <f t="shared" si="367"/>
        <v>4.7522451845144632E-3</v>
      </c>
      <c r="AY556" s="35">
        <f t="shared" si="368"/>
        <v>1.8025997471713344</v>
      </c>
      <c r="AZ556" s="10">
        <f t="shared" si="369"/>
        <v>-39.668958908256172</v>
      </c>
      <c r="BA556" s="10">
        <f t="shared" si="370"/>
        <v>-183.40580191581213</v>
      </c>
      <c r="BB556" s="10">
        <f t="shared" si="371"/>
        <v>-3.405801915812134</v>
      </c>
      <c r="BC556" s="37"/>
      <c r="BD556" s="46">
        <f t="shared" si="372"/>
        <v>-40</v>
      </c>
      <c r="BE556" s="46">
        <f t="shared" si="373"/>
        <v>-183</v>
      </c>
      <c r="BF556" s="46">
        <f t="shared" si="374"/>
        <v>-3</v>
      </c>
    </row>
    <row r="557" spans="22:58" x14ac:dyDescent="0.3">
      <c r="V557" s="29">
        <v>6.5300000000000802</v>
      </c>
      <c r="W557" s="38">
        <f t="shared" si="344"/>
        <v>33884415.613926567</v>
      </c>
      <c r="X557" s="30">
        <f t="shared" si="343"/>
        <v>-6.4246676350453633</v>
      </c>
      <c r="Y557" s="31">
        <f t="shared" si="345"/>
        <v>-85.735743675592801</v>
      </c>
      <c r="Z557" s="31">
        <f t="shared" si="346"/>
        <v>-89.997039701883622</v>
      </c>
      <c r="AA557" s="31">
        <f t="shared" si="347"/>
        <v>65.4335337934194</v>
      </c>
      <c r="AB557" s="31">
        <f t="shared" si="348"/>
        <v>-89.969348907166861</v>
      </c>
      <c r="AC557" s="31">
        <f t="shared" si="349"/>
        <v>20.581154549845344</v>
      </c>
      <c r="AD557" s="31">
        <f t="shared" si="350"/>
        <v>84.633389060181912</v>
      </c>
      <c r="AE557" s="31">
        <f t="shared" si="351"/>
        <v>-6.1457229673734233</v>
      </c>
      <c r="AF557" s="31">
        <f t="shared" si="352"/>
        <v>-95.332999548868571</v>
      </c>
      <c r="AG557" s="31">
        <f t="shared" si="340"/>
        <v>92.110410468749379</v>
      </c>
      <c r="AH557" s="31">
        <f t="shared" si="353"/>
        <v>-160.53465499481038</v>
      </c>
      <c r="AI557" s="31">
        <f t="shared" si="354"/>
        <v>-89.999999461246787</v>
      </c>
      <c r="AJ557" s="31">
        <f t="shared" si="355"/>
        <v>84.657908287596669</v>
      </c>
      <c r="AK557" s="31">
        <f t="shared" si="356"/>
        <v>89.996648592646167</v>
      </c>
      <c r="AL557" s="32">
        <f t="shared" si="357"/>
        <v>-47.351959659069351</v>
      </c>
      <c r="AM557" s="31">
        <f t="shared" si="358"/>
        <v>-89.754231634457028</v>
      </c>
      <c r="AN557" s="31">
        <f t="shared" si="359"/>
        <v>-31.118295897533685</v>
      </c>
      <c r="AO557" s="31">
        <f t="shared" si="360"/>
        <v>-89.757582503057648</v>
      </c>
      <c r="AP557" s="30">
        <f t="shared" si="341"/>
        <v>23.609121289162623</v>
      </c>
      <c r="AQ557" s="30">
        <f t="shared" si="342"/>
        <v>-26.020599913279625</v>
      </c>
      <c r="AR557" s="31">
        <f t="shared" si="361"/>
        <v>-39.67549748902411</v>
      </c>
      <c r="AS557" s="33">
        <f t="shared" si="362"/>
        <v>-185.09058205192622</v>
      </c>
      <c r="AT557" s="31">
        <f t="shared" si="363"/>
        <v>4.9885612466813315E-3</v>
      </c>
      <c r="AU557" s="31">
        <f t="shared" si="364"/>
        <v>1.9416750895186148</v>
      </c>
      <c r="AV557" s="32">
        <f t="shared" si="365"/>
        <v>-1.2478550624929059E-5</v>
      </c>
      <c r="AW557" s="31">
        <f t="shared" si="366"/>
        <v>-9.7120843454112968E-2</v>
      </c>
      <c r="AX557" s="34">
        <f t="shared" si="367"/>
        <v>4.9760826960564023E-3</v>
      </c>
      <c r="AY557" s="35">
        <f t="shared" si="368"/>
        <v>1.8445542460645019</v>
      </c>
      <c r="AZ557" s="10">
        <f t="shared" si="369"/>
        <v>-39.670521406328056</v>
      </c>
      <c r="BA557" s="10">
        <f t="shared" si="370"/>
        <v>-183.24602780586173</v>
      </c>
      <c r="BB557" s="10">
        <f t="shared" si="371"/>
        <v>-3.2460278058617291</v>
      </c>
      <c r="BC557" s="37"/>
      <c r="BD557" s="46">
        <f t="shared" si="372"/>
        <v>-40</v>
      </c>
      <c r="BE557" s="46">
        <f t="shared" si="373"/>
        <v>-183</v>
      </c>
      <c r="BF557" s="46">
        <f t="shared" si="374"/>
        <v>-3</v>
      </c>
    </row>
    <row r="558" spans="22:58" x14ac:dyDescent="0.3">
      <c r="V558" s="29">
        <v>6.54000000000008</v>
      </c>
      <c r="W558" s="36">
        <f t="shared" si="344"/>
        <v>34673685.045259625</v>
      </c>
      <c r="X558" s="30">
        <f t="shared" si="343"/>
        <v>-6.4246676350453633</v>
      </c>
      <c r="Y558" s="31">
        <f t="shared" si="345"/>
        <v>-85.935743675071009</v>
      </c>
      <c r="Z558" s="31">
        <f t="shared" si="346"/>
        <v>-89.997107086495433</v>
      </c>
      <c r="AA558" s="31">
        <f t="shared" si="347"/>
        <v>65.633533737480377</v>
      </c>
      <c r="AB558" s="31">
        <f t="shared" si="348"/>
        <v>-89.970046611091874</v>
      </c>
      <c r="AC558" s="31">
        <f t="shared" si="349"/>
        <v>20.779444383238861</v>
      </c>
      <c r="AD558" s="31">
        <f t="shared" si="350"/>
        <v>84.754858818260743</v>
      </c>
      <c r="AE558" s="31">
        <f t="shared" si="351"/>
        <v>-5.9474331893971382</v>
      </c>
      <c r="AF558" s="31">
        <f t="shared" si="352"/>
        <v>-95.212294879326578</v>
      </c>
      <c r="AG558" s="31">
        <f t="shared" si="340"/>
        <v>92.110410468749379</v>
      </c>
      <c r="AH558" s="31">
        <f t="shared" si="353"/>
        <v>-160.7346549948104</v>
      </c>
      <c r="AI558" s="31">
        <f t="shared" si="354"/>
        <v>-89.9999994735103</v>
      </c>
      <c r="AJ558" s="31">
        <f t="shared" si="355"/>
        <v>84.857908286927909</v>
      </c>
      <c r="AK558" s="31">
        <f t="shared" si="356"/>
        <v>89.996724879991078</v>
      </c>
      <c r="AL558" s="32">
        <f t="shared" si="357"/>
        <v>-47.551956062631284</v>
      </c>
      <c r="AM558" s="31">
        <f t="shared" si="358"/>
        <v>-89.759825939160891</v>
      </c>
      <c r="AN558" s="31">
        <f t="shared" si="359"/>
        <v>-31.318292301764394</v>
      </c>
      <c r="AO558" s="31">
        <f t="shared" si="360"/>
        <v>-89.763100532680113</v>
      </c>
      <c r="AP558" s="30">
        <f t="shared" si="341"/>
        <v>23.609121289162623</v>
      </c>
      <c r="AQ558" s="30">
        <f t="shared" si="342"/>
        <v>-26.020599913279625</v>
      </c>
      <c r="AR558" s="31">
        <f t="shared" si="361"/>
        <v>-39.677204115278535</v>
      </c>
      <c r="AS558" s="33">
        <f t="shared" si="362"/>
        <v>-184.97539541200669</v>
      </c>
      <c r="AT558" s="31">
        <f t="shared" si="363"/>
        <v>5.223523563773624E-3</v>
      </c>
      <c r="AU558" s="31">
        <f t="shared" si="364"/>
        <v>1.9868666752486364</v>
      </c>
      <c r="AV558" s="32">
        <f t="shared" si="365"/>
        <v>-1.3066645713804298E-5</v>
      </c>
      <c r="AW558" s="31">
        <f t="shared" si="366"/>
        <v>-9.9383074025038265E-2</v>
      </c>
      <c r="AX558" s="34">
        <f t="shared" si="367"/>
        <v>5.2104569180598196E-3</v>
      </c>
      <c r="AY558" s="35">
        <f t="shared" si="368"/>
        <v>1.887483601223598</v>
      </c>
      <c r="AZ558" s="10">
        <f t="shared" si="369"/>
        <v>-39.671993658360478</v>
      </c>
      <c r="BA558" s="10">
        <f t="shared" si="370"/>
        <v>-183.08791181078308</v>
      </c>
      <c r="BB558" s="10">
        <f t="shared" si="371"/>
        <v>-3.0879118107830834</v>
      </c>
      <c r="BC558" s="48"/>
      <c r="BD558" s="46">
        <f t="shared" si="372"/>
        <v>-40</v>
      </c>
      <c r="BE558" s="46">
        <f t="shared" si="373"/>
        <v>-183</v>
      </c>
      <c r="BF558" s="46">
        <f t="shared" si="374"/>
        <v>-3</v>
      </c>
    </row>
    <row r="559" spans="22:58" x14ac:dyDescent="0.3">
      <c r="V559" s="29">
        <v>6.5500000000000798</v>
      </c>
      <c r="W559" s="38">
        <f t="shared" si="344"/>
        <v>35481338.923364088</v>
      </c>
      <c r="X559" s="30">
        <f t="shared" si="343"/>
        <v>-6.4246676350453633</v>
      </c>
      <c r="Y559" s="31">
        <f t="shared" si="345"/>
        <v>-86.13574367457268</v>
      </c>
      <c r="Z559" s="31">
        <f t="shared" si="346"/>
        <v>-89.997172937246219</v>
      </c>
      <c r="AA559" s="31">
        <f t="shared" si="347"/>
        <v>65.833533684058978</v>
      </c>
      <c r="AB559" s="31">
        <f t="shared" si="348"/>
        <v>-89.970728433345201</v>
      </c>
      <c r="AC559" s="31">
        <f t="shared" si="349"/>
        <v>20.9778105579204</v>
      </c>
      <c r="AD559" s="31">
        <f t="shared" si="350"/>
        <v>84.873609292238854</v>
      </c>
      <c r="AE559" s="31">
        <f t="shared" si="351"/>
        <v>-5.7490670676386699</v>
      </c>
      <c r="AF559" s="31">
        <f t="shared" si="352"/>
        <v>-95.094292078352566</v>
      </c>
      <c r="AG559" s="31">
        <f t="shared" si="340"/>
        <v>92.110410468749379</v>
      </c>
      <c r="AH559" s="31">
        <f t="shared" si="353"/>
        <v>-160.93465499481039</v>
      </c>
      <c r="AI559" s="31">
        <f t="shared" si="354"/>
        <v>-89.999999485494669</v>
      </c>
      <c r="AJ559" s="31">
        <f t="shared" si="355"/>
        <v>85.057908286289205</v>
      </c>
      <c r="AK559" s="31">
        <f t="shared" si="356"/>
        <v>89.996799430824026</v>
      </c>
      <c r="AL559" s="32">
        <f t="shared" si="357"/>
        <v>-47.751952628056806</v>
      </c>
      <c r="AM559" s="31">
        <f t="shared" si="358"/>
        <v>-89.765292906367876</v>
      </c>
      <c r="AN559" s="31">
        <f t="shared" si="359"/>
        <v>-31.518288867828609</v>
      </c>
      <c r="AO559" s="31">
        <f t="shared" si="360"/>
        <v>-89.768492961038518</v>
      </c>
      <c r="AP559" s="30">
        <f t="shared" si="341"/>
        <v>23.609121289162623</v>
      </c>
      <c r="AQ559" s="30">
        <f t="shared" si="342"/>
        <v>-26.020599913279625</v>
      </c>
      <c r="AR559" s="31">
        <f t="shared" si="361"/>
        <v>-39.678834559584281</v>
      </c>
      <c r="AS559" s="33">
        <f t="shared" si="362"/>
        <v>-184.8627850393911</v>
      </c>
      <c r="AT559" s="31">
        <f t="shared" si="363"/>
        <v>5.4695456897687015E-3</v>
      </c>
      <c r="AU559" s="31">
        <f t="shared" si="364"/>
        <v>2.0331083477405323</v>
      </c>
      <c r="AV559" s="32">
        <f t="shared" si="365"/>
        <v>-1.368245678287187E-5</v>
      </c>
      <c r="AW559" s="31">
        <f t="shared" si="366"/>
        <v>-0.10169799839435788</v>
      </c>
      <c r="AX559" s="34">
        <f t="shared" si="367"/>
        <v>5.4558632329858294E-3</v>
      </c>
      <c r="AY559" s="35">
        <f t="shared" si="368"/>
        <v>1.9314103493461745</v>
      </c>
      <c r="AZ559" s="10">
        <f t="shared" si="369"/>
        <v>-39.673378696351293</v>
      </c>
      <c r="BA559" s="10">
        <f t="shared" si="370"/>
        <v>-182.93137469004492</v>
      </c>
      <c r="BB559" s="10">
        <f t="shared" si="371"/>
        <v>-2.9313746900449189</v>
      </c>
      <c r="BC559" s="37"/>
      <c r="BD559" s="46">
        <f t="shared" si="372"/>
        <v>-40</v>
      </c>
      <c r="BE559" s="46">
        <f t="shared" si="373"/>
        <v>-183</v>
      </c>
      <c r="BF559" s="46">
        <f t="shared" si="374"/>
        <v>-3</v>
      </c>
    </row>
    <row r="560" spans="22:58" x14ac:dyDescent="0.3">
      <c r="V560" s="29">
        <v>6.5600000000000804</v>
      </c>
      <c r="W560" s="38">
        <f t="shared" si="344"/>
        <v>36307805.477016889</v>
      </c>
      <c r="X560" s="30">
        <f t="shared" si="343"/>
        <v>-6.4246676350453633</v>
      </c>
      <c r="Y560" s="31">
        <f t="shared" si="345"/>
        <v>-86.335743674096818</v>
      </c>
      <c r="Z560" s="31">
        <f t="shared" si="346"/>
        <v>-89.997237289050929</v>
      </c>
      <c r="AA560" s="31">
        <f t="shared" si="347"/>
        <v>66.033533633041984</v>
      </c>
      <c r="AB560" s="31">
        <f t="shared" si="348"/>
        <v>-89.971394735437215</v>
      </c>
      <c r="AC560" s="31">
        <f t="shared" si="349"/>
        <v>21.176249692869419</v>
      </c>
      <c r="AD560" s="31">
        <f t="shared" si="350"/>
        <v>84.989699362081339</v>
      </c>
      <c r="AE560" s="31">
        <f t="shared" si="351"/>
        <v>-5.5506279832307825</v>
      </c>
      <c r="AF560" s="31">
        <f t="shared" si="352"/>
        <v>-94.97893266240682</v>
      </c>
      <c r="AG560" s="31">
        <f t="shared" si="340"/>
        <v>92.110410468749379</v>
      </c>
      <c r="AH560" s="31">
        <f t="shared" si="353"/>
        <v>-161.13465499481038</v>
      </c>
      <c r="AI560" s="31">
        <f t="shared" si="354"/>
        <v>-89.999999497206232</v>
      </c>
      <c r="AJ560" s="31">
        <f t="shared" si="355"/>
        <v>85.257908285679292</v>
      </c>
      <c r="AK560" s="31">
        <f t="shared" si="356"/>
        <v>89.996872284672861</v>
      </c>
      <c r="AL560" s="32">
        <f t="shared" si="357"/>
        <v>-47.951949348061127</v>
      </c>
      <c r="AM560" s="31">
        <f t="shared" si="358"/>
        <v>-89.770635434337905</v>
      </c>
      <c r="AN560" s="31">
        <f t="shared" si="359"/>
        <v>-31.718285588442832</v>
      </c>
      <c r="AO560" s="31">
        <f t="shared" si="360"/>
        <v>-89.773762646871276</v>
      </c>
      <c r="AP560" s="30">
        <f t="shared" si="341"/>
        <v>23.609121289162623</v>
      </c>
      <c r="AQ560" s="30">
        <f t="shared" si="342"/>
        <v>-26.020599913279625</v>
      </c>
      <c r="AR560" s="31">
        <f t="shared" si="361"/>
        <v>-39.680392195790617</v>
      </c>
      <c r="AS560" s="33">
        <f t="shared" si="362"/>
        <v>-184.7526953092781</v>
      </c>
      <c r="AT560" s="31">
        <f t="shared" si="363"/>
        <v>5.7271475446805066E-3</v>
      </c>
      <c r="AU560" s="31">
        <f t="shared" si="364"/>
        <v>2.0804243838432974</v>
      </c>
      <c r="AV560" s="32">
        <f t="shared" si="365"/>
        <v>-1.4327290042949904E-5</v>
      </c>
      <c r="AW560" s="31">
        <f t="shared" si="366"/>
        <v>-0.10406684393536605</v>
      </c>
      <c r="AX560" s="34">
        <f t="shared" si="367"/>
        <v>5.7128202546375562E-3</v>
      </c>
      <c r="AY560" s="35">
        <f t="shared" si="368"/>
        <v>1.9763575399079314</v>
      </c>
      <c r="AZ560" s="10">
        <f t="shared" si="369"/>
        <v>-39.67467937553598</v>
      </c>
      <c r="BA560" s="10">
        <f t="shared" si="370"/>
        <v>-182.77633776937017</v>
      </c>
      <c r="BB560" s="10">
        <f t="shared" si="371"/>
        <v>-2.7763377693701727</v>
      </c>
      <c r="BC560" s="37"/>
      <c r="BD560" s="46">
        <f t="shared" si="372"/>
        <v>-40</v>
      </c>
      <c r="BE560" s="46">
        <f t="shared" si="373"/>
        <v>-183</v>
      </c>
      <c r="BF560" s="46">
        <f t="shared" si="374"/>
        <v>-3</v>
      </c>
    </row>
    <row r="561" spans="22:58" x14ac:dyDescent="0.3">
      <c r="V561" s="29">
        <v>6.5700000000000802</v>
      </c>
      <c r="W561" s="36">
        <f t="shared" si="344"/>
        <v>37153522.909724161</v>
      </c>
      <c r="X561" s="30">
        <f t="shared" si="343"/>
        <v>-6.4246676350453633</v>
      </c>
      <c r="Y561" s="31">
        <f t="shared" si="345"/>
        <v>-86.535743673642372</v>
      </c>
      <c r="Z561" s="31">
        <f t="shared" si="346"/>
        <v>-89.997300176029725</v>
      </c>
      <c r="AA561" s="31">
        <f t="shared" si="347"/>
        <v>66.233533584321123</v>
      </c>
      <c r="AB561" s="31">
        <f t="shared" si="348"/>
        <v>-89.972045870649438</v>
      </c>
      <c r="AC561" s="31">
        <f t="shared" si="349"/>
        <v>21.374758554460694</v>
      </c>
      <c r="AD561" s="31">
        <f t="shared" si="350"/>
        <v>85.103186765491429</v>
      </c>
      <c r="AE561" s="31">
        <f t="shared" si="351"/>
        <v>-5.3521191699059223</v>
      </c>
      <c r="AF561" s="31">
        <f t="shared" si="352"/>
        <v>-94.866159281187734</v>
      </c>
      <c r="AG561" s="31">
        <f t="shared" si="340"/>
        <v>92.110410468749379</v>
      </c>
      <c r="AH561" s="31">
        <f t="shared" si="353"/>
        <v>-161.33465499481036</v>
      </c>
      <c r="AI561" s="31">
        <f t="shared" si="354"/>
        <v>-89.999999508651214</v>
      </c>
      <c r="AJ561" s="31">
        <f t="shared" si="355"/>
        <v>85.457908285096821</v>
      </c>
      <c r="AK561" s="31">
        <f t="shared" si="356"/>
        <v>89.996943480165626</v>
      </c>
      <c r="AL561" s="32">
        <f t="shared" si="357"/>
        <v>-48.151946215687254</v>
      </c>
      <c r="AM561" s="31">
        <f t="shared" si="358"/>
        <v>-89.775856355378238</v>
      </c>
      <c r="AN561" s="31">
        <f t="shared" si="359"/>
        <v>-31.918282456651418</v>
      </c>
      <c r="AO561" s="31">
        <f t="shared" si="360"/>
        <v>-89.778912383863826</v>
      </c>
      <c r="AP561" s="30">
        <f t="shared" si="341"/>
        <v>23.609121289162623</v>
      </c>
      <c r="AQ561" s="30">
        <f t="shared" si="342"/>
        <v>-26.020599913279625</v>
      </c>
      <c r="AR561" s="31">
        <f t="shared" si="361"/>
        <v>-39.681880250674347</v>
      </c>
      <c r="AS561" s="33">
        <f t="shared" si="362"/>
        <v>-184.64507166505155</v>
      </c>
      <c r="AT561" s="31">
        <f t="shared" si="363"/>
        <v>5.9968734252017165E-3</v>
      </c>
      <c r="AU561" s="31">
        <f t="shared" si="364"/>
        <v>2.128839612849533</v>
      </c>
      <c r="AV561" s="32">
        <f t="shared" si="365"/>
        <v>-1.5002513253833666E-5</v>
      </c>
      <c r="AW561" s="31">
        <f t="shared" si="366"/>
        <v>-0.10649086660891156</v>
      </c>
      <c r="AX561" s="34">
        <f t="shared" si="367"/>
        <v>5.9818709119478829E-3</v>
      </c>
      <c r="AY561" s="35">
        <f t="shared" si="368"/>
        <v>2.0223487462406213</v>
      </c>
      <c r="AZ561" s="10">
        <f t="shared" si="369"/>
        <v>-39.675898379762401</v>
      </c>
      <c r="BA561" s="10">
        <f t="shared" si="370"/>
        <v>-182.62272291881092</v>
      </c>
      <c r="BB561" s="10">
        <f t="shared" si="371"/>
        <v>-2.622722918810922</v>
      </c>
      <c r="BC561" s="48"/>
      <c r="BD561" s="46">
        <f t="shared" si="372"/>
        <v>-40</v>
      </c>
      <c r="BE561" s="46">
        <f t="shared" si="373"/>
        <v>-183</v>
      </c>
      <c r="BF561" s="46">
        <f t="shared" si="374"/>
        <v>-3</v>
      </c>
    </row>
    <row r="562" spans="22:58" x14ac:dyDescent="0.3">
      <c r="V562" s="29">
        <v>6.58000000000008</v>
      </c>
      <c r="W562" s="38">
        <f t="shared" si="344"/>
        <v>38018939.632063188</v>
      </c>
      <c r="X562" s="30">
        <f t="shared" si="343"/>
        <v>-6.4246676350453633</v>
      </c>
      <c r="Y562" s="31">
        <f t="shared" si="345"/>
        <v>-86.735743673208376</v>
      </c>
      <c r="Z562" s="31">
        <f t="shared" si="346"/>
        <v>-89.997361631526132</v>
      </c>
      <c r="AA562" s="31">
        <f t="shared" si="347"/>
        <v>66.433533537793053</v>
      </c>
      <c r="AB562" s="31">
        <f t="shared" si="348"/>
        <v>-89.972682184221654</v>
      </c>
      <c r="AC562" s="31">
        <f t="shared" si="349"/>
        <v>21.573334050243723</v>
      </c>
      <c r="AD562" s="31">
        <f t="shared" si="350"/>
        <v>85.214128111067154</v>
      </c>
      <c r="AE562" s="31">
        <f t="shared" si="351"/>
        <v>-5.1535437202169661</v>
      </c>
      <c r="AF562" s="31">
        <f t="shared" si="352"/>
        <v>-94.755915704680618</v>
      </c>
      <c r="AG562" s="31">
        <f t="shared" si="340"/>
        <v>92.110410468749379</v>
      </c>
      <c r="AH562" s="31">
        <f t="shared" si="353"/>
        <v>-161.53465499481035</v>
      </c>
      <c r="AI562" s="31">
        <f t="shared" si="354"/>
        <v>-89.999999519835697</v>
      </c>
      <c r="AJ562" s="31">
        <f t="shared" si="355"/>
        <v>85.657908284540568</v>
      </c>
      <c r="AK562" s="31">
        <f t="shared" si="356"/>
        <v>89.997013055051141</v>
      </c>
      <c r="AL562" s="32">
        <f t="shared" si="357"/>
        <v>-48.351943224291318</v>
      </c>
      <c r="AM562" s="31">
        <f t="shared" si="358"/>
        <v>-89.780958437343287</v>
      </c>
      <c r="AN562" s="31">
        <f t="shared" si="359"/>
        <v>-32.118279465811725</v>
      </c>
      <c r="AO562" s="31">
        <f t="shared" si="360"/>
        <v>-89.783944902127843</v>
      </c>
      <c r="AP562" s="30">
        <f t="shared" si="341"/>
        <v>23.609121289162623</v>
      </c>
      <c r="AQ562" s="30">
        <f t="shared" si="342"/>
        <v>-26.020599913279625</v>
      </c>
      <c r="AR562" s="31">
        <f t="shared" si="361"/>
        <v>-39.683301810145693</v>
      </c>
      <c r="AS562" s="33">
        <f t="shared" si="362"/>
        <v>-184.53986060680847</v>
      </c>
      <c r="AT562" s="31">
        <f t="shared" si="363"/>
        <v>6.2792931413812349E-3</v>
      </c>
      <c r="AU562" s="31">
        <f t="shared" si="364"/>
        <v>2.1783794284357696</v>
      </c>
      <c r="AV562" s="32">
        <f t="shared" si="365"/>
        <v>-1.5709558641461085E-5</v>
      </c>
      <c r="AW562" s="31">
        <f t="shared" si="366"/>
        <v>-0.10897135162917194</v>
      </c>
      <c r="AX562" s="34">
        <f t="shared" si="367"/>
        <v>6.2635835827397736E-3</v>
      </c>
      <c r="AY562" s="35">
        <f t="shared" si="368"/>
        <v>2.0694080768065977</v>
      </c>
      <c r="AZ562" s="10">
        <f t="shared" si="369"/>
        <v>-39.677038226562956</v>
      </c>
      <c r="BA562" s="10">
        <f t="shared" si="370"/>
        <v>-182.47045253000186</v>
      </c>
      <c r="BB562" s="10">
        <f t="shared" si="371"/>
        <v>-2.4704525300018645</v>
      </c>
      <c r="BC562" s="37"/>
      <c r="BD562" s="46">
        <f t="shared" si="372"/>
        <v>-40</v>
      </c>
      <c r="BE562" s="46">
        <f t="shared" si="373"/>
        <v>-182</v>
      </c>
      <c r="BF562" s="46">
        <f t="shared" si="374"/>
        <v>-2</v>
      </c>
    </row>
    <row r="563" spans="22:58" x14ac:dyDescent="0.3">
      <c r="V563" s="29">
        <v>6.5900000000000798</v>
      </c>
      <c r="W563" s="38">
        <f t="shared" si="344"/>
        <v>38904514.499435283</v>
      </c>
      <c r="X563" s="30">
        <f t="shared" si="343"/>
        <v>-6.4246676350453633</v>
      </c>
      <c r="Y563" s="31">
        <f t="shared" si="345"/>
        <v>-86.93574367279389</v>
      </c>
      <c r="Z563" s="31">
        <f t="shared" si="346"/>
        <v>-89.99742168812466</v>
      </c>
      <c r="AA563" s="31">
        <f t="shared" si="347"/>
        <v>66.633533493359096</v>
      </c>
      <c r="AB563" s="31">
        <f t="shared" si="348"/>
        <v>-89.973304013535142</v>
      </c>
      <c r="AC563" s="31">
        <f t="shared" si="349"/>
        <v>21.771973222966437</v>
      </c>
      <c r="AD563" s="31">
        <f t="shared" si="350"/>
        <v>85.322578891975965</v>
      </c>
      <c r="AE563" s="31">
        <f t="shared" si="351"/>
        <v>-4.9549045915137242</v>
      </c>
      <c r="AF563" s="31">
        <f t="shared" si="352"/>
        <v>-94.648146809683837</v>
      </c>
      <c r="AG563" s="31">
        <f t="shared" si="340"/>
        <v>92.110410468749379</v>
      </c>
      <c r="AH563" s="31">
        <f t="shared" si="353"/>
        <v>-161.7346549948104</v>
      </c>
      <c r="AI563" s="31">
        <f t="shared" si="354"/>
        <v>-89.999999530765564</v>
      </c>
      <c r="AJ563" s="31">
        <f t="shared" si="355"/>
        <v>85.857908284009326</v>
      </c>
      <c r="AK563" s="31">
        <f t="shared" si="356"/>
        <v>89.997081046218895</v>
      </c>
      <c r="AL563" s="32">
        <f t="shared" si="357"/>
        <v>-48.551940367528452</v>
      </c>
      <c r="AM563" s="31">
        <f t="shared" si="358"/>
        <v>-89.78594438510062</v>
      </c>
      <c r="AN563" s="31">
        <f t="shared" si="359"/>
        <v>-32.318276609580145</v>
      </c>
      <c r="AO563" s="31">
        <f t="shared" si="360"/>
        <v>-89.788862869647289</v>
      </c>
      <c r="AP563" s="30">
        <f t="shared" si="341"/>
        <v>23.609121289162623</v>
      </c>
      <c r="AQ563" s="30">
        <f t="shared" si="342"/>
        <v>-26.020599913279625</v>
      </c>
      <c r="AR563" s="31">
        <f t="shared" si="361"/>
        <v>-39.684659825210872</v>
      </c>
      <c r="AS563" s="33">
        <f t="shared" si="362"/>
        <v>-184.43700967933114</v>
      </c>
      <c r="AT563" s="31">
        <f t="shared" si="363"/>
        <v>6.5750032057067167E-3</v>
      </c>
      <c r="AU563" s="31">
        <f t="shared" si="364"/>
        <v>2.22906980081508</v>
      </c>
      <c r="AV563" s="32">
        <f t="shared" si="365"/>
        <v>-1.6449925928876128E-5</v>
      </c>
      <c r="AW563" s="31">
        <f t="shared" si="366"/>
        <v>-0.11150961414492418</v>
      </c>
      <c r="AX563" s="34">
        <f t="shared" si="367"/>
        <v>6.5585532797778406E-3</v>
      </c>
      <c r="AY563" s="35">
        <f t="shared" si="368"/>
        <v>2.1175601866701559</v>
      </c>
      <c r="AZ563" s="10">
        <f t="shared" si="369"/>
        <v>-39.678101271931091</v>
      </c>
      <c r="BA563" s="10">
        <f t="shared" si="370"/>
        <v>-182.31944949266099</v>
      </c>
      <c r="BB563" s="10">
        <f t="shared" si="371"/>
        <v>-2.3194494926609934</v>
      </c>
      <c r="BC563" s="37"/>
      <c r="BD563" s="46">
        <f t="shared" si="372"/>
        <v>-40</v>
      </c>
      <c r="BE563" s="46">
        <f t="shared" si="373"/>
        <v>-182</v>
      </c>
      <c r="BF563" s="46">
        <f t="shared" si="374"/>
        <v>-2</v>
      </c>
    </row>
    <row r="564" spans="22:58" x14ac:dyDescent="0.3">
      <c r="V564" s="29">
        <v>6.6000000000000796</v>
      </c>
      <c r="W564" s="36">
        <f t="shared" si="344"/>
        <v>39810717.055357039</v>
      </c>
      <c r="X564" s="30">
        <f t="shared" si="343"/>
        <v>-6.4246676350453633</v>
      </c>
      <c r="Y564" s="31">
        <f t="shared" si="345"/>
        <v>-87.135743672398064</v>
      </c>
      <c r="Z564" s="31">
        <f t="shared" si="346"/>
        <v>-89.997480377668111</v>
      </c>
      <c r="AA564" s="31">
        <f t="shared" si="347"/>
        <v>66.833533450924975</v>
      </c>
      <c r="AB564" s="31">
        <f t="shared" si="348"/>
        <v>-89.973911688291437</v>
      </c>
      <c r="AC564" s="31">
        <f t="shared" si="349"/>
        <v>21.970673244835467</v>
      </c>
      <c r="AD564" s="31">
        <f t="shared" si="350"/>
        <v>85.428593500085299</v>
      </c>
      <c r="AE564" s="31">
        <f t="shared" si="351"/>
        <v>-4.756204611682989</v>
      </c>
      <c r="AF564" s="31">
        <f t="shared" si="352"/>
        <v>-94.54279856587425</v>
      </c>
      <c r="AG564" s="31">
        <f t="shared" si="340"/>
        <v>92.110410468749379</v>
      </c>
      <c r="AH564" s="31">
        <f t="shared" si="353"/>
        <v>-161.93465499481036</v>
      </c>
      <c r="AI564" s="31">
        <f t="shared" si="354"/>
        <v>-89.999999541446641</v>
      </c>
      <c r="AJ564" s="31">
        <f t="shared" si="355"/>
        <v>86.057908283502016</v>
      </c>
      <c r="AK564" s="31">
        <f t="shared" si="356"/>
        <v>89.997147489718742</v>
      </c>
      <c r="AL564" s="32">
        <f t="shared" si="357"/>
        <v>-48.751937639339324</v>
      </c>
      <c r="AM564" s="31">
        <f t="shared" si="358"/>
        <v>-89.790816841963505</v>
      </c>
      <c r="AN564" s="31">
        <f t="shared" si="359"/>
        <v>-32.518273881898288</v>
      </c>
      <c r="AO564" s="31">
        <f t="shared" si="360"/>
        <v>-89.793668893691404</v>
      </c>
      <c r="AP564" s="30">
        <f t="shared" si="341"/>
        <v>23.609121289162623</v>
      </c>
      <c r="AQ564" s="30">
        <f t="shared" si="342"/>
        <v>-26.020599913279625</v>
      </c>
      <c r="AR564" s="31">
        <f t="shared" si="361"/>
        <v>-39.68595711769828</v>
      </c>
      <c r="AS564" s="33">
        <f t="shared" si="362"/>
        <v>-184.33646745956565</v>
      </c>
      <c r="AT564" s="31">
        <f t="shared" si="363"/>
        <v>6.8846280769455561E-3</v>
      </c>
      <c r="AU564" s="31">
        <f t="shared" si="364"/>
        <v>2.2809372891023418</v>
      </c>
      <c r="AV564" s="32">
        <f t="shared" si="365"/>
        <v>-1.7225185515706525E-5</v>
      </c>
      <c r="AW564" s="31">
        <f t="shared" si="366"/>
        <v>-0.11410699993667654</v>
      </c>
      <c r="AX564" s="34">
        <f t="shared" si="367"/>
        <v>6.86740289142985E-3</v>
      </c>
      <c r="AY564" s="35">
        <f t="shared" si="368"/>
        <v>2.1668302891656652</v>
      </c>
      <c r="AZ564" s="10">
        <f t="shared" si="369"/>
        <v>-39.67908971480685</v>
      </c>
      <c r="BA564" s="10">
        <f t="shared" si="370"/>
        <v>-182.16963717039999</v>
      </c>
      <c r="BB564" s="10">
        <f t="shared" si="371"/>
        <v>-2.1696371703999944</v>
      </c>
      <c r="BC564" s="48"/>
      <c r="BD564" s="46">
        <f t="shared" si="372"/>
        <v>-40</v>
      </c>
      <c r="BE564" s="46">
        <f t="shared" si="373"/>
        <v>-182</v>
      </c>
      <c r="BF564" s="46">
        <f t="shared" si="374"/>
        <v>-2</v>
      </c>
    </row>
    <row r="565" spans="22:58" x14ac:dyDescent="0.3">
      <c r="V565" s="29">
        <v>6.6100000000000803</v>
      </c>
      <c r="W565" s="38">
        <f t="shared" si="344"/>
        <v>40738027.780418836</v>
      </c>
      <c r="X565" s="30">
        <f t="shared" si="343"/>
        <v>-6.4246676350453633</v>
      </c>
      <c r="Y565" s="31">
        <f t="shared" si="345"/>
        <v>-87.335743672020072</v>
      </c>
      <c r="Z565" s="31">
        <f t="shared" si="346"/>
        <v>-89.997537731274463</v>
      </c>
      <c r="AA565" s="31">
        <f t="shared" si="347"/>
        <v>67.033533410400736</v>
      </c>
      <c r="AB565" s="31">
        <f t="shared" si="348"/>
        <v>-89.97450553068721</v>
      </c>
      <c r="AC565" s="31">
        <f t="shared" si="349"/>
        <v>22.169431412005217</v>
      </c>
      <c r="AD565" s="31">
        <f t="shared" si="350"/>
        <v>85.532225240491357</v>
      </c>
      <c r="AE565" s="31">
        <f t="shared" si="351"/>
        <v>-4.5574464846594864</v>
      </c>
      <c r="AF565" s="31">
        <f t="shared" si="352"/>
        <v>-94.43981802147033</v>
      </c>
      <c r="AG565" s="31">
        <f t="shared" si="340"/>
        <v>92.110410468749379</v>
      </c>
      <c r="AH565" s="31">
        <f t="shared" si="353"/>
        <v>-162.13465499481038</v>
      </c>
      <c r="AI565" s="31">
        <f t="shared" si="354"/>
        <v>-89.999999551884585</v>
      </c>
      <c r="AJ565" s="31">
        <f t="shared" si="355"/>
        <v>86.257908283017542</v>
      </c>
      <c r="AK565" s="31">
        <f t="shared" si="356"/>
        <v>89.997212420779903</v>
      </c>
      <c r="AL565" s="32">
        <f t="shared" si="357"/>
        <v>-48.95193503393736</v>
      </c>
      <c r="AM565" s="31">
        <f t="shared" si="358"/>
        <v>-89.795578391090999</v>
      </c>
      <c r="AN565" s="31">
        <f t="shared" si="359"/>
        <v>-32.718271276980815</v>
      </c>
      <c r="AO565" s="31">
        <f t="shared" si="360"/>
        <v>-89.798365522195681</v>
      </c>
      <c r="AP565" s="30">
        <f t="shared" si="341"/>
        <v>23.609121289162623</v>
      </c>
      <c r="AQ565" s="30">
        <f t="shared" si="342"/>
        <v>-26.020599913279625</v>
      </c>
      <c r="AR565" s="31">
        <f t="shared" si="361"/>
        <v>-39.687196385757304</v>
      </c>
      <c r="AS565" s="33">
        <f t="shared" si="362"/>
        <v>-184.23818354366603</v>
      </c>
      <c r="AT565" s="31">
        <f t="shared" si="363"/>
        <v>7.208821461216517E-3</v>
      </c>
      <c r="AU565" s="31">
        <f t="shared" si="364"/>
        <v>2.334009053892157</v>
      </c>
      <c r="AV565" s="32">
        <f t="shared" si="365"/>
        <v>-1.8036981812906923E-5</v>
      </c>
      <c r="AW565" s="31">
        <f t="shared" si="366"/>
        <v>-0.1167648861300298</v>
      </c>
      <c r="AX565" s="34">
        <f t="shared" si="367"/>
        <v>7.1907844794036101E-3</v>
      </c>
      <c r="AY565" s="35">
        <f t="shared" si="368"/>
        <v>2.2172441677621273</v>
      </c>
      <c r="AZ565" s="10">
        <f t="shared" si="369"/>
        <v>-39.680005601277898</v>
      </c>
      <c r="BA565" s="10">
        <f t="shared" si="370"/>
        <v>-182.02093937590391</v>
      </c>
      <c r="BB565" s="10">
        <f t="shared" si="371"/>
        <v>-2.0209393759039074</v>
      </c>
      <c r="BC565" s="37"/>
      <c r="BD565" s="46">
        <f t="shared" si="372"/>
        <v>-40</v>
      </c>
      <c r="BE565" s="46">
        <f t="shared" si="373"/>
        <v>-182</v>
      </c>
      <c r="BF565" s="46">
        <f t="shared" si="374"/>
        <v>-2</v>
      </c>
    </row>
    <row r="566" spans="22:58" x14ac:dyDescent="0.3">
      <c r="V566" s="29">
        <v>6.62000000000008</v>
      </c>
      <c r="W566" s="38">
        <f t="shared" si="344"/>
        <v>41686938.347041272</v>
      </c>
      <c r="X566" s="30">
        <f t="shared" si="343"/>
        <v>-6.4246676350453633</v>
      </c>
      <c r="Y566" s="31">
        <f t="shared" si="345"/>
        <v>-87.535743671659091</v>
      </c>
      <c r="Z566" s="31">
        <f t="shared" si="346"/>
        <v>-89.997593779353338</v>
      </c>
      <c r="AA566" s="31">
        <f t="shared" si="347"/>
        <v>67.233533371700375</v>
      </c>
      <c r="AB566" s="31">
        <f t="shared" si="348"/>
        <v>-89.975085855585021</v>
      </c>
      <c r="AC566" s="31">
        <f t="shared" si="349"/>
        <v>22.368245139287453</v>
      </c>
      <c r="AD566" s="31">
        <f t="shared" si="350"/>
        <v>85.633526346392216</v>
      </c>
      <c r="AE566" s="31">
        <f t="shared" si="351"/>
        <v>-4.3586327957166304</v>
      </c>
      <c r="AF566" s="31">
        <f t="shared" si="352"/>
        <v>-94.339153288546129</v>
      </c>
      <c r="AG566" s="31">
        <f t="shared" si="340"/>
        <v>92.110410468749379</v>
      </c>
      <c r="AH566" s="31">
        <f t="shared" si="353"/>
        <v>-162.33465499481039</v>
      </c>
      <c r="AI566" s="31">
        <f t="shared" si="354"/>
        <v>-89.999999562084952</v>
      </c>
      <c r="AJ566" s="31">
        <f t="shared" si="355"/>
        <v>86.457908282554868</v>
      </c>
      <c r="AK566" s="31">
        <f t="shared" si="356"/>
        <v>89.997275873829651</v>
      </c>
      <c r="AL566" s="32">
        <f t="shared" si="357"/>
        <v>-49.151932545796335</v>
      </c>
      <c r="AM566" s="31">
        <f t="shared" si="358"/>
        <v>-89.800231556856232</v>
      </c>
      <c r="AN566" s="31">
        <f t="shared" si="359"/>
        <v>-32.918268789302481</v>
      </c>
      <c r="AO566" s="31">
        <f t="shared" si="360"/>
        <v>-89.802955245111534</v>
      </c>
      <c r="AP566" s="30">
        <f t="shared" si="341"/>
        <v>23.609121289162623</v>
      </c>
      <c r="AQ566" s="30">
        <f t="shared" si="342"/>
        <v>-26.020599913279625</v>
      </c>
      <c r="AR566" s="31">
        <f t="shared" si="361"/>
        <v>-39.688380209136113</v>
      </c>
      <c r="AS566" s="33">
        <f t="shared" si="362"/>
        <v>-184.14210853365768</v>
      </c>
      <c r="AT566" s="31">
        <f t="shared" si="363"/>
        <v>7.5482676728164987E-3</v>
      </c>
      <c r="AU566" s="31">
        <f t="shared" si="364"/>
        <v>2.3883128700489911</v>
      </c>
      <c r="AV566" s="32">
        <f t="shared" si="365"/>
        <v>-1.8887036727946663E-5</v>
      </c>
      <c r="AW566" s="31">
        <f t="shared" si="366"/>
        <v>-0.11948468192564141</v>
      </c>
      <c r="AX566" s="34">
        <f t="shared" si="367"/>
        <v>7.5293806360885521E-3</v>
      </c>
      <c r="AY566" s="35">
        <f t="shared" si="368"/>
        <v>2.2688281881233499</v>
      </c>
      <c r="AZ566" s="10">
        <f t="shared" si="369"/>
        <v>-39.680850828500027</v>
      </c>
      <c r="BA566" s="10">
        <f t="shared" si="370"/>
        <v>-181.87328034553434</v>
      </c>
      <c r="BB566" s="10">
        <f t="shared" si="371"/>
        <v>-1.8732803455343401</v>
      </c>
      <c r="BC566" s="37"/>
      <c r="BD566" s="46">
        <f t="shared" si="372"/>
        <v>-40</v>
      </c>
      <c r="BE566" s="46">
        <f t="shared" si="373"/>
        <v>-182</v>
      </c>
      <c r="BF566" s="46">
        <f t="shared" si="374"/>
        <v>-2</v>
      </c>
    </row>
    <row r="567" spans="22:58" x14ac:dyDescent="0.3">
      <c r="V567" s="29">
        <v>6.6300000000000798</v>
      </c>
      <c r="W567" s="36">
        <f t="shared" si="344"/>
        <v>42657951.880167171</v>
      </c>
      <c r="X567" s="30">
        <f t="shared" si="343"/>
        <v>-6.4246676350453633</v>
      </c>
      <c r="Y567" s="31">
        <f t="shared" si="345"/>
        <v>-87.735743671314339</v>
      </c>
      <c r="Z567" s="31">
        <f t="shared" si="346"/>
        <v>-89.997648551622191</v>
      </c>
      <c r="AA567" s="31">
        <f t="shared" si="347"/>
        <v>67.43353333474181</v>
      </c>
      <c r="AB567" s="31">
        <f t="shared" si="348"/>
        <v>-89.975652970680343</v>
      </c>
      <c r="AC567" s="31">
        <f t="shared" si="349"/>
        <v>22.567111955074569</v>
      </c>
      <c r="AD567" s="31">
        <f t="shared" si="350"/>
        <v>85.732547994255484</v>
      </c>
      <c r="AE567" s="31">
        <f t="shared" si="351"/>
        <v>-4.1597660165433261</v>
      </c>
      <c r="AF567" s="31">
        <f t="shared" si="352"/>
        <v>-94.240753528047051</v>
      </c>
      <c r="AG567" s="31">
        <f t="shared" si="340"/>
        <v>92.110410468749379</v>
      </c>
      <c r="AH567" s="31">
        <f t="shared" si="353"/>
        <v>-162.53465499481038</v>
      </c>
      <c r="AI567" s="31">
        <f t="shared" si="354"/>
        <v>-89.999999572053113</v>
      </c>
      <c r="AJ567" s="31">
        <f t="shared" si="355"/>
        <v>86.657908282113013</v>
      </c>
      <c r="AK567" s="31">
        <f t="shared" si="356"/>
        <v>89.997337882511673</v>
      </c>
      <c r="AL567" s="32">
        <f t="shared" si="357"/>
        <v>-49.351930169638777</v>
      </c>
      <c r="AM567" s="31">
        <f t="shared" si="358"/>
        <v>-89.804778806183648</v>
      </c>
      <c r="AN567" s="31">
        <f t="shared" si="359"/>
        <v>-33.118266413586767</v>
      </c>
      <c r="AO567" s="31">
        <f t="shared" si="360"/>
        <v>-89.807440495725089</v>
      </c>
      <c r="AP567" s="30">
        <f t="shared" si="341"/>
        <v>23.609121289162623</v>
      </c>
      <c r="AQ567" s="30">
        <f t="shared" si="342"/>
        <v>-26.020599913279625</v>
      </c>
      <c r="AR567" s="31">
        <f t="shared" si="361"/>
        <v>-39.689511054247099</v>
      </c>
      <c r="AS567" s="33">
        <f t="shared" si="362"/>
        <v>-184.04819402377214</v>
      </c>
      <c r="AT567" s="31">
        <f t="shared" si="363"/>
        <v>7.9036830575225144E-3</v>
      </c>
      <c r="AU567" s="31">
        <f t="shared" si="364"/>
        <v>2.443877139708944</v>
      </c>
      <c r="AV567" s="32">
        <f t="shared" si="365"/>
        <v>-1.9777153318765267E-5</v>
      </c>
      <c r="AW567" s="31">
        <f t="shared" si="366"/>
        <v>-0.12226782934618594</v>
      </c>
      <c r="AX567" s="34">
        <f t="shared" si="367"/>
        <v>7.8839059042037484E-3</v>
      </c>
      <c r="AY567" s="35">
        <f t="shared" si="368"/>
        <v>2.3216093103627582</v>
      </c>
      <c r="AZ567" s="10">
        <f t="shared" si="369"/>
        <v>-39.681627148342898</v>
      </c>
      <c r="BA567" s="10">
        <f t="shared" si="370"/>
        <v>-181.72658471340938</v>
      </c>
      <c r="BB567" s="10">
        <f t="shared" si="371"/>
        <v>-1.7265847134093804</v>
      </c>
      <c r="BC567" s="48"/>
      <c r="BD567" s="46">
        <f t="shared" si="372"/>
        <v>-40</v>
      </c>
      <c r="BE567" s="46">
        <f t="shared" si="373"/>
        <v>-182</v>
      </c>
      <c r="BF567" s="46">
        <f t="shared" si="374"/>
        <v>-2</v>
      </c>
    </row>
    <row r="568" spans="22:58" x14ac:dyDescent="0.3">
      <c r="V568" s="29">
        <v>6.6400000000000796</v>
      </c>
      <c r="W568" s="38">
        <f t="shared" si="344"/>
        <v>43651583.224024683</v>
      </c>
      <c r="X568" s="30">
        <f t="shared" si="343"/>
        <v>-6.4246676350453633</v>
      </c>
      <c r="Y568" s="31">
        <f t="shared" si="345"/>
        <v>-87.935743670985119</v>
      </c>
      <c r="Z568" s="31">
        <f t="shared" si="346"/>
        <v>-89.997702077121986</v>
      </c>
      <c r="AA568" s="31">
        <f t="shared" si="347"/>
        <v>67.633533299446654</v>
      </c>
      <c r="AB568" s="31">
        <f t="shared" si="348"/>
        <v>-89.976207176664673</v>
      </c>
      <c r="AC568" s="31">
        <f t="shared" si="349"/>
        <v>22.766029496468331</v>
      </c>
      <c r="AD568" s="31">
        <f t="shared" si="350"/>
        <v>85.829340319234291</v>
      </c>
      <c r="AE568" s="31">
        <f t="shared" si="351"/>
        <v>-3.9608485101155004</v>
      </c>
      <c r="AF568" s="31">
        <f t="shared" si="352"/>
        <v>-94.144568934552353</v>
      </c>
      <c r="AG568" s="31">
        <f t="shared" si="340"/>
        <v>92.110410468749379</v>
      </c>
      <c r="AH568" s="31">
        <f t="shared" si="353"/>
        <v>-162.73465499481037</v>
      </c>
      <c r="AI568" s="31">
        <f t="shared" si="354"/>
        <v>-89.999999581794356</v>
      </c>
      <c r="AJ568" s="31">
        <f t="shared" si="355"/>
        <v>86.857908281691039</v>
      </c>
      <c r="AK568" s="31">
        <f t="shared" si="356"/>
        <v>89.997398479703762</v>
      </c>
      <c r="AL568" s="32">
        <f t="shared" si="357"/>
        <v>-49.551927900424701</v>
      </c>
      <c r="AM568" s="31">
        <f t="shared" si="358"/>
        <v>-89.809222549855733</v>
      </c>
      <c r="AN568" s="31">
        <f t="shared" si="359"/>
        <v>-33.318264144794654</v>
      </c>
      <c r="AO568" s="31">
        <f t="shared" si="360"/>
        <v>-89.811823651946327</v>
      </c>
      <c r="AP568" s="30">
        <f t="shared" si="341"/>
        <v>23.609121289162623</v>
      </c>
      <c r="AQ568" s="30">
        <f t="shared" si="342"/>
        <v>-26.020599913279625</v>
      </c>
      <c r="AR568" s="31">
        <f t="shared" si="361"/>
        <v>-39.690591279027153</v>
      </c>
      <c r="AS568" s="33">
        <f t="shared" si="362"/>
        <v>-183.95639258649868</v>
      </c>
      <c r="AT568" s="31">
        <f t="shared" si="363"/>
        <v>8.2758174811274933E-3</v>
      </c>
      <c r="AU568" s="31">
        <f t="shared" si="364"/>
        <v>2.5007309054918636</v>
      </c>
      <c r="AV568" s="32">
        <f t="shared" si="365"/>
        <v>-2.0709219618425389E-5</v>
      </c>
      <c r="AW568" s="31">
        <f t="shared" si="366"/>
        <v>-0.12511580400069933</v>
      </c>
      <c r="AX568" s="34">
        <f t="shared" si="367"/>
        <v>8.2551082615090685E-3</v>
      </c>
      <c r="AY568" s="35">
        <f t="shared" si="368"/>
        <v>2.3756151014911642</v>
      </c>
      <c r="AZ568" s="10">
        <f t="shared" si="369"/>
        <v>-39.682336170765645</v>
      </c>
      <c r="BA568" s="10">
        <f t="shared" si="370"/>
        <v>-181.5807774850075</v>
      </c>
      <c r="BB568" s="10">
        <f t="shared" si="371"/>
        <v>-1.580777485007502</v>
      </c>
      <c r="BC568" s="37"/>
      <c r="BD568" s="46">
        <f t="shared" si="372"/>
        <v>-40</v>
      </c>
      <c r="BE568" s="46">
        <f t="shared" si="373"/>
        <v>-182</v>
      </c>
      <c r="BF568" s="46">
        <f t="shared" si="374"/>
        <v>-2</v>
      </c>
    </row>
    <row r="569" spans="22:58" x14ac:dyDescent="0.3">
      <c r="V569" s="29">
        <v>6.6500000000000803</v>
      </c>
      <c r="W569" s="38">
        <f t="shared" si="344"/>
        <v>44668359.215104662</v>
      </c>
      <c r="X569" s="30">
        <f t="shared" si="343"/>
        <v>-6.4246676350453633</v>
      </c>
      <c r="Y569" s="31">
        <f t="shared" si="345"/>
        <v>-88.135743670670735</v>
      </c>
      <c r="Z569" s="31">
        <f t="shared" si="346"/>
        <v>-89.997754384232664</v>
      </c>
      <c r="AA569" s="31">
        <f t="shared" si="347"/>
        <v>67.833533265740073</v>
      </c>
      <c r="AB569" s="31">
        <f t="shared" si="348"/>
        <v>-89.976748767384933</v>
      </c>
      <c r="AC569" s="31">
        <f t="shared" si="349"/>
        <v>22.964995504607174</v>
      </c>
      <c r="AD569" s="31">
        <f t="shared" si="350"/>
        <v>85.92395243078866</v>
      </c>
      <c r="AE569" s="31">
        <f t="shared" si="351"/>
        <v>-3.761882535368855</v>
      </c>
      <c r="AF569" s="31">
        <f t="shared" si="352"/>
        <v>-94.050550720828937</v>
      </c>
      <c r="AG569" s="31">
        <f t="shared" si="340"/>
        <v>92.110410468749379</v>
      </c>
      <c r="AH569" s="31">
        <f t="shared" si="353"/>
        <v>-162.93465499481042</v>
      </c>
      <c r="AI569" s="31">
        <f t="shared" si="354"/>
        <v>-89.999999591313895</v>
      </c>
      <c r="AJ569" s="31">
        <f t="shared" si="355"/>
        <v>87.057908281288093</v>
      </c>
      <c r="AK569" s="31">
        <f t="shared" si="356"/>
        <v>89.997457697535367</v>
      </c>
      <c r="AL569" s="32">
        <f t="shared" si="357"/>
        <v>-49.75192573334099</v>
      </c>
      <c r="AM569" s="31">
        <f t="shared" si="358"/>
        <v>-89.813565143790271</v>
      </c>
      <c r="AN569" s="31">
        <f t="shared" si="359"/>
        <v>-33.518261978113934</v>
      </c>
      <c r="AO569" s="31">
        <f t="shared" si="360"/>
        <v>-89.816107037568798</v>
      </c>
      <c r="AP569" s="30">
        <f t="shared" si="341"/>
        <v>23.609121289162623</v>
      </c>
      <c r="AQ569" s="30">
        <f t="shared" si="342"/>
        <v>-26.020599913279625</v>
      </c>
      <c r="AR569" s="31">
        <f t="shared" si="361"/>
        <v>-39.691623137599791</v>
      </c>
      <c r="AS569" s="33">
        <f t="shared" si="362"/>
        <v>-183.86665775839774</v>
      </c>
      <c r="AT569" s="31">
        <f t="shared" si="363"/>
        <v>8.6654558860884238E-3</v>
      </c>
      <c r="AU569" s="31">
        <f t="shared" si="364"/>
        <v>2.558903863922307</v>
      </c>
      <c r="AV569" s="32">
        <f t="shared" si="365"/>
        <v>-2.1685212633357248E-5</v>
      </c>
      <c r="AW569" s="31">
        <f t="shared" si="366"/>
        <v>-0.12803011586671584</v>
      </c>
      <c r="AX569" s="34">
        <f t="shared" si="367"/>
        <v>8.6437706734550663E-3</v>
      </c>
      <c r="AY569" s="35">
        <f t="shared" si="368"/>
        <v>2.4308737480555913</v>
      </c>
      <c r="AZ569" s="10">
        <f t="shared" si="369"/>
        <v>-39.682979366926332</v>
      </c>
      <c r="BA569" s="10">
        <f t="shared" si="370"/>
        <v>-181.43578401034213</v>
      </c>
      <c r="BB569" s="10">
        <f t="shared" si="371"/>
        <v>-1.4357840103421324</v>
      </c>
      <c r="BC569" s="37"/>
      <c r="BD569" s="46">
        <f t="shared" si="372"/>
        <v>-40</v>
      </c>
      <c r="BE569" s="46">
        <f t="shared" si="373"/>
        <v>-181</v>
      </c>
      <c r="BF569" s="46">
        <f t="shared" si="374"/>
        <v>-1</v>
      </c>
    </row>
    <row r="570" spans="22:58" x14ac:dyDescent="0.3">
      <c r="V570" s="29">
        <v>6.6600000000000801</v>
      </c>
      <c r="W570" s="36">
        <f t="shared" si="344"/>
        <v>45708818.961495966</v>
      </c>
      <c r="X570" s="30">
        <f t="shared" si="343"/>
        <v>-6.4246676350453633</v>
      </c>
      <c r="Y570" s="31">
        <f t="shared" si="345"/>
        <v>-88.335743670370448</v>
      </c>
      <c r="Z570" s="31">
        <f t="shared" si="346"/>
        <v>-89.997805500688145</v>
      </c>
      <c r="AA570" s="31">
        <f t="shared" si="347"/>
        <v>68.033533233550486</v>
      </c>
      <c r="AB570" s="31">
        <f t="shared" si="348"/>
        <v>-89.977278029999326</v>
      </c>
      <c r="AC570" s="31">
        <f t="shared" si="349"/>
        <v>23.16400782018469</v>
      </c>
      <c r="AD570" s="31">
        <f t="shared" si="350"/>
        <v>86.016432428472612</v>
      </c>
      <c r="AE570" s="31">
        <f t="shared" si="351"/>
        <v>-3.5628702516806392</v>
      </c>
      <c r="AF570" s="31">
        <f t="shared" si="352"/>
        <v>-93.958651102214858</v>
      </c>
      <c r="AG570" s="31">
        <f t="shared" si="340"/>
        <v>92.110410468749379</v>
      </c>
      <c r="AH570" s="31">
        <f t="shared" si="353"/>
        <v>-163.13465499481038</v>
      </c>
      <c r="AI570" s="31">
        <f t="shared" si="354"/>
        <v>-89.999999600616718</v>
      </c>
      <c r="AJ570" s="31">
        <f t="shared" si="355"/>
        <v>87.257908280903237</v>
      </c>
      <c r="AK570" s="31">
        <f t="shared" si="356"/>
        <v>89.997515567404562</v>
      </c>
      <c r="AL570" s="32">
        <f t="shared" si="357"/>
        <v>-49.951923663791078</v>
      </c>
      <c r="AM570" s="31">
        <f t="shared" si="358"/>
        <v>-89.817808890288333</v>
      </c>
      <c r="AN570" s="31">
        <f t="shared" si="359"/>
        <v>-33.718259908948838</v>
      </c>
      <c r="AO570" s="31">
        <f t="shared" si="360"/>
        <v>-89.820292923500489</v>
      </c>
      <c r="AP570" s="30">
        <f t="shared" si="341"/>
        <v>23.609121289162623</v>
      </c>
      <c r="AQ570" s="30">
        <f t="shared" si="342"/>
        <v>-26.020599913279625</v>
      </c>
      <c r="AR570" s="31">
        <f t="shared" si="361"/>
        <v>-39.692608784746476</v>
      </c>
      <c r="AS570" s="33">
        <f t="shared" si="362"/>
        <v>-183.77894402571536</v>
      </c>
      <c r="AT570" s="31">
        <f t="shared" si="363"/>
        <v>9.0734199193417686E-3</v>
      </c>
      <c r="AU570" s="31">
        <f t="shared" si="364"/>
        <v>2.6184263790572135</v>
      </c>
      <c r="AV570" s="32">
        <f t="shared" si="365"/>
        <v>-2.2707202546054267E-5</v>
      </c>
      <c r="AW570" s="31">
        <f t="shared" si="366"/>
        <v>-0.13101231009060821</v>
      </c>
      <c r="AX570" s="34">
        <f t="shared" si="367"/>
        <v>9.0507127167957137E-3</v>
      </c>
      <c r="AY570" s="35">
        <f t="shared" si="368"/>
        <v>2.4874140689666051</v>
      </c>
      <c r="AZ570" s="10">
        <f t="shared" si="369"/>
        <v>-39.683558072029683</v>
      </c>
      <c r="BA570" s="10">
        <f t="shared" si="370"/>
        <v>-181.29152995674875</v>
      </c>
      <c r="BB570" s="10">
        <f t="shared" si="371"/>
        <v>-1.2915299567487466</v>
      </c>
      <c r="BC570" s="48"/>
      <c r="BD570" s="46">
        <f t="shared" si="372"/>
        <v>-40</v>
      </c>
      <c r="BE570" s="46">
        <f t="shared" si="373"/>
        <v>-181</v>
      </c>
      <c r="BF570" s="46">
        <f t="shared" si="374"/>
        <v>-1</v>
      </c>
    </row>
    <row r="571" spans="22:58" x14ac:dyDescent="0.3">
      <c r="V571" s="29">
        <v>6.6700000000000799</v>
      </c>
      <c r="W571" s="38">
        <f t="shared" si="344"/>
        <v>46773514.128728472</v>
      </c>
      <c r="X571" s="30">
        <f t="shared" si="343"/>
        <v>-6.4246676350453633</v>
      </c>
      <c r="Y571" s="31">
        <f t="shared" si="345"/>
        <v>-88.535743670083704</v>
      </c>
      <c r="Z571" s="31">
        <f t="shared" si="346"/>
        <v>-89.997855453591043</v>
      </c>
      <c r="AA571" s="31">
        <f t="shared" si="347"/>
        <v>68.233533202809696</v>
      </c>
      <c r="AB571" s="31">
        <f t="shared" si="348"/>
        <v>-89.977795245129514</v>
      </c>
      <c r="AC571" s="31">
        <f t="shared" si="349"/>
        <v>23.363064379152711</v>
      </c>
      <c r="AD571" s="31">
        <f t="shared" si="350"/>
        <v>86.106827417850525</v>
      </c>
      <c r="AE571" s="31">
        <f t="shared" si="351"/>
        <v>-3.3638137231666647</v>
      </c>
      <c r="AF571" s="31">
        <f t="shared" si="352"/>
        <v>-93.868823280870032</v>
      </c>
      <c r="AG571" s="31">
        <f t="shared" si="340"/>
        <v>92.110410468749379</v>
      </c>
      <c r="AH571" s="31">
        <f t="shared" si="353"/>
        <v>-163.33465499481036</v>
      </c>
      <c r="AI571" s="31">
        <f t="shared" si="354"/>
        <v>-89.9999996097078</v>
      </c>
      <c r="AJ571" s="31">
        <f t="shared" si="355"/>
        <v>87.457908280535719</v>
      </c>
      <c r="AK571" s="31">
        <f t="shared" si="356"/>
        <v>89.997572119994715</v>
      </c>
      <c r="AL571" s="32">
        <f t="shared" si="357"/>
        <v>-50.151921687385354</v>
      </c>
      <c r="AM571" s="31">
        <f t="shared" si="358"/>
        <v>-89.821956039254147</v>
      </c>
      <c r="AN571" s="31">
        <f t="shared" si="359"/>
        <v>-33.91825793291062</v>
      </c>
      <c r="AO571" s="31">
        <f t="shared" si="360"/>
        <v>-89.824383528967232</v>
      </c>
      <c r="AP571" s="30">
        <f t="shared" si="341"/>
        <v>23.609121289162623</v>
      </c>
      <c r="AQ571" s="30">
        <f t="shared" si="342"/>
        <v>-26.020599913279625</v>
      </c>
      <c r="AR571" s="31">
        <f t="shared" si="361"/>
        <v>-39.693550280194287</v>
      </c>
      <c r="AS571" s="33">
        <f t="shared" si="362"/>
        <v>-183.69320680983725</v>
      </c>
      <c r="AT571" s="31">
        <f t="shared" si="363"/>
        <v>9.5005696344002983E-3</v>
      </c>
      <c r="AU571" s="31">
        <f t="shared" si="364"/>
        <v>2.6793294963177807</v>
      </c>
      <c r="AV571" s="32">
        <f t="shared" si="365"/>
        <v>-2.3777357102934692E-5</v>
      </c>
      <c r="AW571" s="31">
        <f t="shared" si="366"/>
        <v>-0.13406396780655877</v>
      </c>
      <c r="AX571" s="34">
        <f t="shared" si="367"/>
        <v>9.4767922772973634E-3</v>
      </c>
      <c r="AY571" s="35">
        <f t="shared" si="368"/>
        <v>2.545265528511222</v>
      </c>
      <c r="AZ571" s="10">
        <f t="shared" si="369"/>
        <v>-39.68407348791699</v>
      </c>
      <c r="BA571" s="10">
        <f t="shared" si="370"/>
        <v>-181.14794128132604</v>
      </c>
      <c r="BB571" s="10">
        <f t="shared" si="371"/>
        <v>-1.147941281326041</v>
      </c>
      <c r="BC571" s="37"/>
      <c r="BD571" s="46">
        <f t="shared" si="372"/>
        <v>-40</v>
      </c>
      <c r="BE571" s="46">
        <f t="shared" si="373"/>
        <v>-181</v>
      </c>
      <c r="BF571" s="46">
        <f t="shared" si="374"/>
        <v>-1</v>
      </c>
    </row>
    <row r="572" spans="22:58" x14ac:dyDescent="0.3">
      <c r="V572" s="29">
        <v>6.6800000000000797</v>
      </c>
      <c r="W572" s="38">
        <f t="shared" si="344"/>
        <v>47863009.232272685</v>
      </c>
      <c r="X572" s="30">
        <f t="shared" si="343"/>
        <v>-6.4246676350453633</v>
      </c>
      <c r="Y572" s="31">
        <f t="shared" si="345"/>
        <v>-88.735743669809864</v>
      </c>
      <c r="Z572" s="31">
        <f t="shared" si="346"/>
        <v>-89.997904269427053</v>
      </c>
      <c r="AA572" s="31">
        <f t="shared" si="347"/>
        <v>68.43353317345246</v>
      </c>
      <c r="AB572" s="31">
        <f t="shared" si="348"/>
        <v>-89.978300687009465</v>
      </c>
      <c r="AC572" s="31">
        <f t="shared" si="349"/>
        <v>23.562163208601518</v>
      </c>
      <c r="AD572" s="31">
        <f t="shared" si="350"/>
        <v>86.195183526508643</v>
      </c>
      <c r="AE572" s="31">
        <f t="shared" si="351"/>
        <v>-3.1647149228012523</v>
      </c>
      <c r="AF572" s="31">
        <f t="shared" si="352"/>
        <v>-93.781021429927861</v>
      </c>
      <c r="AG572" s="31">
        <f t="shared" si="340"/>
        <v>92.110410468749379</v>
      </c>
      <c r="AH572" s="31">
        <f t="shared" si="353"/>
        <v>-163.53465499481035</v>
      </c>
      <c r="AI572" s="31">
        <f t="shared" si="354"/>
        <v>-89.999999618591929</v>
      </c>
      <c r="AJ572" s="31">
        <f t="shared" si="355"/>
        <v>87.657908280184742</v>
      </c>
      <c r="AK572" s="31">
        <f t="shared" si="356"/>
        <v>89.997627385290755</v>
      </c>
      <c r="AL572" s="32">
        <f t="shared" si="357"/>
        <v>-50.351919799931693</v>
      </c>
      <c r="AM572" s="31">
        <f t="shared" si="358"/>
        <v>-89.826008789387075</v>
      </c>
      <c r="AN572" s="31">
        <f t="shared" si="359"/>
        <v>-34.118256045807925</v>
      </c>
      <c r="AO572" s="31">
        <f t="shared" si="360"/>
        <v>-89.828381022688248</v>
      </c>
      <c r="AP572" s="30">
        <f t="shared" si="341"/>
        <v>23.609121289162623</v>
      </c>
      <c r="AQ572" s="30">
        <f t="shared" si="342"/>
        <v>-26.020599913279625</v>
      </c>
      <c r="AR572" s="31">
        <f t="shared" si="361"/>
        <v>-39.69444959272618</v>
      </c>
      <c r="AS572" s="33">
        <f t="shared" si="362"/>
        <v>-183.60940245261611</v>
      </c>
      <c r="AT572" s="31">
        <f t="shared" si="363"/>
        <v>9.947805271030178E-3</v>
      </c>
      <c r="AU572" s="31">
        <f t="shared" si="364"/>
        <v>2.7416449565222067</v>
      </c>
      <c r="AV572" s="32">
        <f t="shared" si="365"/>
        <v>-2.489794620762148E-5</v>
      </c>
      <c r="AW572" s="31">
        <f t="shared" si="366"/>
        <v>-0.13718670697458676</v>
      </c>
      <c r="AX572" s="34">
        <f t="shared" si="367"/>
        <v>9.9229073248225559E-3</v>
      </c>
      <c r="AY572" s="35">
        <f t="shared" si="368"/>
        <v>2.6044582495476201</v>
      </c>
      <c r="AZ572" s="10">
        <f t="shared" si="369"/>
        <v>-39.684526685401359</v>
      </c>
      <c r="BA572" s="10">
        <f t="shared" si="370"/>
        <v>-181.00494420306848</v>
      </c>
      <c r="BB572" s="10">
        <f t="shared" si="371"/>
        <v>-1.0049442030684759</v>
      </c>
      <c r="BC572" s="37"/>
      <c r="BD572" s="46">
        <f t="shared" si="372"/>
        <v>-40</v>
      </c>
      <c r="BE572" s="46">
        <f t="shared" si="373"/>
        <v>-181</v>
      </c>
      <c r="BF572" s="46">
        <f t="shared" si="374"/>
        <v>-1</v>
      </c>
    </row>
    <row r="573" spans="22:58" x14ac:dyDescent="0.3">
      <c r="V573" s="29">
        <v>6.6900000000000803</v>
      </c>
      <c r="W573" s="36">
        <f t="shared" si="344"/>
        <v>48977881.936853759</v>
      </c>
      <c r="X573" s="30">
        <f t="shared" si="343"/>
        <v>-6.4246676350453633</v>
      </c>
      <c r="Y573" s="31">
        <f t="shared" si="345"/>
        <v>-88.935743669548359</v>
      </c>
      <c r="Z573" s="31">
        <f t="shared" si="346"/>
        <v>-89.997951974078987</v>
      </c>
      <c r="AA573" s="31">
        <f t="shared" si="347"/>
        <v>68.63353314541655</v>
      </c>
      <c r="AB573" s="31">
        <f t="shared" si="348"/>
        <v>-89.978794623630847</v>
      </c>
      <c r="AC573" s="31">
        <f t="shared" si="349"/>
        <v>23.761302422811234</v>
      </c>
      <c r="AD573" s="31">
        <f t="shared" si="350"/>
        <v>86.281545920130881</v>
      </c>
      <c r="AE573" s="31">
        <f t="shared" si="351"/>
        <v>-2.9655757363659419</v>
      </c>
      <c r="AF573" s="31">
        <f t="shared" si="352"/>
        <v>-93.695200677578967</v>
      </c>
      <c r="AG573" s="31">
        <f t="shared" si="340"/>
        <v>92.110410468749379</v>
      </c>
      <c r="AH573" s="31">
        <f t="shared" si="353"/>
        <v>-163.7346549948104</v>
      </c>
      <c r="AI573" s="31">
        <f t="shared" si="354"/>
        <v>-89.999999627273837</v>
      </c>
      <c r="AJ573" s="31">
        <f t="shared" si="355"/>
        <v>87.857908279849568</v>
      </c>
      <c r="AK573" s="31">
        <f t="shared" si="356"/>
        <v>89.997681392595084</v>
      </c>
      <c r="AL573" s="32">
        <f t="shared" si="357"/>
        <v>-50.551917997426692</v>
      </c>
      <c r="AM573" s="31">
        <f t="shared" si="358"/>
        <v>-89.82996928934655</v>
      </c>
      <c r="AN573" s="31">
        <f t="shared" si="359"/>
        <v>-34.318254243638144</v>
      </c>
      <c r="AO573" s="31">
        <f t="shared" si="360"/>
        <v>-89.832287524025304</v>
      </c>
      <c r="AP573" s="30">
        <f t="shared" si="341"/>
        <v>23.609121289162623</v>
      </c>
      <c r="AQ573" s="30">
        <f t="shared" si="342"/>
        <v>-26.020599913279625</v>
      </c>
      <c r="AR573" s="31">
        <f t="shared" si="361"/>
        <v>-39.695308604121088</v>
      </c>
      <c r="AS573" s="33">
        <f t="shared" si="362"/>
        <v>-183.52748820160429</v>
      </c>
      <c r="AT573" s="31">
        <f t="shared" si="363"/>
        <v>1.0416069115857041E-2</v>
      </c>
      <c r="AU573" s="31">
        <f t="shared" si="364"/>
        <v>2.8054052101156683</v>
      </c>
      <c r="AV573" s="32">
        <f t="shared" si="365"/>
        <v>-2.6071346740857376E-5</v>
      </c>
      <c r="AW573" s="31">
        <f t="shared" si="366"/>
        <v>-0.14038218323808288</v>
      </c>
      <c r="AX573" s="34">
        <f t="shared" si="367"/>
        <v>1.0389997769116184E-2</v>
      </c>
      <c r="AY573" s="35">
        <f t="shared" si="368"/>
        <v>2.6650230268775856</v>
      </c>
      <c r="AZ573" s="10">
        <f t="shared" si="369"/>
        <v>-39.684918606351971</v>
      </c>
      <c r="BA573" s="10">
        <f t="shared" si="370"/>
        <v>-180.86246517472671</v>
      </c>
      <c r="BB573" s="10">
        <f t="shared" si="371"/>
        <v>-0.86246517472670803</v>
      </c>
      <c r="BC573" s="48"/>
      <c r="BD573" s="46">
        <f t="shared" si="372"/>
        <v>-40</v>
      </c>
      <c r="BE573" s="46">
        <f t="shared" si="373"/>
        <v>-181</v>
      </c>
      <c r="BF573" s="46">
        <f t="shared" si="374"/>
        <v>-1</v>
      </c>
    </row>
    <row r="574" spans="22:58" x14ac:dyDescent="0.3">
      <c r="V574" s="29">
        <v>6.7000000000000801</v>
      </c>
      <c r="W574" s="38">
        <f t="shared" si="344"/>
        <v>50118723.362736568</v>
      </c>
      <c r="X574" s="30">
        <f t="shared" si="343"/>
        <v>-6.4246676350453633</v>
      </c>
      <c r="Y574" s="31">
        <f t="shared" si="345"/>
        <v>-89.13574366929862</v>
      </c>
      <c r="Z574" s="31">
        <f t="shared" si="346"/>
        <v>-89.99799859284046</v>
      </c>
      <c r="AA574" s="31">
        <f t="shared" si="347"/>
        <v>68.833533118642436</v>
      </c>
      <c r="AB574" s="31">
        <f t="shared" si="348"/>
        <v>-89.979277316885103</v>
      </c>
      <c r="AC574" s="31">
        <f t="shared" si="349"/>
        <v>23.960480219467488</v>
      </c>
      <c r="AD574" s="31">
        <f t="shared" si="350"/>
        <v>86.365958818610039</v>
      </c>
      <c r="AE574" s="31">
        <f t="shared" si="351"/>
        <v>-2.766397966234063</v>
      </c>
      <c r="AF574" s="31">
        <f t="shared" si="352"/>
        <v>-93.611317091115524</v>
      </c>
      <c r="AG574" s="31">
        <f t="shared" si="340"/>
        <v>92.110410468749379</v>
      </c>
      <c r="AH574" s="31">
        <f t="shared" si="353"/>
        <v>-163.93465499481039</v>
      </c>
      <c r="AI574" s="31">
        <f t="shared" si="354"/>
        <v>-89.999999635758115</v>
      </c>
      <c r="AJ574" s="31">
        <f t="shared" si="355"/>
        <v>88.057908279529471</v>
      </c>
      <c r="AK574" s="31">
        <f t="shared" si="356"/>
        <v>89.997734170543069</v>
      </c>
      <c r="AL574" s="32">
        <f t="shared" si="357"/>
        <v>-50.751916276047069</v>
      </c>
      <c r="AM574" s="31">
        <f t="shared" si="358"/>
        <v>-89.833839638890623</v>
      </c>
      <c r="AN574" s="31">
        <f t="shared" si="359"/>
        <v>-34.518252522578607</v>
      </c>
      <c r="AO574" s="31">
        <f t="shared" si="360"/>
        <v>-89.83610510410567</v>
      </c>
      <c r="AP574" s="30">
        <f t="shared" si="341"/>
        <v>23.609121289162623</v>
      </c>
      <c r="AQ574" s="30">
        <f t="shared" si="342"/>
        <v>-26.020599913279625</v>
      </c>
      <c r="AR574" s="31">
        <f t="shared" si="361"/>
        <v>-39.696129112929675</v>
      </c>
      <c r="AS574" s="33">
        <f t="shared" si="362"/>
        <v>-183.44742219522118</v>
      </c>
      <c r="AT574" s="31">
        <f t="shared" si="363"/>
        <v>1.0906347447511535E-2</v>
      </c>
      <c r="AU574" s="31">
        <f t="shared" si="364"/>
        <v>2.8706434315929337</v>
      </c>
      <c r="AV574" s="32">
        <f t="shared" si="365"/>
        <v>-2.7300047596449147E-5</v>
      </c>
      <c r="AW574" s="31">
        <f t="shared" si="366"/>
        <v>-0.14365209080129751</v>
      </c>
      <c r="AX574" s="34">
        <f t="shared" si="367"/>
        <v>1.0879047399915086E-2</v>
      </c>
      <c r="AY574" s="35">
        <f t="shared" si="368"/>
        <v>2.7269913407916362</v>
      </c>
      <c r="AZ574" s="10">
        <f t="shared" si="369"/>
        <v>-39.685250065529758</v>
      </c>
      <c r="BA574" s="10">
        <f t="shared" si="370"/>
        <v>-180.72043085442954</v>
      </c>
      <c r="BB574" s="10">
        <f t="shared" si="371"/>
        <v>-0.72043085442953725</v>
      </c>
      <c r="BC574" s="37"/>
      <c r="BD574" s="46">
        <f t="shared" si="372"/>
        <v>-40</v>
      </c>
      <c r="BE574" s="46">
        <f t="shared" si="373"/>
        <v>-181</v>
      </c>
      <c r="BF574" s="46">
        <f t="shared" si="374"/>
        <v>-1</v>
      </c>
    </row>
    <row r="575" spans="22:58" x14ac:dyDescent="0.3">
      <c r="V575" s="29">
        <v>6.7100000000000799</v>
      </c>
      <c r="W575" s="38">
        <f t="shared" si="344"/>
        <v>51286138.399145961</v>
      </c>
      <c r="X575" s="30">
        <f t="shared" si="343"/>
        <v>-6.4246676350453633</v>
      </c>
      <c r="Y575" s="31">
        <f t="shared" si="345"/>
        <v>-89.335743669060093</v>
      </c>
      <c r="Z575" s="31">
        <f t="shared" si="346"/>
        <v>-89.998044150429379</v>
      </c>
      <c r="AA575" s="31">
        <f t="shared" si="347"/>
        <v>69.033533093073345</v>
      </c>
      <c r="AB575" s="31">
        <f t="shared" si="348"/>
        <v>-89.979749022702308</v>
      </c>
      <c r="AC575" s="31">
        <f t="shared" si="349"/>
        <v>24.159694876035385</v>
      </c>
      <c r="AD575" s="31">
        <f t="shared" si="350"/>
        <v>86.448465512168028</v>
      </c>
      <c r="AE575" s="31">
        <f t="shared" si="351"/>
        <v>-2.5671833349967308</v>
      </c>
      <c r="AF575" s="31">
        <f t="shared" si="352"/>
        <v>-93.529327660963659</v>
      </c>
      <c r="AG575" s="31">
        <f t="shared" si="340"/>
        <v>92.110410468749379</v>
      </c>
      <c r="AH575" s="31">
        <f t="shared" si="353"/>
        <v>-164.13465499481038</v>
      </c>
      <c r="AI575" s="31">
        <f t="shared" si="354"/>
        <v>-89.999999644049282</v>
      </c>
      <c r="AJ575" s="31">
        <f t="shared" si="355"/>
        <v>88.25790827922377</v>
      </c>
      <c r="AK575" s="31">
        <f t="shared" si="356"/>
        <v>89.9977857471183</v>
      </c>
      <c r="AL575" s="32">
        <f t="shared" si="357"/>
        <v>-50.951914632141644</v>
      </c>
      <c r="AM575" s="31">
        <f t="shared" si="358"/>
        <v>-89.837621889988483</v>
      </c>
      <c r="AN575" s="31">
        <f t="shared" si="359"/>
        <v>-34.718250878978871</v>
      </c>
      <c r="AO575" s="31">
        <f t="shared" si="360"/>
        <v>-89.839835786919465</v>
      </c>
      <c r="AP575" s="30">
        <f t="shared" si="341"/>
        <v>23.609121289162623</v>
      </c>
      <c r="AQ575" s="30">
        <f t="shared" si="342"/>
        <v>-26.020599913279625</v>
      </c>
      <c r="AR575" s="31">
        <f t="shared" si="361"/>
        <v>-39.696912838092608</v>
      </c>
      <c r="AS575" s="33">
        <f t="shared" si="362"/>
        <v>-183.36916344788312</v>
      </c>
      <c r="AT575" s="31">
        <f t="shared" si="363"/>
        <v>1.1419672569926136E-2</v>
      </c>
      <c r="AU575" s="31">
        <f t="shared" si="364"/>
        <v>2.9373935341085189</v>
      </c>
      <c r="AV575" s="32">
        <f t="shared" si="365"/>
        <v>-2.8586654966030251E-5</v>
      </c>
      <c r="AW575" s="31">
        <f t="shared" si="366"/>
        <v>-0.1469981633272518</v>
      </c>
      <c r="AX575" s="34">
        <f t="shared" si="367"/>
        <v>1.1391085914960106E-2</v>
      </c>
      <c r="AY575" s="35">
        <f t="shared" si="368"/>
        <v>2.7903953707812672</v>
      </c>
      <c r="AZ575" s="10">
        <f t="shared" si="369"/>
        <v>-39.68552175217765</v>
      </c>
      <c r="BA575" s="10">
        <f t="shared" si="370"/>
        <v>-180.57876807710187</v>
      </c>
      <c r="BB575" s="10">
        <f t="shared" si="371"/>
        <v>-0.57876807710186995</v>
      </c>
      <c r="BC575" s="37"/>
      <c r="BD575" s="46">
        <f t="shared" si="372"/>
        <v>-40</v>
      </c>
      <c r="BE575" s="46">
        <f t="shared" si="373"/>
        <v>-181</v>
      </c>
      <c r="BF575" s="46">
        <f t="shared" si="374"/>
        <v>-1</v>
      </c>
    </row>
    <row r="576" spans="22:58" x14ac:dyDescent="0.3">
      <c r="V576" s="29">
        <v>6.7200000000000797</v>
      </c>
      <c r="W576" s="36">
        <f t="shared" si="344"/>
        <v>52480746.024986945</v>
      </c>
      <c r="X576" s="30">
        <f t="shared" si="343"/>
        <v>-6.4246676350453633</v>
      </c>
      <c r="Y576" s="31">
        <f t="shared" si="345"/>
        <v>-89.535743668832325</v>
      </c>
      <c r="Z576" s="31">
        <f t="shared" si="346"/>
        <v>-89.998088671000971</v>
      </c>
      <c r="AA576" s="31">
        <f t="shared" si="347"/>
        <v>69.233533068655063</v>
      </c>
      <c r="AB576" s="31">
        <f t="shared" si="348"/>
        <v>-89.980209991186882</v>
      </c>
      <c r="AC576" s="31">
        <f t="shared" si="349"/>
        <v>24.358944746285541</v>
      </c>
      <c r="AD576" s="31">
        <f t="shared" si="350"/>
        <v>86.529108377461171</v>
      </c>
      <c r="AE576" s="31">
        <f t="shared" si="351"/>
        <v>-2.3679334889370871</v>
      </c>
      <c r="AF576" s="31">
        <f t="shared" si="352"/>
        <v>-93.449190284726683</v>
      </c>
      <c r="AG576" s="31">
        <f t="shared" si="340"/>
        <v>92.110410468749379</v>
      </c>
      <c r="AH576" s="31">
        <f t="shared" si="353"/>
        <v>-164.33465499481036</v>
      </c>
      <c r="AI576" s="31">
        <f t="shared" si="354"/>
        <v>-89.999999652151701</v>
      </c>
      <c r="AJ576" s="31">
        <f t="shared" si="355"/>
        <v>88.457908278931839</v>
      </c>
      <c r="AK576" s="31">
        <f t="shared" si="356"/>
        <v>89.997836149667336</v>
      </c>
      <c r="AL576" s="32">
        <f t="shared" si="357"/>
        <v>-51.151913062223578</v>
      </c>
      <c r="AM576" s="31">
        <f t="shared" si="358"/>
        <v>-89.841318047907777</v>
      </c>
      <c r="AN576" s="31">
        <f t="shared" si="359"/>
        <v>-34.918249309352724</v>
      </c>
      <c r="AO576" s="31">
        <f t="shared" si="360"/>
        <v>-89.843481550392141</v>
      </c>
      <c r="AP576" s="30">
        <f t="shared" si="341"/>
        <v>23.609121289162623</v>
      </c>
      <c r="AQ576" s="30">
        <f t="shared" si="342"/>
        <v>-26.020599913279625</v>
      </c>
      <c r="AR576" s="31">
        <f t="shared" si="361"/>
        <v>-39.697661422406817</v>
      </c>
      <c r="AS576" s="33">
        <f t="shared" si="362"/>
        <v>-183.29267183511882</v>
      </c>
      <c r="AT576" s="31">
        <f t="shared" si="363"/>
        <v>1.1957124937652159E-2</v>
      </c>
      <c r="AU576" s="31">
        <f t="shared" si="364"/>
        <v>3.0056901842683272</v>
      </c>
      <c r="AV576" s="32">
        <f t="shared" si="365"/>
        <v>-2.9933897866857862E-5</v>
      </c>
      <c r="AW576" s="31">
        <f t="shared" si="366"/>
        <v>-0.15042217485654177</v>
      </c>
      <c r="AX576" s="34">
        <f t="shared" si="367"/>
        <v>1.19271910397853E-2</v>
      </c>
      <c r="AY576" s="35">
        <f t="shared" si="368"/>
        <v>2.8552680094117853</v>
      </c>
      <c r="AZ576" s="10">
        <f t="shared" si="369"/>
        <v>-39.685734231367029</v>
      </c>
      <c r="BA576" s="10">
        <f t="shared" si="370"/>
        <v>-180.43740382570704</v>
      </c>
      <c r="BB576" s="10">
        <f t="shared" si="371"/>
        <v>-0.43740382570703673</v>
      </c>
      <c r="BC576" s="48"/>
      <c r="BD576" s="46">
        <f t="shared" si="372"/>
        <v>-40</v>
      </c>
      <c r="BE576" s="46">
        <f t="shared" si="373"/>
        <v>-180</v>
      </c>
      <c r="BF576" s="46">
        <f t="shared" si="374"/>
        <v>0</v>
      </c>
    </row>
    <row r="577" spans="22:58" x14ac:dyDescent="0.3">
      <c r="V577" s="29">
        <v>6.7300000000000804</v>
      </c>
      <c r="W577" s="38">
        <f t="shared" si="344"/>
        <v>53703179.637035273</v>
      </c>
      <c r="X577" s="30">
        <f t="shared" si="343"/>
        <v>-6.4246676350453633</v>
      </c>
      <c r="Y577" s="31">
        <f t="shared" si="345"/>
        <v>-89.73574366861483</v>
      </c>
      <c r="Z577" s="31">
        <f t="shared" si="346"/>
        <v>-89.998132178160617</v>
      </c>
      <c r="AA577" s="31">
        <f t="shared" si="347"/>
        <v>69.433533045335793</v>
      </c>
      <c r="AB577" s="31">
        <f t="shared" si="348"/>
        <v>-89.980660466750152</v>
      </c>
      <c r="AC577" s="31">
        <f t="shared" si="349"/>
        <v>24.55822825696627</v>
      </c>
      <c r="AD577" s="31">
        <f t="shared" si="350"/>
        <v>86.607928893647994</v>
      </c>
      <c r="AE577" s="31">
        <f t="shared" si="351"/>
        <v>-2.1686500013581345</v>
      </c>
      <c r="AF577" s="31">
        <f t="shared" si="352"/>
        <v>-93.37086375126276</v>
      </c>
      <c r="AG577" s="31">
        <f t="shared" si="340"/>
        <v>92.110410468749379</v>
      </c>
      <c r="AH577" s="31">
        <f t="shared" si="353"/>
        <v>-164.53465499481038</v>
      </c>
      <c r="AI577" s="31">
        <f t="shared" si="354"/>
        <v>-89.99999966006969</v>
      </c>
      <c r="AJ577" s="31">
        <f t="shared" si="355"/>
        <v>88.657908278653053</v>
      </c>
      <c r="AK577" s="31">
        <f t="shared" si="356"/>
        <v>89.9978854049143</v>
      </c>
      <c r="AL577" s="32">
        <f t="shared" si="357"/>
        <v>-51.351911562962947</v>
      </c>
      <c r="AM577" s="31">
        <f t="shared" si="358"/>
        <v>-89.844930072277251</v>
      </c>
      <c r="AN577" s="31">
        <f t="shared" si="359"/>
        <v>-35.118247810370896</v>
      </c>
      <c r="AO577" s="31">
        <f t="shared" si="360"/>
        <v>-89.847044327432641</v>
      </c>
      <c r="AP577" s="30">
        <f t="shared" si="341"/>
        <v>23.609121289162623</v>
      </c>
      <c r="AQ577" s="30">
        <f t="shared" si="342"/>
        <v>-26.020599913279625</v>
      </c>
      <c r="AR577" s="31">
        <f t="shared" si="361"/>
        <v>-39.698376435846036</v>
      </c>
      <c r="AS577" s="33">
        <f t="shared" si="362"/>
        <v>-183.21790807869542</v>
      </c>
      <c r="AT577" s="31">
        <f t="shared" si="363"/>
        <v>1.2519835377141207E-2</v>
      </c>
      <c r="AU577" s="31">
        <f t="shared" si="364"/>
        <v>3.0755688170959541</v>
      </c>
      <c r="AV577" s="32">
        <f t="shared" si="365"/>
        <v>-3.1344633919396973E-5</v>
      </c>
      <c r="AW577" s="31">
        <f t="shared" si="366"/>
        <v>-0.15392594074752111</v>
      </c>
      <c r="AX577" s="34">
        <f t="shared" si="367"/>
        <v>1.248849074322181E-2</v>
      </c>
      <c r="AY577" s="35">
        <f t="shared" si="368"/>
        <v>2.9216428763484328</v>
      </c>
      <c r="AZ577" s="10">
        <f t="shared" si="369"/>
        <v>-39.685887945102813</v>
      </c>
      <c r="BA577" s="10">
        <f t="shared" si="370"/>
        <v>-180.29626520234697</v>
      </c>
      <c r="BB577" s="10">
        <f t="shared" si="371"/>
        <v>-0.29626520234697296</v>
      </c>
      <c r="BC577" s="37"/>
      <c r="BD577" s="46">
        <f t="shared" si="372"/>
        <v>-40</v>
      </c>
      <c r="BE577" s="46">
        <f t="shared" si="373"/>
        <v>-180</v>
      </c>
      <c r="BF577" s="46">
        <f t="shared" si="374"/>
        <v>0</v>
      </c>
    </row>
    <row r="578" spans="22:58" x14ac:dyDescent="0.3">
      <c r="V578" s="29">
        <v>6.7400000000000801</v>
      </c>
      <c r="W578" s="38">
        <f t="shared" si="344"/>
        <v>54954087.385772683</v>
      </c>
      <c r="X578" s="30">
        <f t="shared" si="343"/>
        <v>-6.4246676350453633</v>
      </c>
      <c r="Y578" s="31">
        <f t="shared" si="345"/>
        <v>-89.935743668407099</v>
      </c>
      <c r="Z578" s="31">
        <f t="shared" si="346"/>
        <v>-89.998174694976413</v>
      </c>
      <c r="AA578" s="31">
        <f t="shared" si="347"/>
        <v>69.633533023066065</v>
      </c>
      <c r="AB578" s="31">
        <f t="shared" si="348"/>
        <v>-89.981100688240033</v>
      </c>
      <c r="AC578" s="31">
        <f t="shared" si="349"/>
        <v>24.757543904616341</v>
      </c>
      <c r="AD578" s="31">
        <f t="shared" si="350"/>
        <v>86.684967658399785</v>
      </c>
      <c r="AE578" s="31">
        <f t="shared" si="351"/>
        <v>-1.9693343757700603</v>
      </c>
      <c r="AF578" s="31">
        <f t="shared" si="352"/>
        <v>-93.294307724816662</v>
      </c>
      <c r="AG578" s="31">
        <f t="shared" si="340"/>
        <v>92.110410468749379</v>
      </c>
      <c r="AH578" s="31">
        <f t="shared" si="353"/>
        <v>-164.73465499481037</v>
      </c>
      <c r="AI578" s="31">
        <f t="shared" si="354"/>
        <v>-89.999999667807458</v>
      </c>
      <c r="AJ578" s="31">
        <f t="shared" si="355"/>
        <v>88.85790827838683</v>
      </c>
      <c r="AK578" s="31">
        <f t="shared" si="356"/>
        <v>89.997933538974976</v>
      </c>
      <c r="AL578" s="32">
        <f t="shared" si="357"/>
        <v>-51.551910131179667</v>
      </c>
      <c r="AM578" s="31">
        <f t="shared" si="358"/>
        <v>-89.848459878125126</v>
      </c>
      <c r="AN578" s="31">
        <f t="shared" si="359"/>
        <v>-35.318246378853829</v>
      </c>
      <c r="AO578" s="31">
        <f t="shared" si="360"/>
        <v>-89.850526006957608</v>
      </c>
      <c r="AP578" s="30">
        <f t="shared" si="341"/>
        <v>23.609121289162623</v>
      </c>
      <c r="AQ578" s="30">
        <f t="shared" si="342"/>
        <v>-26.020599913279625</v>
      </c>
      <c r="AR578" s="31">
        <f t="shared" si="361"/>
        <v>-39.699059378740891</v>
      </c>
      <c r="AS578" s="33">
        <f t="shared" si="362"/>
        <v>-183.14483373177427</v>
      </c>
      <c r="AT578" s="31">
        <f t="shared" si="363"/>
        <v>1.3108987408140539E-2</v>
      </c>
      <c r="AU578" s="31">
        <f t="shared" si="364"/>
        <v>3.1470656511659438</v>
      </c>
      <c r="AV578" s="32">
        <f t="shared" si="365"/>
        <v>-3.2821855422910535E-5</v>
      </c>
      <c r="AW578" s="31">
        <f t="shared" si="366"/>
        <v>-0.15751131863836088</v>
      </c>
      <c r="AX578" s="34">
        <f t="shared" si="367"/>
        <v>1.3076165552717629E-2</v>
      </c>
      <c r="AY578" s="35">
        <f t="shared" si="368"/>
        <v>2.9895543325275828</v>
      </c>
      <c r="AZ578" s="10">
        <f t="shared" si="369"/>
        <v>-39.685983213188173</v>
      </c>
      <c r="BA578" s="10">
        <f t="shared" si="370"/>
        <v>-180.15527939924669</v>
      </c>
      <c r="BB578" s="10">
        <f t="shared" si="371"/>
        <v>-0.15527939924669454</v>
      </c>
      <c r="BC578" s="37"/>
      <c r="BD578" s="46">
        <f t="shared" si="372"/>
        <v>-40</v>
      </c>
      <c r="BE578" s="46">
        <f t="shared" si="373"/>
        <v>-180</v>
      </c>
      <c r="BF578" s="46">
        <f t="shared" si="374"/>
        <v>0</v>
      </c>
    </row>
    <row r="579" spans="22:58" x14ac:dyDescent="0.3">
      <c r="V579" s="29">
        <v>6.7500000000000799</v>
      </c>
      <c r="W579" s="36">
        <f t="shared" si="344"/>
        <v>56234132.519045368</v>
      </c>
      <c r="X579" s="30">
        <f t="shared" si="343"/>
        <v>-6.4246676350453633</v>
      </c>
      <c r="Y579" s="31">
        <f t="shared" si="345"/>
        <v>-90.135743668208733</v>
      </c>
      <c r="Z579" s="31">
        <f t="shared" si="346"/>
        <v>-89.998216243991322</v>
      </c>
      <c r="AA579" s="31">
        <f t="shared" si="347"/>
        <v>69.833533001798628</v>
      </c>
      <c r="AB579" s="31">
        <f t="shared" si="348"/>
        <v>-89.981530889067571</v>
      </c>
      <c r="AC579" s="31">
        <f t="shared" si="349"/>
        <v>24.956890252512792</v>
      </c>
      <c r="AD579" s="31">
        <f t="shared" si="350"/>
        <v>86.760264403834896</v>
      </c>
      <c r="AE579" s="31">
        <f t="shared" si="351"/>
        <v>-1.7699880489426789</v>
      </c>
      <c r="AF579" s="31">
        <f t="shared" si="352"/>
        <v>-93.219482729223984</v>
      </c>
      <c r="AG579" s="31">
        <f t="shared" si="340"/>
        <v>92.110410468749379</v>
      </c>
      <c r="AH579" s="31">
        <f t="shared" si="353"/>
        <v>-164.93465499481039</v>
      </c>
      <c r="AI579" s="31">
        <f t="shared" si="354"/>
        <v>-89.999999675369082</v>
      </c>
      <c r="AJ579" s="31">
        <f t="shared" si="355"/>
        <v>89.057908278132558</v>
      </c>
      <c r="AK579" s="31">
        <f t="shared" si="356"/>
        <v>89.997980577370654</v>
      </c>
      <c r="AL579" s="32">
        <f t="shared" si="357"/>
        <v>-51.751908763836809</v>
      </c>
      <c r="AM579" s="31">
        <f t="shared" si="358"/>
        <v>-89.851909336893939</v>
      </c>
      <c r="AN579" s="31">
        <f t="shared" si="359"/>
        <v>-35.518245011765259</v>
      </c>
      <c r="AO579" s="31">
        <f t="shared" si="360"/>
        <v>-89.853928434892367</v>
      </c>
      <c r="AP579" s="30">
        <f t="shared" si="341"/>
        <v>23.609121289162623</v>
      </c>
      <c r="AQ579" s="30">
        <f t="shared" si="342"/>
        <v>-26.020599913279625</v>
      </c>
      <c r="AR579" s="31">
        <f t="shared" si="361"/>
        <v>-39.699711684824941</v>
      </c>
      <c r="AS579" s="33">
        <f t="shared" si="362"/>
        <v>-183.07341116411635</v>
      </c>
      <c r="AT579" s="31">
        <f t="shared" si="363"/>
        <v>1.3725819669444301E-2</v>
      </c>
      <c r="AU579" s="31">
        <f t="shared" si="364"/>
        <v>3.2202177038952899</v>
      </c>
      <c r="AV579" s="32">
        <f t="shared" si="365"/>
        <v>-3.4368695692413779E-5</v>
      </c>
      <c r="AW579" s="31">
        <f t="shared" si="366"/>
        <v>-0.16118020943149458</v>
      </c>
      <c r="AX579" s="34">
        <f t="shared" si="367"/>
        <v>1.3691450973751887E-2</v>
      </c>
      <c r="AY579" s="35">
        <f t="shared" si="368"/>
        <v>3.0590374944637952</v>
      </c>
      <c r="AZ579" s="10">
        <f t="shared" si="369"/>
        <v>-39.686020233851188</v>
      </c>
      <c r="BA579" s="10">
        <f t="shared" si="370"/>
        <v>-180.01437366965254</v>
      </c>
      <c r="BB579" s="10">
        <f t="shared" si="371"/>
        <v>-1.4373669652542276E-2</v>
      </c>
      <c r="BC579" s="48"/>
      <c r="BD579" s="46">
        <f t="shared" si="372"/>
        <v>-40</v>
      </c>
      <c r="BE579" s="46">
        <f t="shared" si="373"/>
        <v>-180</v>
      </c>
      <c r="BF579" s="46">
        <f t="shared" si="374"/>
        <v>0</v>
      </c>
    </row>
    <row r="580" spans="22:58" x14ac:dyDescent="0.3">
      <c r="V580" s="29">
        <v>6.7600000000000797</v>
      </c>
      <c r="W580" s="38">
        <f t="shared" si="344"/>
        <v>57543993.733726382</v>
      </c>
      <c r="X580" s="30">
        <f t="shared" si="343"/>
        <v>-6.4246676350453633</v>
      </c>
      <c r="Y580" s="31">
        <f t="shared" si="345"/>
        <v>-90.335743668019276</v>
      </c>
      <c r="Z580" s="31">
        <f t="shared" si="346"/>
        <v>-89.998256847235197</v>
      </c>
      <c r="AA580" s="31">
        <f t="shared" si="347"/>
        <v>70.033532981488392</v>
      </c>
      <c r="AB580" s="31">
        <f t="shared" si="348"/>
        <v>-89.981951297330724</v>
      </c>
      <c r="AC580" s="31">
        <f t="shared" si="349"/>
        <v>25.156265927748301</v>
      </c>
      <c r="AD580" s="31">
        <f t="shared" si="350"/>
        <v>86.833858012360466</v>
      </c>
      <c r="AE580" s="31">
        <f t="shared" si="351"/>
        <v>-1.5706123938279504</v>
      </c>
      <c r="AF580" s="31">
        <f t="shared" si="352"/>
        <v>-93.146350132205455</v>
      </c>
      <c r="AG580" s="31">
        <f t="shared" ref="AG580:AG643" si="375">DC_gain_comp</f>
        <v>92.110410468749379</v>
      </c>
      <c r="AH580" s="31">
        <f t="shared" si="353"/>
        <v>-165.1346549948104</v>
      </c>
      <c r="AI580" s="31">
        <f t="shared" si="354"/>
        <v>-89.999999682758585</v>
      </c>
      <c r="AJ580" s="31">
        <f t="shared" si="355"/>
        <v>89.25790827788974</v>
      </c>
      <c r="AK580" s="31">
        <f t="shared" si="356"/>
        <v>89.998026545041711</v>
      </c>
      <c r="AL580" s="32">
        <f t="shared" si="357"/>
        <v>-51.951907458034114</v>
      </c>
      <c r="AM580" s="31">
        <f t="shared" si="358"/>
        <v>-89.855280277432328</v>
      </c>
      <c r="AN580" s="31">
        <f t="shared" si="359"/>
        <v>-35.718243706205399</v>
      </c>
      <c r="AO580" s="31">
        <f t="shared" si="360"/>
        <v>-89.857253415149202</v>
      </c>
      <c r="AP580" s="30">
        <f t="shared" ref="AP580:AP643" si="376">-20*LOG(GmPS*Rsns)</f>
        <v>23.609121289162623</v>
      </c>
      <c r="AQ580" s="30">
        <f t="shared" ref="AQ580:AQ643" si="377">20*LOG(Vref/Vout)</f>
        <v>-26.020599913279625</v>
      </c>
      <c r="AR580" s="31">
        <f t="shared" si="361"/>
        <v>-39.700334724150352</v>
      </c>
      <c r="AS580" s="33">
        <f t="shared" si="362"/>
        <v>-183.00360354735466</v>
      </c>
      <c r="AT580" s="31">
        <f t="shared" si="363"/>
        <v>1.43716284535067E-2</v>
      </c>
      <c r="AU580" s="31">
        <f t="shared" si="364"/>
        <v>3.2950628069833066</v>
      </c>
      <c r="AV580" s="32">
        <f t="shared" si="365"/>
        <v>-3.5988435707140989E-5</v>
      </c>
      <c r="AW580" s="31">
        <f t="shared" si="366"/>
        <v>-0.16493455830096426</v>
      </c>
      <c r="AX580" s="34">
        <f t="shared" si="367"/>
        <v>1.4335640017799559E-2</v>
      </c>
      <c r="AY580" s="35">
        <f t="shared" si="368"/>
        <v>3.1301282486823423</v>
      </c>
      <c r="AZ580" s="10">
        <f t="shared" si="369"/>
        <v>-39.685999084132554</v>
      </c>
      <c r="BA580" s="10">
        <f t="shared" si="370"/>
        <v>-179.8734752986723</v>
      </c>
      <c r="BB580" s="10">
        <f t="shared" si="371"/>
        <v>0.12652470132769622</v>
      </c>
      <c r="BC580" s="37"/>
      <c r="BD580" s="46">
        <f t="shared" si="372"/>
        <v>-40</v>
      </c>
      <c r="BE580" s="46">
        <f t="shared" si="373"/>
        <v>-180</v>
      </c>
      <c r="BF580" s="46">
        <f t="shared" si="374"/>
        <v>0</v>
      </c>
    </row>
    <row r="581" spans="22:58" x14ac:dyDescent="0.3">
      <c r="V581" s="29">
        <v>6.7700000000000804</v>
      </c>
      <c r="W581" s="38">
        <f t="shared" si="344"/>
        <v>58884365.535569832</v>
      </c>
      <c r="X581" s="30">
        <f t="shared" ref="X581:X644" si="378">DC_gain_power</f>
        <v>-6.4246676350453633</v>
      </c>
      <c r="Y581" s="31">
        <f t="shared" si="345"/>
        <v>-90.535743667838346</v>
      </c>
      <c r="Z581" s="31">
        <f t="shared" si="346"/>
        <v>-89.998296526236402</v>
      </c>
      <c r="AA581" s="31">
        <f t="shared" si="347"/>
        <v>70.233532962092255</v>
      </c>
      <c r="AB581" s="31">
        <f t="shared" si="348"/>
        <v>-89.982362135935375</v>
      </c>
      <c r="AC581" s="31">
        <f t="shared" si="349"/>
        <v>25.355669618433019</v>
      </c>
      <c r="AD581" s="31">
        <f t="shared" si="350"/>
        <v>86.905786532405855</v>
      </c>
      <c r="AE581" s="31">
        <f t="shared" si="351"/>
        <v>-1.371208722358439</v>
      </c>
      <c r="AF581" s="31">
        <f t="shared" si="352"/>
        <v>-93.074872129765922</v>
      </c>
      <c r="AG581" s="31">
        <f t="shared" si="375"/>
        <v>92.110410468749379</v>
      </c>
      <c r="AH581" s="31">
        <f t="shared" si="353"/>
        <v>-165.33465499481039</v>
      </c>
      <c r="AI581" s="31">
        <f t="shared" si="354"/>
        <v>-89.999999689979887</v>
      </c>
      <c r="AJ581" s="31">
        <f t="shared" si="355"/>
        <v>89.45790827765785</v>
      </c>
      <c r="AK581" s="31">
        <f t="shared" si="356"/>
        <v>89.998071466360841</v>
      </c>
      <c r="AL581" s="32">
        <f t="shared" si="357"/>
        <v>-52.151906211001851</v>
      </c>
      <c r="AM581" s="31">
        <f t="shared" si="358"/>
        <v>-89.858574486964159</v>
      </c>
      <c r="AN581" s="31">
        <f t="shared" si="359"/>
        <v>-35.918242459405015</v>
      </c>
      <c r="AO581" s="31">
        <f t="shared" si="360"/>
        <v>-89.860502710583205</v>
      </c>
      <c r="AP581" s="30">
        <f t="shared" si="376"/>
        <v>23.609121289162623</v>
      </c>
      <c r="AQ581" s="30">
        <f t="shared" si="377"/>
        <v>-26.020599913279625</v>
      </c>
      <c r="AR581" s="31">
        <f t="shared" si="361"/>
        <v>-39.700929805880456</v>
      </c>
      <c r="AS581" s="33">
        <f t="shared" si="362"/>
        <v>-182.93537484034914</v>
      </c>
      <c r="AT581" s="31">
        <f t="shared" si="363"/>
        <v>1.5047770354435268E-2</v>
      </c>
      <c r="AU581" s="31">
        <f t="shared" si="364"/>
        <v>3.3716396219890257</v>
      </c>
      <c r="AV581" s="32">
        <f t="shared" si="365"/>
        <v>-3.7684511070527953E-5</v>
      </c>
      <c r="AW581" s="31">
        <f t="shared" si="366"/>
        <v>-0.1687763557232031</v>
      </c>
      <c r="AX581" s="34">
        <f t="shared" si="367"/>
        <v>1.501008584336474E-2</v>
      </c>
      <c r="AY581" s="35">
        <f t="shared" si="368"/>
        <v>3.2028632662658225</v>
      </c>
      <c r="AZ581" s="10">
        <f t="shared" si="369"/>
        <v>-39.685919720037091</v>
      </c>
      <c r="BA581" s="10">
        <f t="shared" si="370"/>
        <v>-179.73251157408333</v>
      </c>
      <c r="BB581" s="10">
        <f t="shared" si="371"/>
        <v>0.26748842591666744</v>
      </c>
      <c r="BC581" s="37"/>
      <c r="BD581" s="46">
        <f t="shared" si="372"/>
        <v>-40</v>
      </c>
      <c r="BE581" s="46">
        <f t="shared" si="373"/>
        <v>-180</v>
      </c>
      <c r="BF581" s="46">
        <f t="shared" si="374"/>
        <v>0</v>
      </c>
    </row>
    <row r="582" spans="22:58" x14ac:dyDescent="0.3">
      <c r="V582" s="29">
        <v>6.7800000000000802</v>
      </c>
      <c r="W582" s="36">
        <f t="shared" si="344"/>
        <v>60255958.607446961</v>
      </c>
      <c r="X582" s="30">
        <f t="shared" si="378"/>
        <v>-6.4246676350453633</v>
      </c>
      <c r="Y582" s="31">
        <f t="shared" si="345"/>
        <v>-90.73574366766556</v>
      </c>
      <c r="Z582" s="31">
        <f t="shared" si="346"/>
        <v>-89.998335302033269</v>
      </c>
      <c r="AA582" s="31">
        <f t="shared" si="347"/>
        <v>70.433532943569091</v>
      </c>
      <c r="AB582" s="31">
        <f t="shared" si="348"/>
        <v>-89.982763622713378</v>
      </c>
      <c r="AC582" s="31">
        <f t="shared" si="349"/>
        <v>25.555100071015989</v>
      </c>
      <c r="AD582" s="31">
        <f t="shared" si="350"/>
        <v>86.976087194034193</v>
      </c>
      <c r="AE582" s="31">
        <f t="shared" si="351"/>
        <v>-1.1717782881258465</v>
      </c>
      <c r="AF582" s="31">
        <f t="shared" si="352"/>
        <v>-93.005011730712454</v>
      </c>
      <c r="AG582" s="31">
        <f t="shared" si="375"/>
        <v>92.110410468749379</v>
      </c>
      <c r="AH582" s="31">
        <f t="shared" si="353"/>
        <v>-165.53465499481038</v>
      </c>
      <c r="AI582" s="31">
        <f t="shared" si="354"/>
        <v>-89.999999697036799</v>
      </c>
      <c r="AJ582" s="31">
        <f t="shared" si="355"/>
        <v>89.657908277436405</v>
      </c>
      <c r="AK582" s="31">
        <f t="shared" si="356"/>
        <v>89.998115365145921</v>
      </c>
      <c r="AL582" s="32">
        <f t="shared" si="357"/>
        <v>-52.351905020094954</v>
      </c>
      <c r="AM582" s="31">
        <f t="shared" si="358"/>
        <v>-89.861793712035791</v>
      </c>
      <c r="AN582" s="31">
        <f t="shared" si="359"/>
        <v>-36.118241268719551</v>
      </c>
      <c r="AO582" s="31">
        <f t="shared" si="360"/>
        <v>-89.863678043926669</v>
      </c>
      <c r="AP582" s="30">
        <f t="shared" si="376"/>
        <v>23.609121289162623</v>
      </c>
      <c r="AQ582" s="30">
        <f t="shared" si="377"/>
        <v>-26.020599913279625</v>
      </c>
      <c r="AR582" s="31">
        <f t="shared" si="361"/>
        <v>-39.701498180962396</v>
      </c>
      <c r="AS582" s="33">
        <f t="shared" si="362"/>
        <v>-182.86868977463911</v>
      </c>
      <c r="AT582" s="31">
        <f t="shared" si="363"/>
        <v>1.575566503424642E-2</v>
      </c>
      <c r="AU582" s="31">
        <f t="shared" si="364"/>
        <v>3.4499876560339247</v>
      </c>
      <c r="AV582" s="32">
        <f t="shared" si="365"/>
        <v>-3.9460519293285691E-5</v>
      </c>
      <c r="AW582" s="31">
        <f t="shared" si="366"/>
        <v>-0.17270763853179619</v>
      </c>
      <c r="AX582" s="34">
        <f t="shared" si="367"/>
        <v>1.5716204514953133E-2</v>
      </c>
      <c r="AY582" s="35">
        <f t="shared" si="368"/>
        <v>3.2772800175021284</v>
      </c>
      <c r="AZ582" s="10">
        <f t="shared" si="369"/>
        <v>-39.685781976447444</v>
      </c>
      <c r="BA582" s="10">
        <f t="shared" si="370"/>
        <v>-179.59140975713697</v>
      </c>
      <c r="BB582" s="10">
        <f t="shared" si="371"/>
        <v>0.4085902428630277</v>
      </c>
      <c r="BC582" s="48"/>
      <c r="BD582" s="46">
        <f t="shared" si="372"/>
        <v>-40</v>
      </c>
      <c r="BE582" s="46">
        <f t="shared" si="373"/>
        <v>-180</v>
      </c>
      <c r="BF582" s="46">
        <f t="shared" si="374"/>
        <v>0</v>
      </c>
    </row>
    <row r="583" spans="22:58" x14ac:dyDescent="0.3">
      <c r="V583" s="29">
        <v>6.79000000000008</v>
      </c>
      <c r="W583" s="38">
        <f t="shared" si="344"/>
        <v>61659500.186159655</v>
      </c>
      <c r="X583" s="30">
        <f t="shared" si="378"/>
        <v>-6.4246676350453633</v>
      </c>
      <c r="Y583" s="31">
        <f t="shared" si="345"/>
        <v>-90.93574366750056</v>
      </c>
      <c r="Z583" s="31">
        <f t="shared" si="346"/>
        <v>-89.998373195185238</v>
      </c>
      <c r="AA583" s="31">
        <f t="shared" si="347"/>
        <v>70.633532925879607</v>
      </c>
      <c r="AB583" s="31">
        <f t="shared" si="348"/>
        <v>-89.983155970538206</v>
      </c>
      <c r="AC583" s="31">
        <f t="shared" si="349"/>
        <v>25.754556087721134</v>
      </c>
      <c r="AD583" s="31">
        <f t="shared" si="350"/>
        <v>87.044796424419687</v>
      </c>
      <c r="AE583" s="31">
        <f t="shared" si="351"/>
        <v>-0.97232228894518613</v>
      </c>
      <c r="AF583" s="31">
        <f t="shared" si="352"/>
        <v>-92.936732741303743</v>
      </c>
      <c r="AG583" s="31">
        <f t="shared" si="375"/>
        <v>92.110410468749379</v>
      </c>
      <c r="AH583" s="31">
        <f t="shared" si="353"/>
        <v>-165.7346549948104</v>
      </c>
      <c r="AI583" s="31">
        <f t="shared" si="354"/>
        <v>-89.999999703933085</v>
      </c>
      <c r="AJ583" s="31">
        <f t="shared" si="355"/>
        <v>89.857908277224908</v>
      </c>
      <c r="AK583" s="31">
        <f t="shared" si="356"/>
        <v>89.998158264672668</v>
      </c>
      <c r="AL583" s="32">
        <f t="shared" si="357"/>
        <v>-52.5519038827874</v>
      </c>
      <c r="AM583" s="31">
        <f t="shared" si="358"/>
        <v>-89.864939659441589</v>
      </c>
      <c r="AN583" s="31">
        <f t="shared" si="359"/>
        <v>-36.318240131623512</v>
      </c>
      <c r="AO583" s="31">
        <f t="shared" si="360"/>
        <v>-89.866781098702006</v>
      </c>
      <c r="AP583" s="30">
        <f t="shared" si="376"/>
        <v>23.609121289162623</v>
      </c>
      <c r="AQ583" s="30">
        <f t="shared" si="377"/>
        <v>-26.020599913279625</v>
      </c>
      <c r="AR583" s="31">
        <f t="shared" si="361"/>
        <v>-39.7020410446857</v>
      </c>
      <c r="AS583" s="33">
        <f t="shared" si="362"/>
        <v>-182.80351384000573</v>
      </c>
      <c r="AT583" s="31">
        <f t="shared" si="363"/>
        <v>1.6496798112209381E-2</v>
      </c>
      <c r="AU583" s="31">
        <f t="shared" si="364"/>
        <v>3.5301472776165284</v>
      </c>
      <c r="AV583" s="32">
        <f t="shared" si="365"/>
        <v>-4.1320227425606353E-5</v>
      </c>
      <c r="AW583" s="31">
        <f t="shared" si="366"/>
        <v>-0.1767304909967769</v>
      </c>
      <c r="AX583" s="34">
        <f t="shared" si="367"/>
        <v>1.6455477884783774E-2</v>
      </c>
      <c r="AY583" s="35">
        <f t="shared" si="368"/>
        <v>3.3534167866197513</v>
      </c>
      <c r="AZ583" s="10">
        <f t="shared" si="369"/>
        <v>-39.685585566800917</v>
      </c>
      <c r="BA583" s="10">
        <f t="shared" si="370"/>
        <v>-179.45009705338597</v>
      </c>
      <c r="BB583" s="10">
        <f t="shared" si="371"/>
        <v>0.54990294661402572</v>
      </c>
      <c r="BC583" s="37"/>
      <c r="BD583" s="46">
        <f t="shared" si="372"/>
        <v>-40</v>
      </c>
      <c r="BE583" s="46">
        <f t="shared" si="373"/>
        <v>-179</v>
      </c>
      <c r="BF583" s="46">
        <f t="shared" si="374"/>
        <v>1</v>
      </c>
    </row>
    <row r="584" spans="22:58" x14ac:dyDescent="0.3">
      <c r="V584" s="29">
        <v>6.8000000000000798</v>
      </c>
      <c r="W584" s="38">
        <f t="shared" si="344"/>
        <v>63095734.448031031</v>
      </c>
      <c r="X584" s="30">
        <f t="shared" si="378"/>
        <v>-6.4246676350453633</v>
      </c>
      <c r="Y584" s="31">
        <f t="shared" si="345"/>
        <v>-91.135743667342979</v>
      </c>
      <c r="Z584" s="31">
        <f t="shared" si="346"/>
        <v>-89.998410225783758</v>
      </c>
      <c r="AA584" s="31">
        <f t="shared" si="347"/>
        <v>70.8335329089863</v>
      </c>
      <c r="AB584" s="31">
        <f t="shared" si="348"/>
        <v>-89.983539387437716</v>
      </c>
      <c r="AC584" s="31">
        <f t="shared" si="349"/>
        <v>25.95403652409334</v>
      </c>
      <c r="AD584" s="31">
        <f t="shared" si="350"/>
        <v>87.111949863178936</v>
      </c>
      <c r="AE584" s="31">
        <f t="shared" si="351"/>
        <v>-0.77284186930870646</v>
      </c>
      <c r="AF584" s="31">
        <f t="shared" si="352"/>
        <v>-92.869999750042538</v>
      </c>
      <c r="AG584" s="31">
        <f t="shared" si="375"/>
        <v>92.110410468749379</v>
      </c>
      <c r="AH584" s="31">
        <f t="shared" si="353"/>
        <v>-165.93465499481039</v>
      </c>
      <c r="AI584" s="31">
        <f t="shared" si="354"/>
        <v>-89.999999710672398</v>
      </c>
      <c r="AJ584" s="31">
        <f t="shared" si="355"/>
        <v>90.05790827702296</v>
      </c>
      <c r="AK584" s="31">
        <f t="shared" si="356"/>
        <v>89.998200187686948</v>
      </c>
      <c r="AL584" s="32">
        <f t="shared" si="357"/>
        <v>-52.751902796666826</v>
      </c>
      <c r="AM584" s="31">
        <f t="shared" si="358"/>
        <v>-89.868013997128628</v>
      </c>
      <c r="AN584" s="31">
        <f t="shared" si="359"/>
        <v>-36.518239045704874</v>
      </c>
      <c r="AO584" s="31">
        <f t="shared" si="360"/>
        <v>-89.869813520114079</v>
      </c>
      <c r="AP584" s="30">
        <f t="shared" si="376"/>
        <v>23.609121289162623</v>
      </c>
      <c r="AQ584" s="30">
        <f t="shared" si="377"/>
        <v>-26.020599913279625</v>
      </c>
      <c r="AR584" s="31">
        <f t="shared" si="361"/>
        <v>-39.702559539130583</v>
      </c>
      <c r="AS584" s="33">
        <f t="shared" si="362"/>
        <v>-182.73981327015662</v>
      </c>
      <c r="AT584" s="31">
        <f t="shared" si="363"/>
        <v>1.7272724182513126E-2</v>
      </c>
      <c r="AU584" s="31">
        <f t="shared" si="364"/>
        <v>3.6121597325239847</v>
      </c>
      <c r="AV584" s="32">
        <f t="shared" si="365"/>
        <v>-4.3267580048148928E-5</v>
      </c>
      <c r="AW584" s="31">
        <f t="shared" si="366"/>
        <v>-0.18084704592902728</v>
      </c>
      <c r="AX584" s="34">
        <f t="shared" si="367"/>
        <v>1.7229456602464978E-2</v>
      </c>
      <c r="AY584" s="35">
        <f t="shared" si="368"/>
        <v>3.4313126865949575</v>
      </c>
      <c r="AZ584" s="10">
        <f t="shared" si="369"/>
        <v>-39.685330082528118</v>
      </c>
      <c r="BA584" s="10">
        <f t="shared" si="370"/>
        <v>-179.30850058356165</v>
      </c>
      <c r="BB584" s="10">
        <f t="shared" si="371"/>
        <v>0.69149941643834723</v>
      </c>
      <c r="BC584" s="37"/>
      <c r="BD584" s="46">
        <f t="shared" si="372"/>
        <v>-40</v>
      </c>
      <c r="BE584" s="46">
        <f t="shared" si="373"/>
        <v>-179</v>
      </c>
      <c r="BF584" s="46">
        <f t="shared" si="374"/>
        <v>1</v>
      </c>
    </row>
    <row r="585" spans="22:58" x14ac:dyDescent="0.3">
      <c r="V585" s="29">
        <v>6.8100000000000804</v>
      </c>
      <c r="W585" s="36">
        <f t="shared" si="344"/>
        <v>64565422.903477632</v>
      </c>
      <c r="X585" s="30">
        <f t="shared" si="378"/>
        <v>-6.4246676350453633</v>
      </c>
      <c r="Y585" s="31">
        <f t="shared" si="345"/>
        <v>-91.335743667192503</v>
      </c>
      <c r="Z585" s="31">
        <f t="shared" si="346"/>
        <v>-89.998446413462958</v>
      </c>
      <c r="AA585" s="31">
        <f t="shared" si="347"/>
        <v>71.033532892853302</v>
      </c>
      <c r="AB585" s="31">
        <f t="shared" si="348"/>
        <v>-89.983914076704494</v>
      </c>
      <c r="AC585" s="31">
        <f t="shared" si="349"/>
        <v>26.153540286650021</v>
      </c>
      <c r="AD585" s="31">
        <f t="shared" si="350"/>
        <v>87.177582377546841</v>
      </c>
      <c r="AE585" s="31">
        <f t="shared" si="351"/>
        <v>-0.57333812273454754</v>
      </c>
      <c r="AF585" s="31">
        <f t="shared" si="352"/>
        <v>-92.80477811262061</v>
      </c>
      <c r="AG585" s="31">
        <f t="shared" si="375"/>
        <v>92.110410468749379</v>
      </c>
      <c r="AH585" s="31">
        <f t="shared" si="353"/>
        <v>-166.1346549948104</v>
      </c>
      <c r="AI585" s="31">
        <f t="shared" si="354"/>
        <v>-89.999999717258291</v>
      </c>
      <c r="AJ585" s="31">
        <f t="shared" si="355"/>
        <v>90.257908276830094</v>
      </c>
      <c r="AK585" s="31">
        <f t="shared" si="356"/>
        <v>89.998241156416924</v>
      </c>
      <c r="AL585" s="32">
        <f t="shared" si="357"/>
        <v>-52.951901759429497</v>
      </c>
      <c r="AM585" s="31">
        <f t="shared" si="358"/>
        <v>-89.871018355080565</v>
      </c>
      <c r="AN585" s="31">
        <f t="shared" si="359"/>
        <v>-36.718238008660428</v>
      </c>
      <c r="AO585" s="31">
        <f t="shared" si="360"/>
        <v>-89.872776915921932</v>
      </c>
      <c r="AP585" s="30">
        <f t="shared" si="376"/>
        <v>23.609121289162623</v>
      </c>
      <c r="AQ585" s="30">
        <f t="shared" si="377"/>
        <v>-26.020599913279625</v>
      </c>
      <c r="AR585" s="31">
        <f t="shared" si="361"/>
        <v>-39.703054755511978</v>
      </c>
      <c r="AS585" s="33">
        <f t="shared" si="362"/>
        <v>-182.67755502854254</v>
      </c>
      <c r="AT585" s="31">
        <f t="shared" si="363"/>
        <v>1.808506996546886E-2</v>
      </c>
      <c r="AU585" s="31">
        <f t="shared" si="364"/>
        <v>3.6960671598242234</v>
      </c>
      <c r="AV585" s="32">
        <f t="shared" si="365"/>
        <v>-4.5306707638203198E-5</v>
      </c>
      <c r="AW585" s="31">
        <f t="shared" si="366"/>
        <v>-0.18505948581036502</v>
      </c>
      <c r="AX585" s="34">
        <f t="shared" si="367"/>
        <v>1.8039763257830656E-2</v>
      </c>
      <c r="AY585" s="35">
        <f t="shared" si="368"/>
        <v>3.5110076740138583</v>
      </c>
      <c r="AZ585" s="10">
        <f t="shared" si="369"/>
        <v>-39.685014992254146</v>
      </c>
      <c r="BA585" s="10">
        <f t="shared" si="370"/>
        <v>-179.16654735452869</v>
      </c>
      <c r="BB585" s="10">
        <f t="shared" si="371"/>
        <v>0.83345264547131137</v>
      </c>
      <c r="BC585" s="48"/>
      <c r="BD585" s="46">
        <f t="shared" si="372"/>
        <v>-40</v>
      </c>
      <c r="BE585" s="46">
        <f t="shared" si="373"/>
        <v>-179</v>
      </c>
      <c r="BF585" s="46">
        <f t="shared" si="374"/>
        <v>1</v>
      </c>
    </row>
    <row r="586" spans="22:58" x14ac:dyDescent="0.3">
      <c r="V586" s="29">
        <v>6.8200000000000802</v>
      </c>
      <c r="W586" s="38">
        <f t="shared" si="344"/>
        <v>66069344.800771847</v>
      </c>
      <c r="X586" s="30">
        <f t="shared" si="378"/>
        <v>-6.4246676350453633</v>
      </c>
      <c r="Y586" s="31">
        <f t="shared" si="345"/>
        <v>-91.535743667048791</v>
      </c>
      <c r="Z586" s="31">
        <f t="shared" si="346"/>
        <v>-89.998481777410021</v>
      </c>
      <c r="AA586" s="31">
        <f t="shared" si="347"/>
        <v>71.233532877446393</v>
      </c>
      <c r="AB586" s="31">
        <f t="shared" si="348"/>
        <v>-89.984280237003588</v>
      </c>
      <c r="AC586" s="31">
        <f t="shared" si="349"/>
        <v>26.353066330633872</v>
      </c>
      <c r="AD586" s="31">
        <f t="shared" si="350"/>
        <v>87.241728077387549</v>
      </c>
      <c r="AE586" s="31">
        <f t="shared" si="351"/>
        <v>-0.3738120940138927</v>
      </c>
      <c r="AF586" s="31">
        <f t="shared" si="352"/>
        <v>-92.741033937026046</v>
      </c>
      <c r="AG586" s="31">
        <f t="shared" si="375"/>
        <v>92.110410468749379</v>
      </c>
      <c r="AH586" s="31">
        <f t="shared" si="353"/>
        <v>-166.33465499481036</v>
      </c>
      <c r="AI586" s="31">
        <f t="shared" si="354"/>
        <v>-89.999999723694273</v>
      </c>
      <c r="AJ586" s="31">
        <f t="shared" si="355"/>
        <v>90.457908276645881</v>
      </c>
      <c r="AK586" s="31">
        <f t="shared" si="356"/>
        <v>89.998281192584756</v>
      </c>
      <c r="AL586" s="32">
        <f t="shared" si="357"/>
        <v>-53.151900768875279</v>
      </c>
      <c r="AM586" s="31">
        <f t="shared" si="358"/>
        <v>-89.873954326181632</v>
      </c>
      <c r="AN586" s="31">
        <f t="shared" si="359"/>
        <v>-36.918237018290384</v>
      </c>
      <c r="AO586" s="31">
        <f t="shared" si="360"/>
        <v>-89.87567285729115</v>
      </c>
      <c r="AP586" s="30">
        <f t="shared" si="376"/>
        <v>23.609121289162623</v>
      </c>
      <c r="AQ586" s="30">
        <f t="shared" si="377"/>
        <v>-26.020599913279625</v>
      </c>
      <c r="AR586" s="31">
        <f t="shared" si="361"/>
        <v>-39.703527736421279</v>
      </c>
      <c r="AS586" s="33">
        <f t="shared" si="362"/>
        <v>-182.6167067943172</v>
      </c>
      <c r="AT586" s="31">
        <f t="shared" si="363"/>
        <v>1.8935537597765645E-2</v>
      </c>
      <c r="AU586" s="31">
        <f t="shared" si="364"/>
        <v>3.7819126079206273</v>
      </c>
      <c r="AV586" s="32">
        <f t="shared" si="365"/>
        <v>-4.7441935322609025E-5</v>
      </c>
      <c r="AW586" s="31">
        <f t="shared" si="366"/>
        <v>-0.18937004394991089</v>
      </c>
      <c r="AX586" s="34">
        <f t="shared" si="367"/>
        <v>1.8888095662443035E-2</v>
      </c>
      <c r="AY586" s="35">
        <f t="shared" si="368"/>
        <v>3.5925425639707163</v>
      </c>
      <c r="AZ586" s="10">
        <f t="shared" si="369"/>
        <v>-39.684639640758839</v>
      </c>
      <c r="BA586" s="10">
        <f t="shared" si="370"/>
        <v>-179.02416423034649</v>
      </c>
      <c r="BB586" s="10">
        <f t="shared" si="371"/>
        <v>0.97583576965351426</v>
      </c>
      <c r="BC586" s="37"/>
      <c r="BD586" s="46">
        <f t="shared" si="372"/>
        <v>-40</v>
      </c>
      <c r="BE586" s="46">
        <f t="shared" si="373"/>
        <v>-179</v>
      </c>
      <c r="BF586" s="46">
        <f t="shared" si="374"/>
        <v>1</v>
      </c>
    </row>
    <row r="587" spans="22:58" x14ac:dyDescent="0.3">
      <c r="V587" s="29">
        <v>6.83000000000008</v>
      </c>
      <c r="W587" s="38">
        <f t="shared" si="344"/>
        <v>67608297.539210707</v>
      </c>
      <c r="X587" s="30">
        <f t="shared" si="378"/>
        <v>-6.4246676350453633</v>
      </c>
      <c r="Y587" s="31">
        <f t="shared" si="345"/>
        <v>-91.735743666911546</v>
      </c>
      <c r="Z587" s="31">
        <f t="shared" si="346"/>
        <v>-89.99851633637536</v>
      </c>
      <c r="AA587" s="31">
        <f t="shared" si="347"/>
        <v>71.433532862732932</v>
      </c>
      <c r="AB587" s="31">
        <f t="shared" si="348"/>
        <v>-89.984638062477956</v>
      </c>
      <c r="AC587" s="31">
        <f t="shared" si="349"/>
        <v>26.552613657862857</v>
      </c>
      <c r="AD587" s="31">
        <f t="shared" si="350"/>
        <v>87.304420330032713</v>
      </c>
      <c r="AE587" s="31">
        <f t="shared" si="351"/>
        <v>-0.17426478136112422</v>
      </c>
      <c r="AF587" s="31">
        <f t="shared" si="352"/>
        <v>-92.678734068820603</v>
      </c>
      <c r="AG587" s="31">
        <f t="shared" si="375"/>
        <v>92.110410468749379</v>
      </c>
      <c r="AH587" s="31">
        <f t="shared" si="353"/>
        <v>-166.53465499481035</v>
      </c>
      <c r="AI587" s="31">
        <f t="shared" si="354"/>
        <v>-89.99999972998377</v>
      </c>
      <c r="AJ587" s="31">
        <f t="shared" si="355"/>
        <v>90.657908276469982</v>
      </c>
      <c r="AK587" s="31">
        <f t="shared" si="356"/>
        <v>89.998320317418148</v>
      </c>
      <c r="AL587" s="32">
        <f t="shared" si="357"/>
        <v>-53.351899822903157</v>
      </c>
      <c r="AM587" s="31">
        <f t="shared" si="358"/>
        <v>-89.876823467060859</v>
      </c>
      <c r="AN587" s="31">
        <f t="shared" si="359"/>
        <v>-37.118236072494149</v>
      </c>
      <c r="AO587" s="31">
        <f t="shared" si="360"/>
        <v>-89.878502879626481</v>
      </c>
      <c r="AP587" s="30">
        <f t="shared" si="376"/>
        <v>23.609121289162623</v>
      </c>
      <c r="AQ587" s="30">
        <f t="shared" si="377"/>
        <v>-26.020599913279625</v>
      </c>
      <c r="AR587" s="31">
        <f t="shared" si="361"/>
        <v>-39.703979477972275</v>
      </c>
      <c r="AS587" s="33">
        <f t="shared" si="362"/>
        <v>-182.5572369484471</v>
      </c>
      <c r="AT587" s="31">
        <f t="shared" si="363"/>
        <v>1.9825908067426092E-2</v>
      </c>
      <c r="AU587" s="31">
        <f t="shared" si="364"/>
        <v>3.8697400506495456</v>
      </c>
      <c r="AV587" s="32">
        <f t="shared" si="365"/>
        <v>-4.9677792063724754E-5</v>
      </c>
      <c r="AW587" s="31">
        <f t="shared" si="366"/>
        <v>-0.19378100566735179</v>
      </c>
      <c r="AX587" s="34">
        <f t="shared" si="367"/>
        <v>1.9776230275362367E-2</v>
      </c>
      <c r="AY587" s="35">
        <f t="shared" si="368"/>
        <v>3.6759590449821937</v>
      </c>
      <c r="AZ587" s="10">
        <f t="shared" si="369"/>
        <v>-39.684203247696914</v>
      </c>
      <c r="BA587" s="10">
        <f t="shared" si="370"/>
        <v>-178.88127790346491</v>
      </c>
      <c r="BB587" s="10">
        <f t="shared" si="371"/>
        <v>1.1187220965350946</v>
      </c>
      <c r="BC587" s="37"/>
      <c r="BD587" s="46">
        <f t="shared" si="372"/>
        <v>-40</v>
      </c>
      <c r="BE587" s="46">
        <f t="shared" si="373"/>
        <v>-179</v>
      </c>
      <c r="BF587" s="46">
        <f t="shared" si="374"/>
        <v>1</v>
      </c>
    </row>
    <row r="588" spans="22:58" x14ac:dyDescent="0.3">
      <c r="V588" s="29">
        <v>6.8400000000000798</v>
      </c>
      <c r="W588" s="36">
        <f t="shared" si="344"/>
        <v>69183097.091906458</v>
      </c>
      <c r="X588" s="30">
        <f t="shared" si="378"/>
        <v>-6.4246676350453633</v>
      </c>
      <c r="Y588" s="31">
        <f t="shared" si="345"/>
        <v>-91.935743666780468</v>
      </c>
      <c r="Z588" s="31">
        <f t="shared" si="346"/>
        <v>-89.998550108682593</v>
      </c>
      <c r="AA588" s="31">
        <f t="shared" si="347"/>
        <v>71.633532848681668</v>
      </c>
      <c r="AB588" s="31">
        <f t="shared" si="348"/>
        <v>-89.984987742851274</v>
      </c>
      <c r="AC588" s="31">
        <f t="shared" si="349"/>
        <v>26.752181314672889</v>
      </c>
      <c r="AD588" s="31">
        <f t="shared" si="350"/>
        <v>87.365691774940004</v>
      </c>
      <c r="AE588" s="31">
        <f t="shared" si="351"/>
        <v>2.5302861528722076E-2</v>
      </c>
      <c r="AF588" s="31">
        <f t="shared" si="352"/>
        <v>-92.617846076593864</v>
      </c>
      <c r="AG588" s="31">
        <f t="shared" si="375"/>
        <v>92.110410468749379</v>
      </c>
      <c r="AH588" s="31">
        <f t="shared" si="353"/>
        <v>-166.73465499481037</v>
      </c>
      <c r="AI588" s="31">
        <f t="shared" si="354"/>
        <v>-89.999999736130093</v>
      </c>
      <c r="AJ588" s="31">
        <f t="shared" si="355"/>
        <v>90.857908276301984</v>
      </c>
      <c r="AK588" s="31">
        <f t="shared" si="356"/>
        <v>89.998358551661596</v>
      </c>
      <c r="AL588" s="32">
        <f t="shared" si="357"/>
        <v>-53.551898919506584</v>
      </c>
      <c r="AM588" s="31">
        <f t="shared" si="358"/>
        <v>-89.879627298917157</v>
      </c>
      <c r="AN588" s="31">
        <f t="shared" si="359"/>
        <v>-37.318235169265591</v>
      </c>
      <c r="AO588" s="31">
        <f t="shared" si="360"/>
        <v>-89.881268483385654</v>
      </c>
      <c r="AP588" s="30">
        <f t="shared" si="376"/>
        <v>23.609121289162623</v>
      </c>
      <c r="AQ588" s="30">
        <f t="shared" si="377"/>
        <v>-26.020599913279625</v>
      </c>
      <c r="AR588" s="31">
        <f t="shared" si="361"/>
        <v>-39.704410931853872</v>
      </c>
      <c r="AS588" s="33">
        <f t="shared" si="362"/>
        <v>-182.49911455997952</v>
      </c>
      <c r="AT588" s="31">
        <f t="shared" si="363"/>
        <v>2.0758044799310382E-2</v>
      </c>
      <c r="AU588" s="31">
        <f t="shared" si="364"/>
        <v>3.9595944033988206</v>
      </c>
      <c r="AV588" s="32">
        <f t="shared" si="365"/>
        <v>-5.2019020253378264E-5</v>
      </c>
      <c r="AW588" s="31">
        <f t="shared" si="366"/>
        <v>-0.1982947095037122</v>
      </c>
      <c r="AX588" s="34">
        <f t="shared" si="367"/>
        <v>2.0706025779057002E-2</v>
      </c>
      <c r="AY588" s="35">
        <f t="shared" si="368"/>
        <v>3.7612996938951087</v>
      </c>
      <c r="AZ588" s="10">
        <f t="shared" si="369"/>
        <v>-39.683704906074816</v>
      </c>
      <c r="BA588" s="10">
        <f t="shared" si="370"/>
        <v>-178.73781486608442</v>
      </c>
      <c r="BB588" s="10">
        <f t="shared" si="371"/>
        <v>1.2621851339155796</v>
      </c>
      <c r="BC588" s="48"/>
      <c r="BD588" s="46">
        <f t="shared" si="372"/>
        <v>-40</v>
      </c>
      <c r="BE588" s="46">
        <f t="shared" si="373"/>
        <v>-179</v>
      </c>
      <c r="BF588" s="46">
        <f t="shared" si="374"/>
        <v>1</v>
      </c>
    </row>
    <row r="589" spans="22:58" x14ac:dyDescent="0.3">
      <c r="V589" s="29">
        <v>6.8500000000000796</v>
      </c>
      <c r="W589" s="38">
        <f t="shared" si="344"/>
        <v>70794578.438426882</v>
      </c>
      <c r="X589" s="30">
        <f t="shared" si="378"/>
        <v>-6.4246676350453633</v>
      </c>
      <c r="Y589" s="31">
        <f t="shared" si="345"/>
        <v>-92.135743666655287</v>
      </c>
      <c r="Z589" s="31">
        <f t="shared" si="346"/>
        <v>-89.998583112238279</v>
      </c>
      <c r="AA589" s="31">
        <f t="shared" si="347"/>
        <v>71.83353283526283</v>
      </c>
      <c r="AB589" s="31">
        <f t="shared" si="348"/>
        <v>-89.985329463528601</v>
      </c>
      <c r="AC589" s="31">
        <f t="shared" si="349"/>
        <v>26.951768389949994</v>
      </c>
      <c r="AD589" s="31">
        <f t="shared" si="350"/>
        <v>87.425574338165617</v>
      </c>
      <c r="AE589" s="31">
        <f t="shared" si="351"/>
        <v>0.22488992351216908</v>
      </c>
      <c r="AF589" s="31">
        <f t="shared" si="352"/>
        <v>-92.558338237601262</v>
      </c>
      <c r="AG589" s="31">
        <f t="shared" si="375"/>
        <v>92.110410468749379</v>
      </c>
      <c r="AH589" s="31">
        <f t="shared" si="353"/>
        <v>-166.93465499481039</v>
      </c>
      <c r="AI589" s="31">
        <f t="shared" si="354"/>
        <v>-89.999999742136509</v>
      </c>
      <c r="AJ589" s="31">
        <f t="shared" si="355"/>
        <v>91.057908276141561</v>
      </c>
      <c r="AK589" s="31">
        <f t="shared" si="356"/>
        <v>89.998395915587409</v>
      </c>
      <c r="AL589" s="32">
        <f t="shared" si="357"/>
        <v>-53.751898056769392</v>
      </c>
      <c r="AM589" s="31">
        <f t="shared" si="358"/>
        <v>-89.882367308325499</v>
      </c>
      <c r="AN589" s="31">
        <f t="shared" si="359"/>
        <v>-37.518234306688839</v>
      </c>
      <c r="AO589" s="31">
        <f t="shared" si="360"/>
        <v>-89.883971134874599</v>
      </c>
      <c r="AP589" s="30">
        <f t="shared" si="376"/>
        <v>23.609121289162623</v>
      </c>
      <c r="AQ589" s="30">
        <f t="shared" si="377"/>
        <v>-26.020599913279625</v>
      </c>
      <c r="AR589" s="31">
        <f t="shared" si="361"/>
        <v>-39.704823007293676</v>
      </c>
      <c r="AS589" s="33">
        <f t="shared" si="362"/>
        <v>-182.44230937247585</v>
      </c>
      <c r="AT589" s="31">
        <f t="shared" si="363"/>
        <v>2.173389739718757E-2</v>
      </c>
      <c r="AU589" s="31">
        <f t="shared" si="364"/>
        <v>4.0515215392238693</v>
      </c>
      <c r="AV589" s="32">
        <f t="shared" si="365"/>
        <v>-5.4470585774596118E-5</v>
      </c>
      <c r="AW589" s="31">
        <f t="shared" si="366"/>
        <v>-0.20291354846028231</v>
      </c>
      <c r="AX589" s="34">
        <f t="shared" si="367"/>
        <v>2.1679426811412973E-2</v>
      </c>
      <c r="AY589" s="35">
        <f t="shared" si="368"/>
        <v>3.8486079907635871</v>
      </c>
      <c r="AZ589" s="10">
        <f t="shared" si="369"/>
        <v>-39.683143580482266</v>
      </c>
      <c r="BA589" s="10">
        <f t="shared" si="370"/>
        <v>-178.59370138171226</v>
      </c>
      <c r="BB589" s="10">
        <f t="shared" si="371"/>
        <v>1.4062986182877353</v>
      </c>
      <c r="BC589" s="37"/>
      <c r="BD589" s="46">
        <f t="shared" si="372"/>
        <v>-40</v>
      </c>
      <c r="BE589" s="46">
        <f t="shared" si="373"/>
        <v>-179</v>
      </c>
      <c r="BF589" s="46">
        <f t="shared" si="374"/>
        <v>1</v>
      </c>
    </row>
    <row r="590" spans="22:58" x14ac:dyDescent="0.3">
      <c r="V590" s="29">
        <v>6.8600000000000803</v>
      </c>
      <c r="W590" s="38">
        <f t="shared" si="344"/>
        <v>72443596.007512525</v>
      </c>
      <c r="X590" s="30">
        <f t="shared" si="378"/>
        <v>-6.4246676350453633</v>
      </c>
      <c r="Y590" s="31">
        <f t="shared" si="345"/>
        <v>-92.335743666535777</v>
      </c>
      <c r="Z590" s="31">
        <f t="shared" si="346"/>
        <v>-89.998615364541322</v>
      </c>
      <c r="AA590" s="31">
        <f t="shared" si="347"/>
        <v>72.033532822447938</v>
      </c>
      <c r="AB590" s="31">
        <f t="shared" si="348"/>
        <v>-89.985663405694652</v>
      </c>
      <c r="AC590" s="31">
        <f t="shared" si="349"/>
        <v>27.1513740132478</v>
      </c>
      <c r="AD590" s="31">
        <f t="shared" si="350"/>
        <v>87.4840992466453</v>
      </c>
      <c r="AE590" s="31">
        <f t="shared" si="351"/>
        <v>0.42449553411459462</v>
      </c>
      <c r="AF590" s="31">
        <f t="shared" si="352"/>
        <v>-92.50017952359066</v>
      </c>
      <c r="AG590" s="31">
        <f t="shared" si="375"/>
        <v>92.110410468749379</v>
      </c>
      <c r="AH590" s="31">
        <f t="shared" si="353"/>
        <v>-167.13465499481038</v>
      </c>
      <c r="AI590" s="31">
        <f t="shared" si="354"/>
        <v>-89.999999748006189</v>
      </c>
      <c r="AJ590" s="31">
        <f t="shared" si="355"/>
        <v>91.257908275988356</v>
      </c>
      <c r="AK590" s="31">
        <f t="shared" si="356"/>
        <v>89.998432429006456</v>
      </c>
      <c r="AL590" s="32">
        <f t="shared" si="357"/>
        <v>-53.951897232861619</v>
      </c>
      <c r="AM590" s="31">
        <f t="shared" si="358"/>
        <v>-89.885044948025012</v>
      </c>
      <c r="AN590" s="31">
        <f t="shared" si="359"/>
        <v>-37.718233482934259</v>
      </c>
      <c r="AO590" s="31">
        <f t="shared" si="360"/>
        <v>-89.886612267024745</v>
      </c>
      <c r="AP590" s="30">
        <f t="shared" si="376"/>
        <v>23.609121289162623</v>
      </c>
      <c r="AQ590" s="30">
        <f t="shared" si="377"/>
        <v>-26.020599913279625</v>
      </c>
      <c r="AR590" s="31">
        <f t="shared" si="361"/>
        <v>-39.705216572936671</v>
      </c>
      <c r="AS590" s="33">
        <f t="shared" si="362"/>
        <v>-182.3867917906154</v>
      </c>
      <c r="AT590" s="31">
        <f t="shared" si="363"/>
        <v>2.2755505548580648E-2</v>
      </c>
      <c r="AU590" s="31">
        <f t="shared" si="364"/>
        <v>4.1455683049354484</v>
      </c>
      <c r="AV590" s="32">
        <f t="shared" si="365"/>
        <v>-5.7037688536904483E-5</v>
      </c>
      <c r="AW590" s="31">
        <f t="shared" si="366"/>
        <v>-0.2076399712663487</v>
      </c>
      <c r="AX590" s="34">
        <f t="shared" si="367"/>
        <v>2.2698467860043745E-2</v>
      </c>
      <c r="AY590" s="35">
        <f t="shared" si="368"/>
        <v>3.9379283336690998</v>
      </c>
      <c r="AZ590" s="10">
        <f t="shared" si="369"/>
        <v>-39.682518105076625</v>
      </c>
      <c r="BA590" s="10">
        <f t="shared" si="370"/>
        <v>-178.4488634569463</v>
      </c>
      <c r="BB590" s="10">
        <f t="shared" si="371"/>
        <v>1.5511365430537012</v>
      </c>
      <c r="BC590" s="37"/>
      <c r="BD590" s="46">
        <f t="shared" si="372"/>
        <v>-40</v>
      </c>
      <c r="BE590" s="46">
        <f t="shared" si="373"/>
        <v>-178</v>
      </c>
      <c r="BF590" s="46">
        <f t="shared" si="374"/>
        <v>2</v>
      </c>
    </row>
    <row r="591" spans="22:58" x14ac:dyDescent="0.3">
      <c r="V591" s="29">
        <v>6.87000000000008</v>
      </c>
      <c r="W591" s="36">
        <f t="shared" si="344"/>
        <v>74131024.130105585</v>
      </c>
      <c r="X591" s="30">
        <f t="shared" si="378"/>
        <v>-6.4246676350453633</v>
      </c>
      <c r="Y591" s="31">
        <f t="shared" si="345"/>
        <v>-92.535743666421624</v>
      </c>
      <c r="Z591" s="31">
        <f t="shared" si="346"/>
        <v>-89.998646882692313</v>
      </c>
      <c r="AA591" s="31">
        <f t="shared" si="347"/>
        <v>72.233532810209809</v>
      </c>
      <c r="AB591" s="31">
        <f t="shared" si="348"/>
        <v>-89.985989746409899</v>
      </c>
      <c r="AC591" s="31">
        <f t="shared" si="349"/>
        <v>27.350997352986841</v>
      </c>
      <c r="AD591" s="31">
        <f t="shared" si="350"/>
        <v>87.541297042279425</v>
      </c>
      <c r="AE591" s="31">
        <f t="shared" si="351"/>
        <v>0.62411886172965936</v>
      </c>
      <c r="AF591" s="31">
        <f t="shared" si="352"/>
        <v>-92.443339586822802</v>
      </c>
      <c r="AG591" s="31">
        <f t="shared" si="375"/>
        <v>92.110410468749379</v>
      </c>
      <c r="AH591" s="31">
        <f t="shared" si="353"/>
        <v>-167.33465499481039</v>
      </c>
      <c r="AI591" s="31">
        <f t="shared" si="354"/>
        <v>-89.999999753742273</v>
      </c>
      <c r="AJ591" s="31">
        <f t="shared" si="355"/>
        <v>91.457908275842058</v>
      </c>
      <c r="AK591" s="31">
        <f t="shared" si="356"/>
        <v>89.998468111278598</v>
      </c>
      <c r="AL591" s="32">
        <f t="shared" si="357"/>
        <v>-54.151896446035643</v>
      </c>
      <c r="AM591" s="31">
        <f t="shared" si="358"/>
        <v>-89.887661637688893</v>
      </c>
      <c r="AN591" s="31">
        <f t="shared" si="359"/>
        <v>-37.918232696254599</v>
      </c>
      <c r="AO591" s="31">
        <f t="shared" si="360"/>
        <v>-89.889193280152568</v>
      </c>
      <c r="AP591" s="30">
        <f t="shared" si="376"/>
        <v>23.609121289162623</v>
      </c>
      <c r="AQ591" s="30">
        <f t="shared" si="377"/>
        <v>-26.020599913279625</v>
      </c>
      <c r="AR591" s="31">
        <f t="shared" si="361"/>
        <v>-39.705592458641938</v>
      </c>
      <c r="AS591" s="33">
        <f t="shared" si="362"/>
        <v>-182.33253286697538</v>
      </c>
      <c r="AT591" s="31">
        <f t="shared" si="363"/>
        <v>2.3825003098797249E-2</v>
      </c>
      <c r="AU591" s="31">
        <f t="shared" si="364"/>
        <v>4.2417825371309998</v>
      </c>
      <c r="AV591" s="32">
        <f t="shared" si="365"/>
        <v>-5.9725773495817576E-5</v>
      </c>
      <c r="AW591" s="31">
        <f t="shared" si="366"/>
        <v>-0.21247648367639466</v>
      </c>
      <c r="AX591" s="34">
        <f t="shared" si="367"/>
        <v>2.3765277325301433E-2</v>
      </c>
      <c r="AY591" s="35">
        <f t="shared" si="368"/>
        <v>4.0293060534546052</v>
      </c>
      <c r="AZ591" s="10">
        <f t="shared" si="369"/>
        <v>-39.681827181316635</v>
      </c>
      <c r="BA591" s="10">
        <f t="shared" si="370"/>
        <v>-178.30322681352078</v>
      </c>
      <c r="BB591" s="10">
        <f t="shared" si="371"/>
        <v>1.6967731864792199</v>
      </c>
      <c r="BC591" s="48"/>
      <c r="BD591" s="46">
        <f t="shared" si="372"/>
        <v>-40</v>
      </c>
      <c r="BE591" s="46">
        <f t="shared" si="373"/>
        <v>-178</v>
      </c>
      <c r="BF591" s="46">
        <f t="shared" si="374"/>
        <v>2</v>
      </c>
    </row>
    <row r="592" spans="22:58" x14ac:dyDescent="0.3">
      <c r="V592" s="29">
        <v>6.8800000000000798</v>
      </c>
      <c r="W592" s="38">
        <f t="shared" si="344"/>
        <v>75857757.502932385</v>
      </c>
      <c r="X592" s="30">
        <f t="shared" si="378"/>
        <v>-6.4246676350453633</v>
      </c>
      <c r="Y592" s="31">
        <f t="shared" si="345"/>
        <v>-92.735743666312587</v>
      </c>
      <c r="Z592" s="31">
        <f t="shared" si="346"/>
        <v>-89.998677683402605</v>
      </c>
      <c r="AA592" s="31">
        <f t="shared" si="347"/>
        <v>72.433532798522464</v>
      </c>
      <c r="AB592" s="31">
        <f t="shared" si="348"/>
        <v>-89.986308658704459</v>
      </c>
      <c r="AC592" s="31">
        <f t="shared" si="349"/>
        <v>27.550637614732469</v>
      </c>
      <c r="AD592" s="31">
        <f t="shared" si="350"/>
        <v>87.59719759581796</v>
      </c>
      <c r="AE592" s="31">
        <f t="shared" si="351"/>
        <v>0.82375911189697959</v>
      </c>
      <c r="AF592" s="31">
        <f t="shared" si="352"/>
        <v>-92.38778874628909</v>
      </c>
      <c r="AG592" s="31">
        <f t="shared" si="375"/>
        <v>92.110410468749379</v>
      </c>
      <c r="AH592" s="31">
        <f t="shared" si="353"/>
        <v>-167.53465499481038</v>
      </c>
      <c r="AI592" s="31">
        <f t="shared" si="354"/>
        <v>-89.999999759347787</v>
      </c>
      <c r="AJ592" s="31">
        <f t="shared" si="355"/>
        <v>91.657908275702312</v>
      </c>
      <c r="AK592" s="31">
        <f t="shared" si="356"/>
        <v>89.998502981323071</v>
      </c>
      <c r="AL592" s="32">
        <f t="shared" si="357"/>
        <v>-54.351895694622527</v>
      </c>
      <c r="AM592" s="31">
        <f t="shared" si="358"/>
        <v>-89.890218764676931</v>
      </c>
      <c r="AN592" s="31">
        <f t="shared" si="359"/>
        <v>-38.118231944981218</v>
      </c>
      <c r="AO592" s="31">
        <f t="shared" si="360"/>
        <v>-89.891715542701647</v>
      </c>
      <c r="AP592" s="30">
        <f t="shared" si="376"/>
        <v>23.609121289162623</v>
      </c>
      <c r="AQ592" s="30">
        <f t="shared" si="377"/>
        <v>-26.020599913279625</v>
      </c>
      <c r="AR592" s="31">
        <f t="shared" si="361"/>
        <v>-39.705951457201245</v>
      </c>
      <c r="AS592" s="33">
        <f t="shared" si="362"/>
        <v>-182.27950428899072</v>
      </c>
      <c r="AT592" s="31">
        <f t="shared" si="363"/>
        <v>2.4944622300690365E-2</v>
      </c>
      <c r="AU592" s="31">
        <f t="shared" si="364"/>
        <v>4.3402130781392128</v>
      </c>
      <c r="AV592" s="32">
        <f t="shared" si="365"/>
        <v>-6.2540542215347133E-5</v>
      </c>
      <c r="AW592" s="31">
        <f t="shared" si="366"/>
        <v>-0.21742564979745718</v>
      </c>
      <c r="AX592" s="34">
        <f t="shared" si="367"/>
        <v>2.4882081758475016E-2</v>
      </c>
      <c r="AY592" s="35">
        <f t="shared" si="368"/>
        <v>4.1227874283417556</v>
      </c>
      <c r="AZ592" s="10">
        <f t="shared" si="369"/>
        <v>-39.681069375442767</v>
      </c>
      <c r="BA592" s="10">
        <f t="shared" si="370"/>
        <v>-178.15671686064897</v>
      </c>
      <c r="BB592" s="10">
        <f t="shared" si="371"/>
        <v>1.8432831393510298</v>
      </c>
      <c r="BC592" s="37"/>
      <c r="BD592" s="46">
        <f t="shared" si="372"/>
        <v>-40</v>
      </c>
      <c r="BE592" s="46">
        <f t="shared" si="373"/>
        <v>-178</v>
      </c>
      <c r="BF592" s="46">
        <f t="shared" si="374"/>
        <v>2</v>
      </c>
    </row>
    <row r="593" spans="22:58" x14ac:dyDescent="0.3">
      <c r="V593" s="29">
        <v>6.8900000000000796</v>
      </c>
      <c r="W593" s="38">
        <f t="shared" si="344"/>
        <v>77624711.662883505</v>
      </c>
      <c r="X593" s="30">
        <f t="shared" si="378"/>
        <v>-6.4246676350453633</v>
      </c>
      <c r="Y593" s="31">
        <f t="shared" si="345"/>
        <v>-92.935743666208467</v>
      </c>
      <c r="Z593" s="31">
        <f t="shared" si="346"/>
        <v>-89.998707783003127</v>
      </c>
      <c r="AA593" s="31">
        <f t="shared" si="347"/>
        <v>72.633532787361162</v>
      </c>
      <c r="AB593" s="31">
        <f t="shared" si="348"/>
        <v>-89.986620311669725</v>
      </c>
      <c r="AC593" s="31">
        <f t="shared" si="349"/>
        <v>27.750294039547818</v>
      </c>
      <c r="AD593" s="31">
        <f t="shared" si="350"/>
        <v>87.651830120542215</v>
      </c>
      <c r="AE593" s="31">
        <f t="shared" si="351"/>
        <v>1.023415525655146</v>
      </c>
      <c r="AF593" s="31">
        <f t="shared" si="352"/>
        <v>-92.333497974130651</v>
      </c>
      <c r="AG593" s="31">
        <f t="shared" si="375"/>
        <v>92.110410468749379</v>
      </c>
      <c r="AH593" s="31">
        <f t="shared" si="353"/>
        <v>-167.73465499481037</v>
      </c>
      <c r="AI593" s="31">
        <f t="shared" si="354"/>
        <v>-89.999999764825688</v>
      </c>
      <c r="AJ593" s="31">
        <f t="shared" si="355"/>
        <v>91.857908275568875</v>
      </c>
      <c r="AK593" s="31">
        <f t="shared" si="356"/>
        <v>89.998537057628425</v>
      </c>
      <c r="AL593" s="32">
        <f t="shared" si="357"/>
        <v>-54.551894977028461</v>
      </c>
      <c r="AM593" s="31">
        <f t="shared" si="358"/>
        <v>-89.892717684770972</v>
      </c>
      <c r="AN593" s="31">
        <f t="shared" si="359"/>
        <v>-38.318231227520577</v>
      </c>
      <c r="AO593" s="31">
        <f t="shared" si="360"/>
        <v>-89.894180391968234</v>
      </c>
      <c r="AP593" s="30">
        <f t="shared" si="376"/>
        <v>23.609121289162623</v>
      </c>
      <c r="AQ593" s="30">
        <f t="shared" si="377"/>
        <v>-26.020599913279625</v>
      </c>
      <c r="AR593" s="31">
        <f t="shared" si="361"/>
        <v>-39.706294325982434</v>
      </c>
      <c r="AS593" s="33">
        <f t="shared" si="362"/>
        <v>-182.22767836609887</v>
      </c>
      <c r="AT593" s="31">
        <f t="shared" si="363"/>
        <v>2.6116698246961001E-2</v>
      </c>
      <c r="AU593" s="31">
        <f t="shared" si="364"/>
        <v>4.4409097918445681</v>
      </c>
      <c r="AV593" s="32">
        <f t="shared" si="365"/>
        <v>-6.5487964942684057E-5</v>
      </c>
      <c r="AW593" s="31">
        <f t="shared" si="366"/>
        <v>-0.22249009344733414</v>
      </c>
      <c r="AX593" s="34">
        <f t="shared" si="367"/>
        <v>2.6051210282018317E-2</v>
      </c>
      <c r="AY593" s="35">
        <f t="shared" si="368"/>
        <v>4.2184196983972342</v>
      </c>
      <c r="AZ593" s="10">
        <f t="shared" si="369"/>
        <v>-39.680243115700414</v>
      </c>
      <c r="BA593" s="10">
        <f t="shared" si="370"/>
        <v>-178.00925866770163</v>
      </c>
      <c r="BB593" s="10">
        <f t="shared" si="371"/>
        <v>1.99074133229837</v>
      </c>
      <c r="BC593" s="37"/>
      <c r="BD593" s="46">
        <f t="shared" si="372"/>
        <v>-40</v>
      </c>
      <c r="BE593" s="46">
        <f t="shared" si="373"/>
        <v>-178</v>
      </c>
      <c r="BF593" s="46">
        <f t="shared" si="374"/>
        <v>2</v>
      </c>
    </row>
    <row r="594" spans="22:58" x14ac:dyDescent="0.3">
      <c r="V594" s="29">
        <v>6.9000000000000803</v>
      </c>
      <c r="W594" s="36">
        <f t="shared" si="344"/>
        <v>79432823.472442955</v>
      </c>
      <c r="X594" s="30">
        <f t="shared" si="378"/>
        <v>-6.4246676350453633</v>
      </c>
      <c r="Y594" s="31">
        <f t="shared" si="345"/>
        <v>-93.135743666109065</v>
      </c>
      <c r="Z594" s="31">
        <f t="shared" si="346"/>
        <v>-89.998737197453096</v>
      </c>
      <c r="AA594" s="31">
        <f t="shared" si="347"/>
        <v>72.833532776702214</v>
      </c>
      <c r="AB594" s="31">
        <f t="shared" si="348"/>
        <v>-89.986924870548165</v>
      </c>
      <c r="AC594" s="31">
        <f t="shared" si="349"/>
        <v>27.949965902418651</v>
      </c>
      <c r="AD594" s="31">
        <f t="shared" si="350"/>
        <v>87.70522318574028</v>
      </c>
      <c r="AE594" s="31">
        <f t="shared" si="351"/>
        <v>1.2230873779664329</v>
      </c>
      <c r="AF594" s="31">
        <f t="shared" si="352"/>
        <v>-92.280438882260981</v>
      </c>
      <c r="AG594" s="31">
        <f t="shared" si="375"/>
        <v>92.110410468749379</v>
      </c>
      <c r="AH594" s="31">
        <f t="shared" si="353"/>
        <v>-167.93465499481039</v>
      </c>
      <c r="AI594" s="31">
        <f t="shared" si="354"/>
        <v>-89.999999770178903</v>
      </c>
      <c r="AJ594" s="31">
        <f t="shared" si="355"/>
        <v>92.057908275441463</v>
      </c>
      <c r="AK594" s="31">
        <f t="shared" si="356"/>
        <v>89.99857035826237</v>
      </c>
      <c r="AL594" s="32">
        <f t="shared" si="357"/>
        <v>-54.751894291731347</v>
      </c>
      <c r="AM594" s="31">
        <f t="shared" si="358"/>
        <v>-89.895159722893425</v>
      </c>
      <c r="AN594" s="31">
        <f t="shared" si="359"/>
        <v>-38.518230542350892</v>
      </c>
      <c r="AO594" s="31">
        <f t="shared" si="360"/>
        <v>-89.896589134809957</v>
      </c>
      <c r="AP594" s="30">
        <f t="shared" si="376"/>
        <v>23.609121289162623</v>
      </c>
      <c r="AQ594" s="30">
        <f t="shared" si="377"/>
        <v>-26.020599913279625</v>
      </c>
      <c r="AR594" s="31">
        <f t="shared" si="361"/>
        <v>-39.706621788501458</v>
      </c>
      <c r="AS594" s="33">
        <f t="shared" si="362"/>
        <v>-182.17702801707094</v>
      </c>
      <c r="AT594" s="31">
        <f t="shared" si="363"/>
        <v>2.7343673491859729E-2</v>
      </c>
      <c r="AU594" s="31">
        <f t="shared" si="364"/>
        <v>4.5439235793559893</v>
      </c>
      <c r="AV594" s="32">
        <f t="shared" si="365"/>
        <v>-6.8574293277995935E-5</v>
      </c>
      <c r="AW594" s="31">
        <f t="shared" si="366"/>
        <v>-0.22767249954435448</v>
      </c>
      <c r="AX594" s="34">
        <f t="shared" si="367"/>
        <v>2.7275099198581731E-2</v>
      </c>
      <c r="AY594" s="35">
        <f t="shared" si="368"/>
        <v>4.3162510798116349</v>
      </c>
      <c r="AZ594" s="10">
        <f t="shared" si="369"/>
        <v>-39.679346689302875</v>
      </c>
      <c r="BA594" s="10">
        <f t="shared" si="370"/>
        <v>-177.86077693725932</v>
      </c>
      <c r="BB594" s="10">
        <f t="shared" si="371"/>
        <v>2.1392230627406832</v>
      </c>
      <c r="BC594" s="48"/>
      <c r="BD594" s="46">
        <f t="shared" si="372"/>
        <v>-40</v>
      </c>
      <c r="BE594" s="46">
        <f t="shared" si="373"/>
        <v>-178</v>
      </c>
      <c r="BF594" s="46">
        <f t="shared" si="374"/>
        <v>2</v>
      </c>
    </row>
    <row r="595" spans="22:58" x14ac:dyDescent="0.3">
      <c r="V595" s="29">
        <v>6.9100000000000801</v>
      </c>
      <c r="W595" s="38">
        <f t="shared" si="344"/>
        <v>81283051.616425052</v>
      </c>
      <c r="X595" s="30">
        <f t="shared" si="378"/>
        <v>-6.4246676350453633</v>
      </c>
      <c r="Y595" s="31">
        <f t="shared" si="345"/>
        <v>-93.33574366601411</v>
      </c>
      <c r="Z595" s="31">
        <f t="shared" si="346"/>
        <v>-89.998765942348427</v>
      </c>
      <c r="AA595" s="31">
        <f t="shared" si="347"/>
        <v>73.033532766522981</v>
      </c>
      <c r="AB595" s="31">
        <f t="shared" si="348"/>
        <v>-89.987222496820863</v>
      </c>
      <c r="AC595" s="31">
        <f t="shared" si="349"/>
        <v>28.149652510747217</v>
      </c>
      <c r="AD595" s="31">
        <f t="shared" si="350"/>
        <v>87.757404729974326</v>
      </c>
      <c r="AE595" s="31">
        <f t="shared" si="351"/>
        <v>1.4227739762107205</v>
      </c>
      <c r="AF595" s="31">
        <f t="shared" si="352"/>
        <v>-92.228583709194965</v>
      </c>
      <c r="AG595" s="31">
        <f t="shared" si="375"/>
        <v>92.110410468749379</v>
      </c>
      <c r="AH595" s="31">
        <f t="shared" si="353"/>
        <v>-168.1346549948104</v>
      </c>
      <c r="AI595" s="31">
        <f t="shared" si="354"/>
        <v>-89.999999775410288</v>
      </c>
      <c r="AJ595" s="31">
        <f t="shared" si="355"/>
        <v>92.25790827531975</v>
      </c>
      <c r="AK595" s="31">
        <f t="shared" si="356"/>
        <v>89.998602900881338</v>
      </c>
      <c r="AL595" s="32">
        <f t="shared" si="357"/>
        <v>-54.951893637277578</v>
      </c>
      <c r="AM595" s="31">
        <f t="shared" si="358"/>
        <v>-89.897546173809758</v>
      </c>
      <c r="AN595" s="31">
        <f t="shared" si="359"/>
        <v>-38.718229888018854</v>
      </c>
      <c r="AO595" s="31">
        <f t="shared" si="360"/>
        <v>-89.898943048338708</v>
      </c>
      <c r="AP595" s="30">
        <f t="shared" si="376"/>
        <v>23.609121289162623</v>
      </c>
      <c r="AQ595" s="30">
        <f t="shared" si="377"/>
        <v>-26.020599913279625</v>
      </c>
      <c r="AR595" s="31">
        <f t="shared" si="361"/>
        <v>-39.706934535925136</v>
      </c>
      <c r="AS595" s="33">
        <f t="shared" si="362"/>
        <v>-182.12752675753367</v>
      </c>
      <c r="AT595" s="31">
        <f t="shared" si="363"/>
        <v>2.8628102869487741E-2</v>
      </c>
      <c r="AU595" s="31">
        <f t="shared" si="364"/>
        <v>4.6493063944808366</v>
      </c>
      <c r="AV595" s="32">
        <f t="shared" si="365"/>
        <v>-7.1806073438387895E-5</v>
      </c>
      <c r="AW595" s="31">
        <f t="shared" si="366"/>
        <v>-0.23297561552944543</v>
      </c>
      <c r="AX595" s="34">
        <f t="shared" si="367"/>
        <v>2.8556296796049353E-2</v>
      </c>
      <c r="AY595" s="35">
        <f t="shared" si="368"/>
        <v>4.4163307789513908</v>
      </c>
      <c r="AZ595" s="10">
        <f t="shared" si="369"/>
        <v>-39.678378239129088</v>
      </c>
      <c r="BA595" s="10">
        <f t="shared" si="370"/>
        <v>-177.71119597858228</v>
      </c>
      <c r="BB595" s="10">
        <f t="shared" si="371"/>
        <v>2.2888040214177181</v>
      </c>
      <c r="BC595" s="37"/>
      <c r="BD595" s="46">
        <f t="shared" si="372"/>
        <v>-40</v>
      </c>
      <c r="BE595" s="46">
        <f t="shared" si="373"/>
        <v>-178</v>
      </c>
      <c r="BF595" s="46">
        <f t="shared" si="374"/>
        <v>2</v>
      </c>
    </row>
    <row r="596" spans="22:58" x14ac:dyDescent="0.3">
      <c r="V596" s="29">
        <v>6.9200000000000799</v>
      </c>
      <c r="W596" s="38">
        <f t="shared" si="344"/>
        <v>83176377.110282585</v>
      </c>
      <c r="X596" s="30">
        <f t="shared" si="378"/>
        <v>-6.4246676350453633</v>
      </c>
      <c r="Y596" s="31">
        <f t="shared" si="345"/>
        <v>-93.535743665923434</v>
      </c>
      <c r="Z596" s="31">
        <f t="shared" si="346"/>
        <v>-89.998794032930078</v>
      </c>
      <c r="AA596" s="31">
        <f t="shared" si="347"/>
        <v>73.233532756801893</v>
      </c>
      <c r="AB596" s="31">
        <f t="shared" si="348"/>
        <v>-89.987513348293149</v>
      </c>
      <c r="AC596" s="31">
        <f t="shared" si="349"/>
        <v>28.349353202912155</v>
      </c>
      <c r="AD596" s="31">
        <f t="shared" si="350"/>
        <v>87.808402074137746</v>
      </c>
      <c r="AE596" s="31">
        <f t="shared" si="351"/>
        <v>1.6224746587452472</v>
      </c>
      <c r="AF596" s="31">
        <f t="shared" si="352"/>
        <v>-92.177905307085496</v>
      </c>
      <c r="AG596" s="31">
        <f t="shared" si="375"/>
        <v>92.110410468749379</v>
      </c>
      <c r="AH596" s="31">
        <f t="shared" si="353"/>
        <v>-168.33465499481039</v>
      </c>
      <c r="AI596" s="31">
        <f t="shared" si="354"/>
        <v>-89.999999780522572</v>
      </c>
      <c r="AJ596" s="31">
        <f t="shared" si="355"/>
        <v>92.457908275203536</v>
      </c>
      <c r="AK596" s="31">
        <f t="shared" si="356"/>
        <v>89.998634702739864</v>
      </c>
      <c r="AL596" s="32">
        <f t="shared" si="357"/>
        <v>-55.15189301227899</v>
      </c>
      <c r="AM596" s="31">
        <f t="shared" si="358"/>
        <v>-89.89987830281467</v>
      </c>
      <c r="AN596" s="31">
        <f t="shared" si="359"/>
        <v>-38.918229263136467</v>
      </c>
      <c r="AO596" s="31">
        <f t="shared" si="360"/>
        <v>-89.901243380597379</v>
      </c>
      <c r="AP596" s="30">
        <f t="shared" si="376"/>
        <v>23.609121289162623</v>
      </c>
      <c r="AQ596" s="30">
        <f t="shared" si="377"/>
        <v>-26.020599913279625</v>
      </c>
      <c r="AR596" s="31">
        <f t="shared" si="361"/>
        <v>-39.707233228508223</v>
      </c>
      <c r="AS596" s="33">
        <f t="shared" si="362"/>
        <v>-182.07914868768287</v>
      </c>
      <c r="AT596" s="31">
        <f t="shared" si="363"/>
        <v>2.9972658515885833E-2</v>
      </c>
      <c r="AU596" s="31">
        <f t="shared" si="364"/>
        <v>4.7571112589622615</v>
      </c>
      <c r="AV596" s="32">
        <f t="shared" si="365"/>
        <v>-7.5190160124719084E-5</v>
      </c>
      <c r="AW596" s="31">
        <f t="shared" si="366"/>
        <v>-0.23840225282124453</v>
      </c>
      <c r="AX596" s="34">
        <f t="shared" si="367"/>
        <v>2.9897468355761115E-2</v>
      </c>
      <c r="AY596" s="35">
        <f t="shared" si="368"/>
        <v>4.5187090061410169</v>
      </c>
      <c r="AZ596" s="10">
        <f t="shared" si="369"/>
        <v>-39.677335760152459</v>
      </c>
      <c r="BA596" s="10">
        <f t="shared" si="370"/>
        <v>-177.56043968154185</v>
      </c>
      <c r="BB596" s="10">
        <f t="shared" si="371"/>
        <v>2.4395603184581489</v>
      </c>
      <c r="BC596" s="37"/>
      <c r="BD596" s="46">
        <f t="shared" si="372"/>
        <v>-40</v>
      </c>
      <c r="BE596" s="46">
        <f t="shared" si="373"/>
        <v>-178</v>
      </c>
      <c r="BF596" s="46">
        <f t="shared" si="374"/>
        <v>2</v>
      </c>
    </row>
    <row r="597" spans="22:58" x14ac:dyDescent="0.3">
      <c r="V597" s="29">
        <v>6.9300000000000797</v>
      </c>
      <c r="W597" s="36">
        <f t="shared" si="344"/>
        <v>85113803.820253327</v>
      </c>
      <c r="X597" s="30">
        <f t="shared" si="378"/>
        <v>-6.4246676350453633</v>
      </c>
      <c r="Y597" s="31">
        <f t="shared" si="345"/>
        <v>-93.735743665836821</v>
      </c>
      <c r="Z597" s="31">
        <f t="shared" si="346"/>
        <v>-89.998821484092005</v>
      </c>
      <c r="AA597" s="31">
        <f t="shared" si="347"/>
        <v>73.433532747518299</v>
      </c>
      <c r="AB597" s="31">
        <f t="shared" si="348"/>
        <v>-89.987797579178263</v>
      </c>
      <c r="AC597" s="31">
        <f t="shared" si="349"/>
        <v>28.549067346891384</v>
      </c>
      <c r="AD597" s="31">
        <f t="shared" si="350"/>
        <v>87.858241934301134</v>
      </c>
      <c r="AE597" s="31">
        <f t="shared" si="351"/>
        <v>1.822188793527495</v>
      </c>
      <c r="AF597" s="31">
        <f t="shared" si="352"/>
        <v>-92.128377128969134</v>
      </c>
      <c r="AG597" s="31">
        <f t="shared" si="375"/>
        <v>92.110410468749379</v>
      </c>
      <c r="AH597" s="31">
        <f t="shared" si="353"/>
        <v>-168.53465499481035</v>
      </c>
      <c r="AI597" s="31">
        <f t="shared" si="354"/>
        <v>-89.999999785518483</v>
      </c>
      <c r="AJ597" s="31">
        <f t="shared" si="355"/>
        <v>92.657908275092524</v>
      </c>
      <c r="AK597" s="31">
        <f t="shared" si="356"/>
        <v>89.99866578069971</v>
      </c>
      <c r="AL597" s="32">
        <f t="shared" si="357"/>
        <v>-55.351892415409864</v>
      </c>
      <c r="AM597" s="31">
        <f t="shared" si="358"/>
        <v>-89.902157346402916</v>
      </c>
      <c r="AN597" s="31">
        <f t="shared" si="359"/>
        <v>-39.118228666378315</v>
      </c>
      <c r="AO597" s="31">
        <f t="shared" si="360"/>
        <v>-89.903491351221689</v>
      </c>
      <c r="AP597" s="30">
        <f t="shared" si="376"/>
        <v>23.609121289162623</v>
      </c>
      <c r="AQ597" s="30">
        <f t="shared" si="377"/>
        <v>-26.020599913279625</v>
      </c>
      <c r="AR597" s="31">
        <f t="shared" si="361"/>
        <v>-39.707518496967822</v>
      </c>
      <c r="AS597" s="33">
        <f t="shared" si="362"/>
        <v>-182.03186848019084</v>
      </c>
      <c r="AT597" s="31">
        <f t="shared" si="363"/>
        <v>3.1380135102415128E-2</v>
      </c>
      <c r="AU597" s="31">
        <f t="shared" si="364"/>
        <v>4.8673922774344351</v>
      </c>
      <c r="AV597" s="32">
        <f t="shared" si="365"/>
        <v>-7.8733731078078982E-5</v>
      </c>
      <c r="AW597" s="31">
        <f t="shared" si="366"/>
        <v>-0.24395528830501281</v>
      </c>
      <c r="AX597" s="34">
        <f t="shared" si="367"/>
        <v>3.1301401371337051E-2</v>
      </c>
      <c r="AY597" s="35">
        <f t="shared" si="368"/>
        <v>4.6234369891294227</v>
      </c>
      <c r="AZ597" s="10">
        <f t="shared" si="369"/>
        <v>-39.676217095596485</v>
      </c>
      <c r="BA597" s="10">
        <f t="shared" si="370"/>
        <v>-177.40843149106141</v>
      </c>
      <c r="BB597" s="10">
        <f t="shared" si="371"/>
        <v>2.5915685089385931</v>
      </c>
      <c r="BC597" s="48"/>
      <c r="BD597" s="46">
        <f t="shared" si="372"/>
        <v>-40</v>
      </c>
      <c r="BE597" s="46">
        <f t="shared" si="373"/>
        <v>-177</v>
      </c>
      <c r="BF597" s="46">
        <f t="shared" si="374"/>
        <v>3</v>
      </c>
    </row>
    <row r="598" spans="22:58" x14ac:dyDescent="0.3">
      <c r="V598" s="29">
        <v>6.9400000000000803</v>
      </c>
      <c r="W598" s="38">
        <f t="shared" si="344"/>
        <v>87096358.995624259</v>
      </c>
      <c r="X598" s="30">
        <f t="shared" si="378"/>
        <v>-6.4246676350453633</v>
      </c>
      <c r="Y598" s="31">
        <f t="shared" si="345"/>
        <v>-93.935743665754146</v>
      </c>
      <c r="Z598" s="31">
        <f t="shared" si="346"/>
        <v>-89.998848310389221</v>
      </c>
      <c r="AA598" s="31">
        <f t="shared" si="347"/>
        <v>73.633532738652562</v>
      </c>
      <c r="AB598" s="31">
        <f t="shared" si="348"/>
        <v>-89.988075340179122</v>
      </c>
      <c r="AC598" s="31">
        <f t="shared" si="349"/>
        <v>28.748794338945707</v>
      </c>
      <c r="AD598" s="31">
        <f t="shared" si="350"/>
        <v>87.90695043434593</v>
      </c>
      <c r="AE598" s="31">
        <f t="shared" si="351"/>
        <v>2.0219157767987568</v>
      </c>
      <c r="AF598" s="31">
        <f t="shared" si="352"/>
        <v>-92.079973216222413</v>
      </c>
      <c r="AG598" s="31">
        <f t="shared" si="375"/>
        <v>92.110410468749379</v>
      </c>
      <c r="AH598" s="31">
        <f t="shared" si="353"/>
        <v>-168.7346549948104</v>
      </c>
      <c r="AI598" s="31">
        <f t="shared" si="354"/>
        <v>-89.999999790400679</v>
      </c>
      <c r="AJ598" s="31">
        <f t="shared" si="355"/>
        <v>92.857908274986556</v>
      </c>
      <c r="AK598" s="31">
        <f t="shared" si="356"/>
        <v>89.998696151238832</v>
      </c>
      <c r="AL598" s="32">
        <f t="shared" si="357"/>
        <v>-55.551891845404235</v>
      </c>
      <c r="AM598" s="31">
        <f t="shared" si="358"/>
        <v>-89.904384512924722</v>
      </c>
      <c r="AN598" s="31">
        <f t="shared" si="359"/>
        <v>-39.318228096478698</v>
      </c>
      <c r="AO598" s="31">
        <f t="shared" si="360"/>
        <v>-89.905688152086569</v>
      </c>
      <c r="AP598" s="30">
        <f t="shared" si="376"/>
        <v>23.609121289162623</v>
      </c>
      <c r="AQ598" s="30">
        <f t="shared" si="377"/>
        <v>-26.020599913279625</v>
      </c>
      <c r="AR598" s="31">
        <f t="shared" si="361"/>
        <v>-39.707790943796944</v>
      </c>
      <c r="AS598" s="33">
        <f t="shared" si="362"/>
        <v>-181.98566136830897</v>
      </c>
      <c r="AT598" s="31">
        <f t="shared" si="363"/>
        <v>3.2853455287978672E-2</v>
      </c>
      <c r="AU598" s="31">
        <f t="shared" si="364"/>
        <v>4.9802046520469716</v>
      </c>
      <c r="AV598" s="32">
        <f t="shared" si="365"/>
        <v>-8.244430228543747E-5</v>
      </c>
      <c r="AW598" s="31">
        <f t="shared" si="366"/>
        <v>-0.24963766585614044</v>
      </c>
      <c r="AX598" s="34">
        <f t="shared" si="367"/>
        <v>3.2771010985693232E-2</v>
      </c>
      <c r="AY598" s="35">
        <f t="shared" si="368"/>
        <v>4.7305669861908308</v>
      </c>
      <c r="AZ598" s="10">
        <f t="shared" si="369"/>
        <v>-39.675019932811253</v>
      </c>
      <c r="BA598" s="10">
        <f t="shared" si="370"/>
        <v>-177.25509438211813</v>
      </c>
      <c r="BB598" s="10">
        <f t="shared" si="371"/>
        <v>2.7449056178818694</v>
      </c>
      <c r="BC598" s="37"/>
      <c r="BD598" s="46">
        <f t="shared" si="372"/>
        <v>-40</v>
      </c>
      <c r="BE598" s="46">
        <f t="shared" si="373"/>
        <v>-177</v>
      </c>
      <c r="BF598" s="46">
        <f t="shared" si="374"/>
        <v>3</v>
      </c>
    </row>
    <row r="599" spans="22:58" x14ac:dyDescent="0.3">
      <c r="V599" s="29">
        <v>6.9500000000000899</v>
      </c>
      <c r="W599" s="38">
        <f t="shared" si="344"/>
        <v>89125093.813393027</v>
      </c>
      <c r="X599" s="30">
        <f t="shared" si="378"/>
        <v>-6.4246676350453633</v>
      </c>
      <c r="Y599" s="31">
        <f t="shared" si="345"/>
        <v>-94.135743665675363</v>
      </c>
      <c r="Z599" s="31">
        <f t="shared" si="346"/>
        <v>-89.998874526045341</v>
      </c>
      <c r="AA599" s="31">
        <f t="shared" si="347"/>
        <v>73.833532730186036</v>
      </c>
      <c r="AB599" s="31">
        <f t="shared" si="348"/>
        <v>-89.988346778568229</v>
      </c>
      <c r="AC599" s="31">
        <f t="shared" si="349"/>
        <v>28.948533602360165</v>
      </c>
      <c r="AD599" s="31">
        <f t="shared" si="350"/>
        <v>87.954553118385789</v>
      </c>
      <c r="AE599" s="31">
        <f t="shared" si="351"/>
        <v>2.2216550318254704</v>
      </c>
      <c r="AF599" s="31">
        <f t="shared" si="352"/>
        <v>-92.032668186227781</v>
      </c>
      <c r="AG599" s="31">
        <f t="shared" si="375"/>
        <v>92.110410468749379</v>
      </c>
      <c r="AH599" s="31">
        <f t="shared" si="353"/>
        <v>-168.93465499481056</v>
      </c>
      <c r="AI599" s="31">
        <f t="shared" si="354"/>
        <v>-89.999999795171746</v>
      </c>
      <c r="AJ599" s="31">
        <f t="shared" si="355"/>
        <v>93.05790827488552</v>
      </c>
      <c r="AK599" s="31">
        <f t="shared" si="356"/>
        <v>89.998725830460089</v>
      </c>
      <c r="AL599" s="32">
        <f t="shared" si="357"/>
        <v>-55.751891301053178</v>
      </c>
      <c r="AM599" s="31">
        <f t="shared" si="358"/>
        <v>-89.906560983226285</v>
      </c>
      <c r="AN599" s="31">
        <f t="shared" si="359"/>
        <v>-39.518227552228836</v>
      </c>
      <c r="AO599" s="31">
        <f t="shared" si="360"/>
        <v>-89.907834947937943</v>
      </c>
      <c r="AP599" s="30">
        <f t="shared" si="376"/>
        <v>23.609121289162623</v>
      </c>
      <c r="AQ599" s="30">
        <f t="shared" si="377"/>
        <v>-26.020599913279625</v>
      </c>
      <c r="AR599" s="31">
        <f t="shared" si="361"/>
        <v>-39.708051144520368</v>
      </c>
      <c r="AS599" s="33">
        <f t="shared" si="362"/>
        <v>-181.94050313416574</v>
      </c>
      <c r="AT599" s="31">
        <f t="shared" si="363"/>
        <v>3.4395675397833954E-2</v>
      </c>
      <c r="AU599" s="31">
        <f t="shared" si="364"/>
        <v>5.0956046967056716</v>
      </c>
      <c r="AV599" s="32">
        <f t="shared" si="365"/>
        <v>-8.6329743931883618E-5</v>
      </c>
      <c r="AW599" s="31">
        <f t="shared" si="366"/>
        <v>-0.25545239789903612</v>
      </c>
      <c r="AX599" s="34">
        <f t="shared" si="367"/>
        <v>3.4309345653902069E-2</v>
      </c>
      <c r="AY599" s="35">
        <f t="shared" si="368"/>
        <v>4.8401522988066352</v>
      </c>
      <c r="AZ599" s="10">
        <f t="shared" si="369"/>
        <v>-39.673741798866466</v>
      </c>
      <c r="BA599" s="10">
        <f t="shared" si="370"/>
        <v>-177.10035083535911</v>
      </c>
      <c r="BB599" s="10">
        <f t="shared" si="371"/>
        <v>2.8996491646408913</v>
      </c>
      <c r="BC599" s="37"/>
      <c r="BD599" s="46">
        <f t="shared" si="372"/>
        <v>-40</v>
      </c>
      <c r="BE599" s="46">
        <f t="shared" si="373"/>
        <v>-177</v>
      </c>
      <c r="BF599" s="46">
        <f t="shared" si="374"/>
        <v>3</v>
      </c>
    </row>
    <row r="600" spans="22:58" x14ac:dyDescent="0.3">
      <c r="V600" s="29">
        <v>6.9600000000000897</v>
      </c>
      <c r="W600" s="36">
        <f t="shared" si="344"/>
        <v>91201083.935609847</v>
      </c>
      <c r="X600" s="30">
        <f t="shared" si="378"/>
        <v>-6.4246676350453633</v>
      </c>
      <c r="Y600" s="31">
        <f t="shared" si="345"/>
        <v>-94.335743665599935</v>
      </c>
      <c r="Z600" s="31">
        <f t="shared" si="346"/>
        <v>-89.998900144960288</v>
      </c>
      <c r="AA600" s="31">
        <f t="shared" si="347"/>
        <v>74.033532722100375</v>
      </c>
      <c r="AB600" s="31">
        <f t="shared" si="348"/>
        <v>-89.988612038265771</v>
      </c>
      <c r="AC600" s="31">
        <f t="shared" si="349"/>
        <v>29.148284586240184</v>
      </c>
      <c r="AD600" s="31">
        <f t="shared" si="350"/>
        <v>88.001074962974911</v>
      </c>
      <c r="AE600" s="31">
        <f t="shared" si="351"/>
        <v>2.421406007695257</v>
      </c>
      <c r="AF600" s="31">
        <f t="shared" si="352"/>
        <v>-91.986437220251133</v>
      </c>
      <c r="AG600" s="31">
        <f t="shared" si="375"/>
        <v>92.110410468749379</v>
      </c>
      <c r="AH600" s="31">
        <f t="shared" si="353"/>
        <v>-169.13465499481055</v>
      </c>
      <c r="AI600" s="31">
        <f t="shared" si="354"/>
        <v>-89.9999997998342</v>
      </c>
      <c r="AJ600" s="31">
        <f t="shared" si="355"/>
        <v>93.257908274788846</v>
      </c>
      <c r="AK600" s="31">
        <f t="shared" si="356"/>
        <v>89.998754834099771</v>
      </c>
      <c r="AL600" s="32">
        <f t="shared" si="357"/>
        <v>-55.951890781201719</v>
      </c>
      <c r="AM600" s="31">
        <f t="shared" si="358"/>
        <v>-89.908687911275848</v>
      </c>
      <c r="AN600" s="31">
        <f t="shared" si="359"/>
        <v>-39.71822703247404</v>
      </c>
      <c r="AO600" s="31">
        <f t="shared" si="360"/>
        <v>-89.909932877010277</v>
      </c>
      <c r="AP600" s="30">
        <f t="shared" si="376"/>
        <v>23.609121289162623</v>
      </c>
      <c r="AQ600" s="30">
        <f t="shared" si="377"/>
        <v>-26.020599913279625</v>
      </c>
      <c r="AR600" s="31">
        <f t="shared" si="361"/>
        <v>-39.708299648895782</v>
      </c>
      <c r="AS600" s="33">
        <f t="shared" si="362"/>
        <v>-181.89637009726141</v>
      </c>
      <c r="AT600" s="31">
        <f t="shared" si="363"/>
        <v>3.6009991336838243E-2</v>
      </c>
      <c r="AU600" s="31">
        <f t="shared" si="364"/>
        <v>5.2136498508725708</v>
      </c>
      <c r="AV600" s="32">
        <f t="shared" si="365"/>
        <v>-9.0398297072470652E-5</v>
      </c>
      <c r="AW600" s="31">
        <f t="shared" si="366"/>
        <v>-0.26140256700220205</v>
      </c>
      <c r="AX600" s="34">
        <f t="shared" si="367"/>
        <v>3.5919593039765774E-2</v>
      </c>
      <c r="AY600" s="35">
        <f t="shared" si="368"/>
        <v>4.9522472838703688</v>
      </c>
      <c r="AZ600" s="10">
        <f t="shared" si="369"/>
        <v>-39.672380055856017</v>
      </c>
      <c r="BA600" s="10">
        <f t="shared" si="370"/>
        <v>-176.94412281339103</v>
      </c>
      <c r="BB600" s="10">
        <f t="shared" si="371"/>
        <v>3.0558771866089671</v>
      </c>
      <c r="BC600" s="48"/>
      <c r="BD600" s="46">
        <f t="shared" si="372"/>
        <v>-40</v>
      </c>
      <c r="BE600" s="46">
        <f t="shared" si="373"/>
        <v>-177</v>
      </c>
      <c r="BF600" s="46">
        <f t="shared" si="374"/>
        <v>3</v>
      </c>
    </row>
    <row r="601" spans="22:58" x14ac:dyDescent="0.3">
      <c r="V601" s="29">
        <v>6.9700000000000903</v>
      </c>
      <c r="W601" s="38">
        <f t="shared" si="344"/>
        <v>93325430.079718754</v>
      </c>
      <c r="X601" s="30">
        <f t="shared" si="378"/>
        <v>-6.4246676350453633</v>
      </c>
      <c r="Y601" s="31">
        <f t="shared" si="345"/>
        <v>-94.535743665527932</v>
      </c>
      <c r="Z601" s="31">
        <f t="shared" si="346"/>
        <v>-89.998925180717535</v>
      </c>
      <c r="AA601" s="31">
        <f t="shared" si="347"/>
        <v>74.233532714378669</v>
      </c>
      <c r="AB601" s="31">
        <f t="shared" si="348"/>
        <v>-89.988871259915882</v>
      </c>
      <c r="AC601" s="31">
        <f t="shared" si="349"/>
        <v>29.348046764362458</v>
      </c>
      <c r="AD601" s="31">
        <f t="shared" si="350"/>
        <v>88.046540389104322</v>
      </c>
      <c r="AE601" s="31">
        <f t="shared" si="351"/>
        <v>2.621168178167828</v>
      </c>
      <c r="AF601" s="31">
        <f t="shared" si="352"/>
        <v>-91.941256051529095</v>
      </c>
      <c r="AG601" s="31">
        <f t="shared" si="375"/>
        <v>92.110410468749379</v>
      </c>
      <c r="AH601" s="31">
        <f t="shared" si="353"/>
        <v>-169.33465499481059</v>
      </c>
      <c r="AI601" s="31">
        <f t="shared" si="354"/>
        <v>-89.999999804390526</v>
      </c>
      <c r="AJ601" s="31">
        <f t="shared" si="355"/>
        <v>93.457908274696564</v>
      </c>
      <c r="AK601" s="31">
        <f t="shared" si="356"/>
        <v>89.998783177536026</v>
      </c>
      <c r="AL601" s="32">
        <f t="shared" si="357"/>
        <v>-56.151890284747395</v>
      </c>
      <c r="AM601" s="31">
        <f t="shared" si="358"/>
        <v>-89.91076642477536</v>
      </c>
      <c r="AN601" s="31">
        <f t="shared" si="359"/>
        <v>-39.918226536112044</v>
      </c>
      <c r="AO601" s="31">
        <f t="shared" si="360"/>
        <v>-89.911983051629861</v>
      </c>
      <c r="AP601" s="30">
        <f t="shared" si="376"/>
        <v>23.609121289162623</v>
      </c>
      <c r="AQ601" s="30">
        <f t="shared" si="377"/>
        <v>-26.020599913279625</v>
      </c>
      <c r="AR601" s="31">
        <f t="shared" si="361"/>
        <v>-39.708536982061219</v>
      </c>
      <c r="AS601" s="33">
        <f t="shared" si="362"/>
        <v>-181.85323910315896</v>
      </c>
      <c r="AT601" s="31">
        <f t="shared" si="363"/>
        <v>3.7699744745125781E-2</v>
      </c>
      <c r="AU601" s="31">
        <f t="shared" si="364"/>
        <v>5.3343986928656602</v>
      </c>
      <c r="AV601" s="32">
        <f t="shared" si="365"/>
        <v>-9.4658591131693739E-5</v>
      </c>
      <c r="AW601" s="31">
        <f t="shared" si="366"/>
        <v>-0.26749132751039545</v>
      </c>
      <c r="AX601" s="34">
        <f t="shared" si="367"/>
        <v>3.7605086153994084E-2</v>
      </c>
      <c r="AY601" s="35">
        <f t="shared" si="368"/>
        <v>5.0669073653552648</v>
      </c>
      <c r="AZ601" s="10">
        <f t="shared" si="369"/>
        <v>-39.670931895907223</v>
      </c>
      <c r="BA601" s="10">
        <f t="shared" si="370"/>
        <v>-176.78633173780369</v>
      </c>
      <c r="BB601" s="10">
        <f t="shared" si="371"/>
        <v>3.2136682621963075</v>
      </c>
      <c r="BC601" s="37"/>
      <c r="BD601" s="46">
        <f t="shared" si="372"/>
        <v>-40</v>
      </c>
      <c r="BE601" s="46">
        <f t="shared" si="373"/>
        <v>-177</v>
      </c>
      <c r="BF601" s="46">
        <f t="shared" si="374"/>
        <v>3</v>
      </c>
    </row>
    <row r="602" spans="22:58" x14ac:dyDescent="0.3">
      <c r="V602" s="29">
        <v>6.9800000000000901</v>
      </c>
      <c r="W602" s="38">
        <f t="shared" si="344"/>
        <v>95499258.602163702</v>
      </c>
      <c r="X602" s="30">
        <f t="shared" si="378"/>
        <v>-6.4246676350453633</v>
      </c>
      <c r="Y602" s="31">
        <f t="shared" si="345"/>
        <v>-94.735743665459154</v>
      </c>
      <c r="Z602" s="31">
        <f t="shared" si="346"/>
        <v>-89.99894964659137</v>
      </c>
      <c r="AA602" s="31">
        <f t="shared" si="347"/>
        <v>74.433532707004474</v>
      </c>
      <c r="AB602" s="31">
        <f t="shared" si="348"/>
        <v>-89.989124580961317</v>
      </c>
      <c r="AC602" s="31">
        <f t="shared" si="349"/>
        <v>29.547819634074539</v>
      </c>
      <c r="AD602" s="31">
        <f t="shared" si="350"/>
        <v>88.090973273985952</v>
      </c>
      <c r="AE602" s="31">
        <f t="shared" si="351"/>
        <v>2.8209410405744926</v>
      </c>
      <c r="AF602" s="31">
        <f t="shared" si="352"/>
        <v>-91.897100953566735</v>
      </c>
      <c r="AG602" s="31">
        <f t="shared" si="375"/>
        <v>92.110410468749379</v>
      </c>
      <c r="AH602" s="31">
        <f t="shared" si="353"/>
        <v>-169.53465499481058</v>
      </c>
      <c r="AI602" s="31">
        <f t="shared" si="354"/>
        <v>-89.999999808843143</v>
      </c>
      <c r="AJ602" s="31">
        <f t="shared" si="355"/>
        <v>93.657908274608403</v>
      </c>
      <c r="AK602" s="31">
        <f t="shared" si="356"/>
        <v>89.998810875796906</v>
      </c>
      <c r="AL602" s="32">
        <f t="shared" si="357"/>
        <v>-56.351889810637125</v>
      </c>
      <c r="AM602" s="31">
        <f t="shared" si="358"/>
        <v>-89.912797625758287</v>
      </c>
      <c r="AN602" s="31">
        <f t="shared" si="359"/>
        <v>-40.118226062089924</v>
      </c>
      <c r="AO602" s="31">
        <f t="shared" si="360"/>
        <v>-89.913986558804524</v>
      </c>
      <c r="AP602" s="30">
        <f t="shared" si="376"/>
        <v>23.609121289162623</v>
      </c>
      <c r="AQ602" s="30">
        <f t="shared" si="377"/>
        <v>-26.020599913279625</v>
      </c>
      <c r="AR602" s="31">
        <f t="shared" si="361"/>
        <v>-39.708763645632438</v>
      </c>
      <c r="AS602" s="33">
        <f t="shared" si="362"/>
        <v>-181.81108751237127</v>
      </c>
      <c r="AT602" s="31">
        <f t="shared" si="363"/>
        <v>3.9468429404255621E-2</v>
      </c>
      <c r="AU602" s="31">
        <f t="shared" si="364"/>
        <v>5.4579109525906491</v>
      </c>
      <c r="AV602" s="32">
        <f t="shared" si="365"/>
        <v>-9.9119662184334815E-5</v>
      </c>
      <c r="AW602" s="31">
        <f t="shared" si="366"/>
        <v>-0.27372190721462708</v>
      </c>
      <c r="AX602" s="34">
        <f t="shared" si="367"/>
        <v>3.9369309742071285E-2</v>
      </c>
      <c r="AY602" s="35">
        <f t="shared" si="368"/>
        <v>5.184189045376022</v>
      </c>
      <c r="AZ602" s="10">
        <f t="shared" si="369"/>
        <v>-39.669394335890367</v>
      </c>
      <c r="BA602" s="10">
        <f t="shared" si="370"/>
        <v>-176.62689846699524</v>
      </c>
      <c r="BB602" s="10">
        <f t="shared" si="371"/>
        <v>3.3731015330047569</v>
      </c>
      <c r="BC602" s="37"/>
      <c r="BD602" s="46">
        <f t="shared" si="372"/>
        <v>-40</v>
      </c>
      <c r="BE602" s="46">
        <f t="shared" si="373"/>
        <v>-177</v>
      </c>
      <c r="BF602" s="46">
        <f t="shared" si="374"/>
        <v>3</v>
      </c>
    </row>
    <row r="603" spans="22:58" x14ac:dyDescent="0.3">
      <c r="V603" s="29">
        <v>6.9900000000000899</v>
      </c>
      <c r="W603" s="36">
        <f t="shared" si="344"/>
        <v>97723722.095601618</v>
      </c>
      <c r="X603" s="30">
        <f t="shared" si="378"/>
        <v>-6.4246676350453633</v>
      </c>
      <c r="Y603" s="31">
        <f t="shared" si="345"/>
        <v>-94.93574366539346</v>
      </c>
      <c r="Z603" s="31">
        <f t="shared" si="346"/>
        <v>-89.998973555553917</v>
      </c>
      <c r="AA603" s="31">
        <f t="shared" si="347"/>
        <v>74.63353269996216</v>
      </c>
      <c r="AB603" s="31">
        <f t="shared" si="348"/>
        <v>-89.989372135716167</v>
      </c>
      <c r="AC603" s="31">
        <f t="shared" si="349"/>
        <v>29.747602715244245</v>
      </c>
      <c r="AD603" s="31">
        <f t="shared" si="350"/>
        <v>88.134396962625672</v>
      </c>
      <c r="AE603" s="31">
        <f t="shared" si="351"/>
        <v>3.0207241147675781</v>
      </c>
      <c r="AF603" s="31">
        <f t="shared" si="352"/>
        <v>-91.853948728644397</v>
      </c>
      <c r="AG603" s="31">
        <f t="shared" si="375"/>
        <v>92.110410468749379</v>
      </c>
      <c r="AH603" s="31">
        <f t="shared" si="353"/>
        <v>-169.73465499481057</v>
      </c>
      <c r="AI603" s="31">
        <f t="shared" si="354"/>
        <v>-89.999999813194407</v>
      </c>
      <c r="AJ603" s="31">
        <f t="shared" si="355"/>
        <v>93.85790827452422</v>
      </c>
      <c r="AK603" s="31">
        <f t="shared" si="356"/>
        <v>89.99883794356839</v>
      </c>
      <c r="AL603" s="32">
        <f t="shared" si="357"/>
        <v>-56.551889357865278</v>
      </c>
      <c r="AM603" s="31">
        <f t="shared" si="358"/>
        <v>-89.914782591173847</v>
      </c>
      <c r="AN603" s="31">
        <f t="shared" si="359"/>
        <v>-40.318225609402248</v>
      </c>
      <c r="AO603" s="31">
        <f t="shared" si="360"/>
        <v>-89.915944460799864</v>
      </c>
      <c r="AP603" s="30">
        <f t="shared" si="376"/>
        <v>23.609121289162623</v>
      </c>
      <c r="AQ603" s="30">
        <f t="shared" si="377"/>
        <v>-26.020599913279625</v>
      </c>
      <c r="AR603" s="31">
        <f t="shared" si="361"/>
        <v>-39.708980118751676</v>
      </c>
      <c r="AS603" s="33">
        <f t="shared" si="362"/>
        <v>-181.76989318944425</v>
      </c>
      <c r="AT603" s="31">
        <f t="shared" si="363"/>
        <v>4.1319697902008221E-2</v>
      </c>
      <c r="AU603" s="31">
        <f t="shared" si="364"/>
        <v>5.5842475236363667</v>
      </c>
      <c r="AV603" s="32">
        <f t="shared" si="365"/>
        <v>-1.0379097212570552E-4</v>
      </c>
      <c r="AW603" s="31">
        <f t="shared" si="366"/>
        <v>-0.28009760906096287</v>
      </c>
      <c r="AX603" s="34">
        <f t="shared" si="367"/>
        <v>4.1215906929882515E-2</v>
      </c>
      <c r="AY603" s="35">
        <f t="shared" si="368"/>
        <v>5.3041499145754036</v>
      </c>
      <c r="AZ603" s="10">
        <f t="shared" si="369"/>
        <v>-39.66776421182179</v>
      </c>
      <c r="BA603" s="10">
        <f t="shared" si="370"/>
        <v>-176.46574327486886</v>
      </c>
      <c r="BB603" s="10">
        <f t="shared" si="371"/>
        <v>3.5342567251311436</v>
      </c>
      <c r="BC603" s="48"/>
      <c r="BD603" s="46">
        <f t="shared" si="372"/>
        <v>-40</v>
      </c>
      <c r="BE603" s="46">
        <f t="shared" si="373"/>
        <v>-176</v>
      </c>
      <c r="BF603" s="46">
        <f t="shared" si="374"/>
        <v>4</v>
      </c>
    </row>
    <row r="604" spans="22:58" x14ac:dyDescent="0.3">
      <c r="V604" s="29">
        <v>7.0000000000000897</v>
      </c>
      <c r="W604" s="38">
        <f t="shared" si="344"/>
        <v>100000000.00002068</v>
      </c>
      <c r="X604" s="30">
        <f t="shared" si="378"/>
        <v>-6.4246676350453633</v>
      </c>
      <c r="Y604" s="31">
        <f t="shared" si="345"/>
        <v>-95.135743665330693</v>
      </c>
      <c r="Z604" s="31">
        <f t="shared" si="346"/>
        <v>-89.998996920282053</v>
      </c>
      <c r="AA604" s="31">
        <f t="shared" si="347"/>
        <v>74.833532693236776</v>
      </c>
      <c r="AB604" s="31">
        <f t="shared" si="348"/>
        <v>-89.989614055437201</v>
      </c>
      <c r="AC604" s="31">
        <f t="shared" si="349"/>
        <v>29.947395549254971</v>
      </c>
      <c r="AD604" s="31">
        <f t="shared" si="350"/>
        <v>88.176834279186238</v>
      </c>
      <c r="AE604" s="31">
        <f t="shared" si="351"/>
        <v>3.2205169421156867</v>
      </c>
      <c r="AF604" s="31">
        <f t="shared" si="352"/>
        <v>-91.81177669653303</v>
      </c>
      <c r="AG604" s="31">
        <f t="shared" si="375"/>
        <v>92.110410468749379</v>
      </c>
      <c r="AH604" s="31">
        <f t="shared" si="353"/>
        <v>-169.93465499481059</v>
      </c>
      <c r="AI604" s="31">
        <f t="shared" si="354"/>
        <v>-89.999999817446621</v>
      </c>
      <c r="AJ604" s="31">
        <f t="shared" si="355"/>
        <v>94.057908274443776</v>
      </c>
      <c r="AK604" s="31">
        <f t="shared" si="356"/>
        <v>89.998864395202176</v>
      </c>
      <c r="AL604" s="32">
        <f t="shared" si="357"/>
        <v>-56.751888925471448</v>
      </c>
      <c r="AM604" s="31">
        <f t="shared" si="358"/>
        <v>-89.916722373457901</v>
      </c>
      <c r="AN604" s="31">
        <f t="shared" si="359"/>
        <v>-40.51822517708888</v>
      </c>
      <c r="AO604" s="31">
        <f t="shared" si="360"/>
        <v>-89.917857795702346</v>
      </c>
      <c r="AP604" s="30">
        <f t="shared" si="376"/>
        <v>23.609121289162623</v>
      </c>
      <c r="AQ604" s="30">
        <f t="shared" si="377"/>
        <v>-26.020599913279625</v>
      </c>
      <c r="AR604" s="31">
        <f t="shared" si="361"/>
        <v>-39.709186859090195</v>
      </c>
      <c r="AS604" s="33">
        <f t="shared" si="362"/>
        <v>-181.72963449223539</v>
      </c>
      <c r="AT604" s="31">
        <f t="shared" si="363"/>
        <v>4.3257368564007879E-2</v>
      </c>
      <c r="AU604" s="31">
        <f t="shared" si="364"/>
        <v>5.7134704746574236</v>
      </c>
      <c r="AV604" s="32">
        <f t="shared" si="365"/>
        <v>-1.0868242873806549E-4</v>
      </c>
      <c r="AW604" s="31">
        <f t="shared" si="366"/>
        <v>-0.28662181289896976</v>
      </c>
      <c r="AX604" s="34">
        <f t="shared" si="367"/>
        <v>4.3148686135269815E-2</v>
      </c>
      <c r="AY604" s="35">
        <f t="shared" si="368"/>
        <v>5.4268486617584539</v>
      </c>
      <c r="AZ604" s="10">
        <f t="shared" si="369"/>
        <v>-39.666038172954927</v>
      </c>
      <c r="BA604" s="10">
        <f t="shared" si="370"/>
        <v>-176.30278583047695</v>
      </c>
      <c r="BB604" s="10">
        <f t="shared" si="371"/>
        <v>3.6972141695230505</v>
      </c>
      <c r="BC604" s="37"/>
      <c r="BD604" s="46">
        <f t="shared" si="372"/>
        <v>-40</v>
      </c>
      <c r="BE604" s="46">
        <f t="shared" si="373"/>
        <v>-176</v>
      </c>
      <c r="BF604" s="46">
        <f t="shared" si="374"/>
        <v>4</v>
      </c>
    </row>
    <row r="605" spans="22:58" x14ac:dyDescent="0.3">
      <c r="V605" s="29">
        <v>7.0100000000000904</v>
      </c>
      <c r="W605" s="38">
        <f t="shared" si="344"/>
        <v>102329299.22809692</v>
      </c>
      <c r="X605" s="30">
        <f t="shared" si="378"/>
        <v>-6.4246676350453633</v>
      </c>
      <c r="Y605" s="31">
        <f t="shared" si="345"/>
        <v>-95.335743665270826</v>
      </c>
      <c r="Z605" s="31">
        <f t="shared" si="346"/>
        <v>-89.999019753164021</v>
      </c>
      <c r="AA605" s="31">
        <f t="shared" si="347"/>
        <v>75.033532686814141</v>
      </c>
      <c r="AB605" s="31">
        <f t="shared" si="348"/>
        <v>-89.989850468393442</v>
      </c>
      <c r="AC605" s="31">
        <f t="shared" si="349"/>
        <v>30.147197698045744</v>
      </c>
      <c r="AD605" s="31">
        <f t="shared" si="350"/>
        <v>88.218307538141531</v>
      </c>
      <c r="AE605" s="31">
        <f t="shared" si="351"/>
        <v>3.4203190845436922</v>
      </c>
      <c r="AF605" s="31">
        <f t="shared" si="352"/>
        <v>-91.770562683415946</v>
      </c>
      <c r="AG605" s="31">
        <f t="shared" si="375"/>
        <v>92.110410468749379</v>
      </c>
      <c r="AH605" s="31">
        <f t="shared" si="353"/>
        <v>-170.1346549948106</v>
      </c>
      <c r="AI605" s="31">
        <f t="shared" si="354"/>
        <v>-89.999999821602032</v>
      </c>
      <c r="AJ605" s="31">
        <f t="shared" si="355"/>
        <v>94.257908274367011</v>
      </c>
      <c r="AK605" s="31">
        <f t="shared" si="356"/>
        <v>89.998890244723256</v>
      </c>
      <c r="AL605" s="32">
        <f t="shared" si="357"/>
        <v>-56.951888512538567</v>
      </c>
      <c r="AM605" s="31">
        <f t="shared" si="358"/>
        <v>-89.918618001090906</v>
      </c>
      <c r="AN605" s="31">
        <f t="shared" si="359"/>
        <v>-40.718224764232779</v>
      </c>
      <c r="AO605" s="31">
        <f t="shared" si="360"/>
        <v>-89.919727577969681</v>
      </c>
      <c r="AP605" s="30">
        <f t="shared" si="376"/>
        <v>23.609121289162623</v>
      </c>
      <c r="AQ605" s="30">
        <f t="shared" si="377"/>
        <v>-26.020599913279625</v>
      </c>
      <c r="AR605" s="31">
        <f t="shared" si="361"/>
        <v>-39.70938430380609</v>
      </c>
      <c r="AS605" s="33">
        <f t="shared" si="362"/>
        <v>-181.69029026138563</v>
      </c>
      <c r="AT605" s="31">
        <f t="shared" si="363"/>
        <v>4.5285432660429482E-2</v>
      </c>
      <c r="AU605" s="31">
        <f t="shared" si="364"/>
        <v>5.8456430599639129</v>
      </c>
      <c r="AV605" s="32">
        <f t="shared" si="365"/>
        <v>-1.1380440669278435E-4</v>
      </c>
      <c r="AW605" s="31">
        <f t="shared" si="366"/>
        <v>-0.29329797727074652</v>
      </c>
      <c r="AX605" s="34">
        <f t="shared" si="367"/>
        <v>4.5171628253736697E-2</v>
      </c>
      <c r="AY605" s="35">
        <f t="shared" si="368"/>
        <v>5.552345082693166</v>
      </c>
      <c r="AZ605" s="10">
        <f t="shared" si="369"/>
        <v>-39.664212675552356</v>
      </c>
      <c r="BA605" s="10">
        <f t="shared" si="370"/>
        <v>-176.13794517869246</v>
      </c>
      <c r="BB605" s="10">
        <f t="shared" si="371"/>
        <v>3.8620548213075381</v>
      </c>
      <c r="BC605" s="37"/>
      <c r="BD605" s="46">
        <f t="shared" si="372"/>
        <v>-40</v>
      </c>
      <c r="BE605" s="46">
        <f t="shared" si="373"/>
        <v>-176</v>
      </c>
      <c r="BF605" s="46">
        <f t="shared" si="374"/>
        <v>4</v>
      </c>
    </row>
    <row r="606" spans="22:58" x14ac:dyDescent="0.3">
      <c r="V606" s="29">
        <v>7.0200000000000902</v>
      </c>
      <c r="W606" s="36">
        <f t="shared" si="344"/>
        <v>104712854.80511194</v>
      </c>
      <c r="X606" s="30">
        <f t="shared" si="378"/>
        <v>-6.4246676350453633</v>
      </c>
      <c r="Y606" s="31">
        <f t="shared" si="345"/>
        <v>-95.535743665213602</v>
      </c>
      <c r="Z606" s="31">
        <f t="shared" si="346"/>
        <v>-89.99904206630616</v>
      </c>
      <c r="AA606" s="31">
        <f t="shared" si="347"/>
        <v>75.233532680680554</v>
      </c>
      <c r="AB606" s="31">
        <f t="shared" si="348"/>
        <v>-89.990081499934135</v>
      </c>
      <c r="AC606" s="31">
        <f t="shared" si="349"/>
        <v>30.347008743193278</v>
      </c>
      <c r="AD606" s="31">
        <f t="shared" si="350"/>
        <v>88.258838555223136</v>
      </c>
      <c r="AE606" s="31">
        <f t="shared" si="351"/>
        <v>3.6201301236148637</v>
      </c>
      <c r="AF606" s="31">
        <f t="shared" si="352"/>
        <v>-91.730285011017159</v>
      </c>
      <c r="AG606" s="31">
        <f t="shared" si="375"/>
        <v>92.110410468749379</v>
      </c>
      <c r="AH606" s="31">
        <f t="shared" si="353"/>
        <v>-170.33465499481059</v>
      </c>
      <c r="AI606" s="31">
        <f t="shared" si="354"/>
        <v>-89.999999825662883</v>
      </c>
      <c r="AJ606" s="31">
        <f t="shared" si="355"/>
        <v>94.457908274293686</v>
      </c>
      <c r="AK606" s="31">
        <f t="shared" si="356"/>
        <v>89.998915505837417</v>
      </c>
      <c r="AL606" s="32">
        <f t="shared" si="357"/>
        <v>-57.151888118190655</v>
      </c>
      <c r="AM606" s="31">
        <f t="shared" si="358"/>
        <v>-89.920470479143106</v>
      </c>
      <c r="AN606" s="31">
        <f t="shared" si="359"/>
        <v>-40.918224369958182</v>
      </c>
      <c r="AO606" s="31">
        <f t="shared" si="360"/>
        <v>-89.921554798968572</v>
      </c>
      <c r="AP606" s="30">
        <f t="shared" si="376"/>
        <v>23.609121289162623</v>
      </c>
      <c r="AQ606" s="30">
        <f t="shared" si="377"/>
        <v>-26.020599913279625</v>
      </c>
      <c r="AR606" s="31">
        <f t="shared" si="361"/>
        <v>-39.70957287046032</v>
      </c>
      <c r="AS606" s="33">
        <f t="shared" si="362"/>
        <v>-181.65183980998574</v>
      </c>
      <c r="AT606" s="31">
        <f t="shared" si="363"/>
        <v>4.7408061896001129E-2</v>
      </c>
      <c r="AU606" s="31">
        <f t="shared" si="364"/>
        <v>5.9808297292313535</v>
      </c>
      <c r="AV606" s="32">
        <f t="shared" si="365"/>
        <v>-1.1916776955964071E-4</v>
      </c>
      <c r="AW606" s="31">
        <f t="shared" si="366"/>
        <v>-0.30012964124144642</v>
      </c>
      <c r="AX606" s="34">
        <f t="shared" si="367"/>
        <v>4.7288894126441487E-2</v>
      </c>
      <c r="AY606" s="35">
        <f t="shared" si="368"/>
        <v>5.6807000879899068</v>
      </c>
      <c r="AZ606" s="10">
        <f t="shared" si="369"/>
        <v>-39.662283976333882</v>
      </c>
      <c r="BA606" s="10">
        <f t="shared" si="370"/>
        <v>-175.97113972199583</v>
      </c>
      <c r="BB606" s="10">
        <f t="shared" si="371"/>
        <v>4.0288602780041742</v>
      </c>
      <c r="BC606" s="48"/>
      <c r="BD606" s="46">
        <f t="shared" si="372"/>
        <v>-40</v>
      </c>
      <c r="BE606" s="46">
        <f t="shared" si="373"/>
        <v>-176</v>
      </c>
      <c r="BF606" s="46">
        <f t="shared" si="374"/>
        <v>4</v>
      </c>
    </row>
    <row r="607" spans="22:58" x14ac:dyDescent="0.3">
      <c r="V607" s="29">
        <v>7.03000000000009</v>
      </c>
      <c r="W607" s="38">
        <f t="shared" si="344"/>
        <v>107151930.52378313</v>
      </c>
      <c r="X607" s="30">
        <f t="shared" si="378"/>
        <v>-6.4246676350453633</v>
      </c>
      <c r="Y607" s="31">
        <f t="shared" si="345"/>
        <v>-95.735743665158964</v>
      </c>
      <c r="Z607" s="31">
        <f t="shared" si="346"/>
        <v>-89.999063871539164</v>
      </c>
      <c r="AA607" s="31">
        <f t="shared" si="347"/>
        <v>75.433532674823013</v>
      </c>
      <c r="AB607" s="31">
        <f t="shared" si="348"/>
        <v>-89.990307272555228</v>
      </c>
      <c r="AC607" s="31">
        <f t="shared" si="349"/>
        <v>30.546828285035318</v>
      </c>
      <c r="AD607" s="31">
        <f t="shared" si="350"/>
        <v>88.298448658161632</v>
      </c>
      <c r="AE607" s="31">
        <f t="shared" si="351"/>
        <v>3.8199496596540001</v>
      </c>
      <c r="AF607" s="31">
        <f t="shared" si="352"/>
        <v>-91.690922485932745</v>
      </c>
      <c r="AG607" s="31">
        <f t="shared" si="375"/>
        <v>92.110410468749379</v>
      </c>
      <c r="AH607" s="31">
        <f t="shared" si="353"/>
        <v>-170.53465499481061</v>
      </c>
      <c r="AI607" s="31">
        <f t="shared" si="354"/>
        <v>-89.999999829631278</v>
      </c>
      <c r="AJ607" s="31">
        <f t="shared" si="355"/>
        <v>94.657908274223658</v>
      </c>
      <c r="AK607" s="31">
        <f t="shared" si="356"/>
        <v>89.998940191938402</v>
      </c>
      <c r="AL607" s="32">
        <f t="shared" si="357"/>
        <v>-57.351887741591298</v>
      </c>
      <c r="AM607" s="31">
        <f t="shared" si="358"/>
        <v>-89.922280789807374</v>
      </c>
      <c r="AN607" s="31">
        <f t="shared" si="359"/>
        <v>-41.11822399342887</v>
      </c>
      <c r="AO607" s="31">
        <f t="shared" si="360"/>
        <v>-89.92334042750025</v>
      </c>
      <c r="AP607" s="30">
        <f t="shared" si="376"/>
        <v>23.609121289162623</v>
      </c>
      <c r="AQ607" s="30">
        <f t="shared" si="377"/>
        <v>-26.020599913279625</v>
      </c>
      <c r="AR607" s="31">
        <f t="shared" si="361"/>
        <v>-39.709752957891872</v>
      </c>
      <c r="AS607" s="33">
        <f t="shared" si="362"/>
        <v>-181.61426291343298</v>
      </c>
      <c r="AT607" s="31">
        <f t="shared" si="363"/>
        <v>4.9629616191520787E-2</v>
      </c>
      <c r="AU607" s="31">
        <f t="shared" si="364"/>
        <v>6.1190961362392233</v>
      </c>
      <c r="AV607" s="32">
        <f t="shared" si="365"/>
        <v>-1.2478389283100954E-4</v>
      </c>
      <c r="AW607" s="31">
        <f t="shared" si="366"/>
        <v>-0.30712042627228353</v>
      </c>
      <c r="AX607" s="34">
        <f t="shared" si="367"/>
        <v>4.950483229868978E-2</v>
      </c>
      <c r="AY607" s="35">
        <f t="shared" si="368"/>
        <v>5.8119757099669398</v>
      </c>
      <c r="AZ607" s="10">
        <f t="shared" si="369"/>
        <v>-39.660248125593185</v>
      </c>
      <c r="BA607" s="10">
        <f t="shared" si="370"/>
        <v>-175.80228720346605</v>
      </c>
      <c r="BB607" s="10">
        <f t="shared" si="371"/>
        <v>4.1977127965339491</v>
      </c>
      <c r="BC607" s="37"/>
      <c r="BD607" s="46">
        <f t="shared" si="372"/>
        <v>-40</v>
      </c>
      <c r="BE607" s="46">
        <f t="shared" si="373"/>
        <v>-176</v>
      </c>
      <c r="BF607" s="46">
        <f t="shared" si="374"/>
        <v>4</v>
      </c>
    </row>
    <row r="608" spans="22:58" x14ac:dyDescent="0.3">
      <c r="V608" s="29">
        <v>7.0400000000000897</v>
      </c>
      <c r="W608" s="38">
        <f t="shared" si="344"/>
        <v>109647819.61434153</v>
      </c>
      <c r="X608" s="30">
        <f t="shared" si="378"/>
        <v>-6.4246676350453633</v>
      </c>
      <c r="Y608" s="31">
        <f t="shared" si="345"/>
        <v>-95.935743665106784</v>
      </c>
      <c r="Z608" s="31">
        <f t="shared" si="346"/>
        <v>-89.999085180424473</v>
      </c>
      <c r="AA608" s="31">
        <f t="shared" si="347"/>
        <v>75.633532669229112</v>
      </c>
      <c r="AB608" s="31">
        <f t="shared" si="348"/>
        <v>-89.990527905964314</v>
      </c>
      <c r="AC608" s="31">
        <f t="shared" si="349"/>
        <v>30.74665594183233</v>
      </c>
      <c r="AD608" s="31">
        <f t="shared" si="350"/>
        <v>88.337158697223529</v>
      </c>
      <c r="AE608" s="31">
        <f t="shared" si="351"/>
        <v>4.0197773109092907</v>
      </c>
      <c r="AF608" s="31">
        <f t="shared" si="352"/>
        <v>-91.652454389165243</v>
      </c>
      <c r="AG608" s="31">
        <f t="shared" si="375"/>
        <v>92.110410468749379</v>
      </c>
      <c r="AH608" s="31">
        <f t="shared" si="353"/>
        <v>-170.7346549948106</v>
      </c>
      <c r="AI608" s="31">
        <f t="shared" si="354"/>
        <v>-89.999999833509335</v>
      </c>
      <c r="AJ608" s="31">
        <f t="shared" si="355"/>
        <v>94.857908274156785</v>
      </c>
      <c r="AK608" s="31">
        <f t="shared" si="356"/>
        <v>89.998964316115121</v>
      </c>
      <c r="AL608" s="32">
        <f t="shared" si="357"/>
        <v>-57.551887381941668</v>
      </c>
      <c r="AM608" s="31">
        <f t="shared" si="358"/>
        <v>-89.924049892919939</v>
      </c>
      <c r="AN608" s="31">
        <f t="shared" si="359"/>
        <v>-41.318223633846102</v>
      </c>
      <c r="AO608" s="31">
        <f t="shared" si="360"/>
        <v>-89.925085410314153</v>
      </c>
      <c r="AP608" s="30">
        <f t="shared" si="376"/>
        <v>23.609121289162623</v>
      </c>
      <c r="AQ608" s="30">
        <f t="shared" si="377"/>
        <v>-26.020599913279625</v>
      </c>
      <c r="AR608" s="31">
        <f t="shared" si="361"/>
        <v>-39.709924947053814</v>
      </c>
      <c r="AS608" s="33">
        <f t="shared" si="362"/>
        <v>-181.57753979947938</v>
      </c>
      <c r="AT608" s="31">
        <f t="shared" si="363"/>
        <v>5.1954651764989444E-2</v>
      </c>
      <c r="AU608" s="31">
        <f t="shared" si="364"/>
        <v>6.2605091465388503</v>
      </c>
      <c r="AV608" s="32">
        <f t="shared" si="365"/>
        <v>-1.3066468805258911E-4</v>
      </c>
      <c r="AW608" s="31">
        <f t="shared" si="366"/>
        <v>-0.31427403813696342</v>
      </c>
      <c r="AX608" s="34">
        <f t="shared" si="367"/>
        <v>5.1823987076936855E-2</v>
      </c>
      <c r="AY608" s="35">
        <f t="shared" si="368"/>
        <v>5.9462351084018872</v>
      </c>
      <c r="AZ608" s="10">
        <f t="shared" si="369"/>
        <v>-39.658100959976878</v>
      </c>
      <c r="BA608" s="10">
        <f t="shared" si="370"/>
        <v>-175.6313046910775</v>
      </c>
      <c r="BB608" s="10">
        <f t="shared" si="371"/>
        <v>4.3686953089224971</v>
      </c>
      <c r="BC608" s="37"/>
      <c r="BD608" s="46">
        <f t="shared" si="372"/>
        <v>-40</v>
      </c>
      <c r="BE608" s="46">
        <f t="shared" si="373"/>
        <v>-176</v>
      </c>
      <c r="BF608" s="46">
        <f t="shared" si="374"/>
        <v>4</v>
      </c>
    </row>
    <row r="609" spans="22:58" x14ac:dyDescent="0.3">
      <c r="V609" s="29">
        <v>7.0500000000000904</v>
      </c>
      <c r="W609" s="36">
        <f t="shared" si="344"/>
        <v>112201845.43021989</v>
      </c>
      <c r="X609" s="30">
        <f t="shared" si="378"/>
        <v>-6.4246676350453633</v>
      </c>
      <c r="Y609" s="31">
        <f t="shared" si="345"/>
        <v>-96.13574366505695</v>
      </c>
      <c r="Z609" s="31">
        <f t="shared" si="346"/>
        <v>-89.999106004260327</v>
      </c>
      <c r="AA609" s="31">
        <f t="shared" si="347"/>
        <v>75.83353266388697</v>
      </c>
      <c r="AB609" s="31">
        <f t="shared" si="348"/>
        <v>-89.990743517144139</v>
      </c>
      <c r="AC609" s="31">
        <f t="shared" si="349"/>
        <v>30.946491348966589</v>
      </c>
      <c r="AD609" s="31">
        <f t="shared" si="350"/>
        <v>88.374989055546635</v>
      </c>
      <c r="AE609" s="31">
        <f t="shared" si="351"/>
        <v>4.2196127127512426</v>
      </c>
      <c r="AF609" s="31">
        <f t="shared" si="352"/>
        <v>-91.614860465857831</v>
      </c>
      <c r="AG609" s="31">
        <f t="shared" si="375"/>
        <v>92.110410468749379</v>
      </c>
      <c r="AH609" s="31">
        <f t="shared" si="353"/>
        <v>-170.93465499481059</v>
      </c>
      <c r="AI609" s="31">
        <f t="shared" si="354"/>
        <v>-89.999999837299129</v>
      </c>
      <c r="AJ609" s="31">
        <f t="shared" si="355"/>
        <v>95.05790827409291</v>
      </c>
      <c r="AK609" s="31">
        <f t="shared" si="356"/>
        <v>89.998987891158563</v>
      </c>
      <c r="AL609" s="32">
        <f t="shared" si="357"/>
        <v>-57.751887038478912</v>
      </c>
      <c r="AM609" s="31">
        <f t="shared" si="358"/>
        <v>-89.92577872646919</v>
      </c>
      <c r="AN609" s="31">
        <f t="shared" si="359"/>
        <v>-41.51822329044721</v>
      </c>
      <c r="AO609" s="31">
        <f t="shared" si="360"/>
        <v>-89.926790672609755</v>
      </c>
      <c r="AP609" s="30">
        <f t="shared" si="376"/>
        <v>23.609121289162623</v>
      </c>
      <c r="AQ609" s="30">
        <f t="shared" si="377"/>
        <v>-26.020599913279625</v>
      </c>
      <c r="AR609" s="31">
        <f t="shared" si="361"/>
        <v>-39.71008920181297</v>
      </c>
      <c r="AS609" s="33">
        <f t="shared" si="362"/>
        <v>-181.54165113846759</v>
      </c>
      <c r="AT609" s="31">
        <f t="shared" si="363"/>
        <v>5.438792952042814E-2</v>
      </c>
      <c r="AU609" s="31">
        <f t="shared" si="364"/>
        <v>6.4051368439458916</v>
      </c>
      <c r="AV609" s="32">
        <f t="shared" si="365"/>
        <v>-1.368226280790337E-4</v>
      </c>
      <c r="AW609" s="31">
        <f t="shared" si="366"/>
        <v>-0.32159426888255838</v>
      </c>
      <c r="AX609" s="34">
        <f t="shared" si="367"/>
        <v>5.4251106892349105E-2</v>
      </c>
      <c r="AY609" s="35">
        <f t="shared" si="368"/>
        <v>6.0835425750633334</v>
      </c>
      <c r="AZ609" s="10">
        <f t="shared" si="369"/>
        <v>-39.655838094920618</v>
      </c>
      <c r="BA609" s="10">
        <f t="shared" si="370"/>
        <v>-175.45810856340427</v>
      </c>
      <c r="BB609" s="10">
        <f t="shared" si="371"/>
        <v>4.5418914365957335</v>
      </c>
      <c r="BC609" s="48"/>
      <c r="BD609" s="46">
        <f t="shared" si="372"/>
        <v>-40</v>
      </c>
      <c r="BE609" s="46">
        <f t="shared" si="373"/>
        <v>-175</v>
      </c>
      <c r="BF609" s="46">
        <f t="shared" si="374"/>
        <v>5</v>
      </c>
    </row>
    <row r="610" spans="22:58" x14ac:dyDescent="0.3">
      <c r="V610" s="29">
        <v>7.0600000000000902</v>
      </c>
      <c r="W610" s="38">
        <f t="shared" si="344"/>
        <v>114815362.14971235</v>
      </c>
      <c r="X610" s="30">
        <f t="shared" si="378"/>
        <v>-6.4246676350453633</v>
      </c>
      <c r="Y610" s="31">
        <f t="shared" si="345"/>
        <v>-96.33574366500936</v>
      </c>
      <c r="Z610" s="31">
        <f t="shared" si="346"/>
        <v>-89.999126354087821</v>
      </c>
      <c r="AA610" s="31">
        <f t="shared" si="347"/>
        <v>76.033532658785262</v>
      </c>
      <c r="AB610" s="31">
        <f t="shared" si="348"/>
        <v>-89.990954220414579</v>
      </c>
      <c r="AC610" s="31">
        <f t="shared" si="349"/>
        <v>31.146334158176792</v>
      </c>
      <c r="AD610" s="31">
        <f t="shared" si="350"/>
        <v>88.411959659275311</v>
      </c>
      <c r="AE610" s="31">
        <f t="shared" si="351"/>
        <v>4.4194555169073269</v>
      </c>
      <c r="AF610" s="31">
        <f t="shared" si="352"/>
        <v>-91.578120915227089</v>
      </c>
      <c r="AG610" s="31">
        <f t="shared" si="375"/>
        <v>92.110410468749379</v>
      </c>
      <c r="AH610" s="31">
        <f t="shared" si="353"/>
        <v>-171.1346549948106</v>
      </c>
      <c r="AI610" s="31">
        <f t="shared" si="354"/>
        <v>-89.999999841002662</v>
      </c>
      <c r="AJ610" s="31">
        <f t="shared" si="355"/>
        <v>95.257908274031919</v>
      </c>
      <c r="AK610" s="31">
        <f t="shared" si="356"/>
        <v>89.999010929568485</v>
      </c>
      <c r="AL610" s="32">
        <f t="shared" si="357"/>
        <v>-57.951886710474497</v>
      </c>
      <c r="AM610" s="31">
        <f t="shared" si="358"/>
        <v>-89.927468207092929</v>
      </c>
      <c r="AN610" s="31">
        <f t="shared" si="359"/>
        <v>-41.718222962503802</v>
      </c>
      <c r="AO610" s="31">
        <f t="shared" si="360"/>
        <v>-89.928457118527106</v>
      </c>
      <c r="AP610" s="30">
        <f t="shared" si="376"/>
        <v>23.609121289162623</v>
      </c>
      <c r="AQ610" s="30">
        <f t="shared" si="377"/>
        <v>-26.020599913279625</v>
      </c>
      <c r="AR610" s="31">
        <f t="shared" si="361"/>
        <v>-39.710246069713477</v>
      </c>
      <c r="AS610" s="33">
        <f t="shared" si="362"/>
        <v>-181.50657803375418</v>
      </c>
      <c r="AT610" s="31">
        <f t="shared" si="363"/>
        <v>5.6934423752175972E-2</v>
      </c>
      <c r="AU610" s="31">
        <f t="shared" si="364"/>
        <v>6.5530485357451509</v>
      </c>
      <c r="AV610" s="32">
        <f t="shared" si="365"/>
        <v>-1.432707735201145E-4</v>
      </c>
      <c r="AW610" s="31">
        <f t="shared" si="366"/>
        <v>-0.32908499883584114</v>
      </c>
      <c r="AX610" s="34">
        <f t="shared" si="367"/>
        <v>5.6791152978655855E-2</v>
      </c>
      <c r="AY610" s="35">
        <f t="shared" si="368"/>
        <v>6.2239635369093094</v>
      </c>
      <c r="AZ610" s="10">
        <f t="shared" si="369"/>
        <v>-39.653454916734823</v>
      </c>
      <c r="BA610" s="10">
        <f t="shared" si="370"/>
        <v>-175.28261449684487</v>
      </c>
      <c r="BB610" s="10">
        <f t="shared" si="371"/>
        <v>4.7173855031551284</v>
      </c>
      <c r="BC610" s="37"/>
      <c r="BD610" s="46">
        <f t="shared" si="372"/>
        <v>-40</v>
      </c>
      <c r="BE610" s="46">
        <f t="shared" si="373"/>
        <v>-175</v>
      </c>
      <c r="BF610" s="46">
        <f t="shared" si="374"/>
        <v>5</v>
      </c>
    </row>
    <row r="611" spans="22:58" x14ac:dyDescent="0.3">
      <c r="V611" s="29">
        <v>7.07000000000009</v>
      </c>
      <c r="W611" s="38">
        <f t="shared" si="344"/>
        <v>117489755.49397758</v>
      </c>
      <c r="X611" s="30">
        <f t="shared" si="378"/>
        <v>-6.4246676350453633</v>
      </c>
      <c r="Y611" s="31">
        <f t="shared" si="345"/>
        <v>-96.535743664963917</v>
      </c>
      <c r="Z611" s="31">
        <f t="shared" si="346"/>
        <v>-89.999146240696675</v>
      </c>
      <c r="AA611" s="31">
        <f t="shared" si="347"/>
        <v>76.233532653913173</v>
      </c>
      <c r="AB611" s="31">
        <f t="shared" si="348"/>
        <v>-89.991160127493259</v>
      </c>
      <c r="AC611" s="31">
        <f t="shared" si="349"/>
        <v>31.34618403682666</v>
      </c>
      <c r="AD611" s="31">
        <f t="shared" si="350"/>
        <v>88.44808998749825</v>
      </c>
      <c r="AE611" s="31">
        <f t="shared" si="351"/>
        <v>4.619305390730549</v>
      </c>
      <c r="AF611" s="31">
        <f t="shared" si="352"/>
        <v>-91.54221638069167</v>
      </c>
      <c r="AG611" s="31">
        <f t="shared" si="375"/>
        <v>92.110410468749379</v>
      </c>
      <c r="AH611" s="31">
        <f t="shared" si="353"/>
        <v>-171.33465499481059</v>
      </c>
      <c r="AI611" s="31">
        <f t="shared" si="354"/>
        <v>-89.999999844621883</v>
      </c>
      <c r="AJ611" s="31">
        <f t="shared" si="355"/>
        <v>95.457908273973672</v>
      </c>
      <c r="AK611" s="31">
        <f t="shared" si="356"/>
        <v>89.999033443560165</v>
      </c>
      <c r="AL611" s="32">
        <f t="shared" si="357"/>
        <v>-58.151886397232701</v>
      </c>
      <c r="AM611" s="31">
        <f t="shared" si="358"/>
        <v>-89.929119230564439</v>
      </c>
      <c r="AN611" s="31">
        <f t="shared" si="359"/>
        <v>-41.918222649320242</v>
      </c>
      <c r="AO611" s="31">
        <f t="shared" si="360"/>
        <v>-89.930085631626156</v>
      </c>
      <c r="AP611" s="30">
        <f t="shared" si="376"/>
        <v>23.609121289162623</v>
      </c>
      <c r="AQ611" s="30">
        <f t="shared" si="377"/>
        <v>-26.020599913279625</v>
      </c>
      <c r="AR611" s="31">
        <f t="shared" si="361"/>
        <v>-39.710395882706699</v>
      </c>
      <c r="AS611" s="33">
        <f t="shared" si="362"/>
        <v>-181.47230201231781</v>
      </c>
      <c r="AT611" s="31">
        <f t="shared" si="363"/>
        <v>5.9599331172383252E-2</v>
      </c>
      <c r="AU611" s="31">
        <f t="shared" si="364"/>
        <v>6.7043147564883796</v>
      </c>
      <c r="AV611" s="32">
        <f t="shared" si="365"/>
        <v>-1.5002280043242816E-4</v>
      </c>
      <c r="AW611" s="31">
        <f t="shared" si="366"/>
        <v>-0.33675019865611949</v>
      </c>
      <c r="AX611" s="34">
        <f t="shared" si="367"/>
        <v>5.9449308371950824E-2</v>
      </c>
      <c r="AY611" s="35">
        <f t="shared" si="368"/>
        <v>6.3675645578322602</v>
      </c>
      <c r="AZ611" s="10">
        <f t="shared" si="369"/>
        <v>-39.650946574334746</v>
      </c>
      <c r="BA611" s="10">
        <f t="shared" si="370"/>
        <v>-175.10473745448556</v>
      </c>
      <c r="BB611" s="10">
        <f t="shared" si="371"/>
        <v>4.8952625455144414</v>
      </c>
      <c r="BC611" s="37"/>
      <c r="BD611" s="46">
        <f t="shared" si="372"/>
        <v>-40</v>
      </c>
      <c r="BE611" s="46">
        <f t="shared" si="373"/>
        <v>-175</v>
      </c>
      <c r="BF611" s="46">
        <f t="shared" si="374"/>
        <v>5</v>
      </c>
    </row>
    <row r="612" spans="22:58" x14ac:dyDescent="0.3">
      <c r="V612" s="29">
        <v>7.0800000000000898</v>
      </c>
      <c r="W612" s="36">
        <f t="shared" si="344"/>
        <v>120226443.46176647</v>
      </c>
      <c r="X612" s="30">
        <f t="shared" si="378"/>
        <v>-6.4246676350453633</v>
      </c>
      <c r="Y612" s="31">
        <f t="shared" si="345"/>
        <v>-96.735743664920506</v>
      </c>
      <c r="Z612" s="31">
        <f t="shared" si="346"/>
        <v>-89.999165674631044</v>
      </c>
      <c r="AA612" s="31">
        <f t="shared" si="347"/>
        <v>76.433532649260357</v>
      </c>
      <c r="AB612" s="31">
        <f t="shared" si="348"/>
        <v>-89.991361347554815</v>
      </c>
      <c r="AC612" s="31">
        <f t="shared" si="349"/>
        <v>31.546040667205986</v>
      </c>
      <c r="AD612" s="31">
        <f t="shared" si="350"/>
        <v>88.483399081990697</v>
      </c>
      <c r="AE612" s="31">
        <f t="shared" si="351"/>
        <v>4.8191620165004707</v>
      </c>
      <c r="AF612" s="31">
        <f t="shared" si="352"/>
        <v>-91.507127940195161</v>
      </c>
      <c r="AG612" s="31">
        <f t="shared" si="375"/>
        <v>92.110410468749379</v>
      </c>
      <c r="AH612" s="31">
        <f t="shared" si="353"/>
        <v>-171.53465499481058</v>
      </c>
      <c r="AI612" s="31">
        <f t="shared" si="354"/>
        <v>-89.999999848158723</v>
      </c>
      <c r="AJ612" s="31">
        <f t="shared" si="355"/>
        <v>95.657908273918054</v>
      </c>
      <c r="AK612" s="31">
        <f t="shared" si="356"/>
        <v>89.999055445070837</v>
      </c>
      <c r="AL612" s="32">
        <f t="shared" si="357"/>
        <v>-58.351886098089068</v>
      </c>
      <c r="AM612" s="31">
        <f t="shared" si="358"/>
        <v>-89.930732672267183</v>
      </c>
      <c r="AN612" s="31">
        <f t="shared" si="359"/>
        <v>-42.118222350232216</v>
      </c>
      <c r="AO612" s="31">
        <f t="shared" si="360"/>
        <v>-89.931677075355068</v>
      </c>
      <c r="AP612" s="30">
        <f t="shared" si="376"/>
        <v>23.609121289162623</v>
      </c>
      <c r="AQ612" s="30">
        <f t="shared" si="377"/>
        <v>-26.020599913279625</v>
      </c>
      <c r="AR612" s="31">
        <f t="shared" si="361"/>
        <v>-39.710538957848748</v>
      </c>
      <c r="AS612" s="33">
        <f t="shared" si="362"/>
        <v>-181.43880501555023</v>
      </c>
      <c r="AT612" s="31">
        <f t="shared" si="363"/>
        <v>6.2388080269034016E-2</v>
      </c>
      <c r="AU612" s="31">
        <f t="shared" si="364"/>
        <v>6.859007270258032</v>
      </c>
      <c r="AV612" s="32">
        <f t="shared" si="365"/>
        <v>-1.5709302931939267E-4</v>
      </c>
      <c r="AW612" s="31">
        <f t="shared" si="366"/>
        <v>-0.34459393143564199</v>
      </c>
      <c r="AX612" s="34">
        <f t="shared" si="367"/>
        <v>6.2230987239714625E-2</v>
      </c>
      <c r="AY612" s="35">
        <f t="shared" si="368"/>
        <v>6.5144133388223899</v>
      </c>
      <c r="AZ612" s="10">
        <f t="shared" si="369"/>
        <v>-39.648307970609032</v>
      </c>
      <c r="BA612" s="10">
        <f t="shared" si="370"/>
        <v>-174.92439167672785</v>
      </c>
      <c r="BB612" s="10">
        <f t="shared" si="371"/>
        <v>5.0756083232721494</v>
      </c>
      <c r="BC612" s="48"/>
      <c r="BD612" s="46">
        <f t="shared" si="372"/>
        <v>-40</v>
      </c>
      <c r="BE612" s="46">
        <f t="shared" si="373"/>
        <v>-175</v>
      </c>
      <c r="BF612" s="46">
        <f t="shared" si="374"/>
        <v>5</v>
      </c>
    </row>
    <row r="613" spans="22:58" x14ac:dyDescent="0.3">
      <c r="V613" s="29">
        <v>7.0900000000000896</v>
      </c>
      <c r="W613" s="38">
        <f t="shared" si="344"/>
        <v>123026877.08126393</v>
      </c>
      <c r="X613" s="30">
        <f t="shared" si="378"/>
        <v>-6.4246676350453633</v>
      </c>
      <c r="Y613" s="31">
        <f t="shared" si="345"/>
        <v>-96.93574366487907</v>
      </c>
      <c r="Z613" s="31">
        <f t="shared" si="346"/>
        <v>-89.999184666195063</v>
      </c>
      <c r="AA613" s="31">
        <f t="shared" si="347"/>
        <v>76.633532644816967</v>
      </c>
      <c r="AB613" s="31">
        <f t="shared" si="348"/>
        <v>-89.991557987288786</v>
      </c>
      <c r="AC613" s="31">
        <f t="shared" si="349"/>
        <v>31.745903745862847</v>
      </c>
      <c r="AD613" s="31">
        <f t="shared" si="350"/>
        <v>88.517905556764106</v>
      </c>
      <c r="AE613" s="31">
        <f t="shared" si="351"/>
        <v>5.0190250907553775</v>
      </c>
      <c r="AF613" s="31">
        <f t="shared" si="352"/>
        <v>-91.472837096719729</v>
      </c>
      <c r="AG613" s="31">
        <f t="shared" si="375"/>
        <v>92.110410468749379</v>
      </c>
      <c r="AH613" s="31">
        <f t="shared" si="353"/>
        <v>-171.73465499481057</v>
      </c>
      <c r="AI613" s="31">
        <f t="shared" si="354"/>
        <v>-89.999999851615044</v>
      </c>
      <c r="AJ613" s="31">
        <f t="shared" si="355"/>
        <v>95.857908273864922</v>
      </c>
      <c r="AK613" s="31">
        <f t="shared" si="356"/>
        <v>89.999076945765978</v>
      </c>
      <c r="AL613" s="32">
        <f t="shared" si="357"/>
        <v>-58.551885812409111</v>
      </c>
      <c r="AM613" s="31">
        <f t="shared" si="358"/>
        <v>-89.932309387659103</v>
      </c>
      <c r="AN613" s="31">
        <f t="shared" si="359"/>
        <v>-42.318222064605379</v>
      </c>
      <c r="AO613" s="31">
        <f t="shared" si="360"/>
        <v>-89.933232293508169</v>
      </c>
      <c r="AP613" s="30">
        <f t="shared" si="376"/>
        <v>23.609121289162623</v>
      </c>
      <c r="AQ613" s="30">
        <f t="shared" si="377"/>
        <v>-26.020599913279625</v>
      </c>
      <c r="AR613" s="31">
        <f t="shared" si="361"/>
        <v>-39.710675597967004</v>
      </c>
      <c r="AS613" s="33">
        <f t="shared" si="362"/>
        <v>-181.40606939022791</v>
      </c>
      <c r="AT613" s="31">
        <f t="shared" si="363"/>
        <v>6.5306341001580115E-2</v>
      </c>
      <c r="AU613" s="31">
        <f t="shared" si="364"/>
        <v>7.0171990712620307</v>
      </c>
      <c r="AV613" s="32">
        <f t="shared" si="365"/>
        <v>-1.6449645549070286E-4</v>
      </c>
      <c r="AW613" s="31">
        <f t="shared" si="366"/>
        <v>-0.35262035484866117</v>
      </c>
      <c r="AX613" s="34">
        <f t="shared" si="367"/>
        <v>6.5141844546089414E-2</v>
      </c>
      <c r="AY613" s="35">
        <f t="shared" si="368"/>
        <v>6.6645787164133692</v>
      </c>
      <c r="AZ613" s="10">
        <f t="shared" si="369"/>
        <v>-39.645533753420914</v>
      </c>
      <c r="BA613" s="10">
        <f t="shared" si="370"/>
        <v>-174.74149067381455</v>
      </c>
      <c r="BB613" s="10">
        <f t="shared" si="371"/>
        <v>5.2585093261854468</v>
      </c>
      <c r="BC613" s="37"/>
      <c r="BD613" s="46">
        <f t="shared" si="372"/>
        <v>-40</v>
      </c>
      <c r="BE613" s="46">
        <f t="shared" si="373"/>
        <v>-175</v>
      </c>
      <c r="BF613" s="46">
        <f t="shared" si="374"/>
        <v>5</v>
      </c>
    </row>
    <row r="614" spans="22:58" x14ac:dyDescent="0.3">
      <c r="V614" s="29">
        <v>7.1000000000000902</v>
      </c>
      <c r="W614" s="38">
        <f t="shared" si="344"/>
        <v>125892541.17944308</v>
      </c>
      <c r="X614" s="30">
        <f t="shared" si="378"/>
        <v>-6.4246676350453633</v>
      </c>
      <c r="Y614" s="31">
        <f t="shared" si="345"/>
        <v>-97.135743664839481</v>
      </c>
      <c r="Z614" s="31">
        <f t="shared" si="346"/>
        <v>-89.999203225458317</v>
      </c>
      <c r="AA614" s="31">
        <f t="shared" si="347"/>
        <v>76.833532640573551</v>
      </c>
      <c r="AB614" s="31">
        <f t="shared" si="348"/>
        <v>-89.99175015095615</v>
      </c>
      <c r="AC614" s="31">
        <f t="shared" si="349"/>
        <v>31.945772982965451</v>
      </c>
      <c r="AD614" s="31">
        <f t="shared" si="350"/>
        <v>88.55162760742482</v>
      </c>
      <c r="AE614" s="31">
        <f t="shared" si="351"/>
        <v>5.2188943236541547</v>
      </c>
      <c r="AF614" s="31">
        <f t="shared" si="352"/>
        <v>-91.439325768989647</v>
      </c>
      <c r="AG614" s="31">
        <f t="shared" si="375"/>
        <v>92.110410468749379</v>
      </c>
      <c r="AH614" s="31">
        <f t="shared" si="353"/>
        <v>-171.93465499481061</v>
      </c>
      <c r="AI614" s="31">
        <f t="shared" si="354"/>
        <v>-89.999999854992694</v>
      </c>
      <c r="AJ614" s="31">
        <f t="shared" si="355"/>
        <v>96.057908273814192</v>
      </c>
      <c r="AK614" s="31">
        <f t="shared" si="356"/>
        <v>89.999097957045549</v>
      </c>
      <c r="AL614" s="32">
        <f t="shared" si="357"/>
        <v>-58.751885539586858</v>
      </c>
      <c r="AM614" s="31">
        <f t="shared" si="358"/>
        <v>-89.933850212726028</v>
      </c>
      <c r="AN614" s="31">
        <f t="shared" si="359"/>
        <v>-42.518221791833902</v>
      </c>
      <c r="AO614" s="31">
        <f t="shared" si="360"/>
        <v>-89.934752110673173</v>
      </c>
      <c r="AP614" s="30">
        <f t="shared" si="376"/>
        <v>23.609121289162623</v>
      </c>
      <c r="AQ614" s="30">
        <f t="shared" si="377"/>
        <v>-26.020599913279625</v>
      </c>
      <c r="AR614" s="31">
        <f t="shared" si="361"/>
        <v>-39.71080609229675</v>
      </c>
      <c r="AS614" s="33">
        <f t="shared" si="362"/>
        <v>-181.37407787966282</v>
      </c>
      <c r="AT614" s="31">
        <f t="shared" si="363"/>
        <v>6.8360034840830614E-2</v>
      </c>
      <c r="AU614" s="31">
        <f t="shared" si="364"/>
        <v>7.178964382616182</v>
      </c>
      <c r="AV614" s="32">
        <f t="shared" si="365"/>
        <v>-1.7224878086039071E-4</v>
      </c>
      <c r="AW614" s="31">
        <f t="shared" si="366"/>
        <v>-0.36083372335027181</v>
      </c>
      <c r="AX614" s="34">
        <f t="shared" si="367"/>
        <v>6.8187786059970223E-2</v>
      </c>
      <c r="AY614" s="35">
        <f t="shared" si="368"/>
        <v>6.8181306592659103</v>
      </c>
      <c r="AZ614" s="10">
        <f t="shared" si="369"/>
        <v>-39.642618306236777</v>
      </c>
      <c r="BA614" s="10">
        <f t="shared" si="370"/>
        <v>-174.55594722039692</v>
      </c>
      <c r="BB614" s="10">
        <f t="shared" si="371"/>
        <v>5.4440527796030835</v>
      </c>
      <c r="BC614" s="37"/>
      <c r="BD614" s="46">
        <f t="shared" si="372"/>
        <v>-40</v>
      </c>
      <c r="BE614" s="46">
        <f t="shared" si="373"/>
        <v>-175</v>
      </c>
      <c r="BF614" s="46">
        <f t="shared" si="374"/>
        <v>5</v>
      </c>
    </row>
    <row r="615" spans="22:58" x14ac:dyDescent="0.3">
      <c r="V615" s="29">
        <v>7.11000000000009</v>
      </c>
      <c r="W615" s="36">
        <f t="shared" si="344"/>
        <v>128824955.16934036</v>
      </c>
      <c r="X615" s="30">
        <f t="shared" si="378"/>
        <v>-6.4246676350453633</v>
      </c>
      <c r="Y615" s="31">
        <f t="shared" si="345"/>
        <v>-97.335743664801683</v>
      </c>
      <c r="Z615" s="31">
        <f t="shared" si="346"/>
        <v>-89.999221362261153</v>
      </c>
      <c r="AA615" s="31">
        <f t="shared" si="347"/>
        <v>77.03353263652113</v>
      </c>
      <c r="AB615" s="31">
        <f t="shared" si="348"/>
        <v>-89.991937940444558</v>
      </c>
      <c r="AC615" s="31">
        <f t="shared" si="349"/>
        <v>32.145648101692444</v>
      </c>
      <c r="AD615" s="31">
        <f t="shared" si="350"/>
        <v>88.584583020345406</v>
      </c>
      <c r="AE615" s="31">
        <f t="shared" si="351"/>
        <v>5.4187694383665246</v>
      </c>
      <c r="AF615" s="31">
        <f t="shared" si="352"/>
        <v>-91.406576282360305</v>
      </c>
      <c r="AG615" s="31">
        <f t="shared" si="375"/>
        <v>92.110410468749379</v>
      </c>
      <c r="AH615" s="31">
        <f t="shared" si="353"/>
        <v>-172.1346549948106</v>
      </c>
      <c r="AI615" s="31">
        <f t="shared" si="354"/>
        <v>-89.999999858293464</v>
      </c>
      <c r="AJ615" s="31">
        <f t="shared" si="355"/>
        <v>96.25790827376575</v>
      </c>
      <c r="AK615" s="31">
        <f t="shared" si="356"/>
        <v>89.999118490050009</v>
      </c>
      <c r="AL615" s="32">
        <f t="shared" si="357"/>
        <v>-58.951885279043601</v>
      </c>
      <c r="AM615" s="31">
        <f t="shared" si="358"/>
        <v>-89.935355964424843</v>
      </c>
      <c r="AN615" s="31">
        <f t="shared" si="359"/>
        <v>-42.718221531339076</v>
      </c>
      <c r="AO615" s="31">
        <f t="shared" si="360"/>
        <v>-89.936237332668298</v>
      </c>
      <c r="AP615" s="30">
        <f t="shared" si="376"/>
        <v>23.609121289162623</v>
      </c>
      <c r="AQ615" s="30">
        <f t="shared" si="377"/>
        <v>-26.020599913279625</v>
      </c>
      <c r="AR615" s="31">
        <f t="shared" si="361"/>
        <v>-39.710930717089553</v>
      </c>
      <c r="AS615" s="33">
        <f t="shared" si="362"/>
        <v>-181.3428136150286</v>
      </c>
      <c r="AT615" s="31">
        <f t="shared" si="363"/>
        <v>7.1555345159273503E-2</v>
      </c>
      <c r="AU615" s="31">
        <f t="shared" si="364"/>
        <v>7.3443786531623196</v>
      </c>
      <c r="AV615" s="32">
        <f t="shared" si="365"/>
        <v>-1.8036644723756876E-4</v>
      </c>
      <c r="AW615" s="31">
        <f t="shared" si="366"/>
        <v>-0.36923839042616202</v>
      </c>
      <c r="AX615" s="34">
        <f t="shared" si="367"/>
        <v>7.1374978712035936E-2</v>
      </c>
      <c r="AY615" s="35">
        <f t="shared" si="368"/>
        <v>6.9751402627361578</v>
      </c>
      <c r="AZ615" s="10">
        <f t="shared" si="369"/>
        <v>-39.639555738377517</v>
      </c>
      <c r="BA615" s="10">
        <f t="shared" si="370"/>
        <v>-174.36767335229246</v>
      </c>
      <c r="BB615" s="10">
        <f t="shared" si="371"/>
        <v>5.6323266477075435</v>
      </c>
      <c r="BC615" s="48"/>
      <c r="BD615" s="46">
        <f t="shared" si="372"/>
        <v>-40</v>
      </c>
      <c r="BE615" s="46">
        <f t="shared" si="373"/>
        <v>-174</v>
      </c>
      <c r="BF615" s="46">
        <f t="shared" si="374"/>
        <v>6</v>
      </c>
    </row>
    <row r="616" spans="22:58" x14ac:dyDescent="0.3">
      <c r="V616" s="29">
        <v>7.1200000000000898</v>
      </c>
      <c r="W616" s="38">
        <f t="shared" si="344"/>
        <v>131825673.85566828</v>
      </c>
      <c r="X616" s="30">
        <f t="shared" si="378"/>
        <v>-6.4246676350453633</v>
      </c>
      <c r="Y616" s="31">
        <f t="shared" si="345"/>
        <v>-97.535743664765576</v>
      </c>
      <c r="Z616" s="31">
        <f t="shared" si="346"/>
        <v>-89.999239086219958</v>
      </c>
      <c r="AA616" s="31">
        <f t="shared" si="347"/>
        <v>77.233532632651091</v>
      </c>
      <c r="AB616" s="31">
        <f t="shared" si="348"/>
        <v>-89.992121455322518</v>
      </c>
      <c r="AC616" s="31">
        <f t="shared" si="349"/>
        <v>32.345528837650335</v>
      </c>
      <c r="AD616" s="31">
        <f t="shared" si="350"/>
        <v>88.616789181650233</v>
      </c>
      <c r="AE616" s="31">
        <f t="shared" si="351"/>
        <v>5.6186501704904828</v>
      </c>
      <c r="AF616" s="31">
        <f t="shared" si="352"/>
        <v>-91.374571359892229</v>
      </c>
      <c r="AG616" s="31">
        <f t="shared" si="375"/>
        <v>92.110410468749379</v>
      </c>
      <c r="AH616" s="31">
        <f t="shared" si="353"/>
        <v>-172.33465499481059</v>
      </c>
      <c r="AI616" s="31">
        <f t="shared" si="354"/>
        <v>-89.9999998615191</v>
      </c>
      <c r="AJ616" s="31">
        <f t="shared" si="355"/>
        <v>96.457908273719468</v>
      </c>
      <c r="AK616" s="31">
        <f t="shared" si="356"/>
        <v>89.999138555666221</v>
      </c>
      <c r="AL616" s="32">
        <f t="shared" si="357"/>
        <v>-59.151885030226708</v>
      </c>
      <c r="AM616" s="31">
        <f t="shared" si="358"/>
        <v>-89.936827441116748</v>
      </c>
      <c r="AN616" s="31">
        <f t="shared" si="359"/>
        <v>-42.918221282568453</v>
      </c>
      <c r="AO616" s="31">
        <f t="shared" si="360"/>
        <v>-89.937688746969627</v>
      </c>
      <c r="AP616" s="30">
        <f t="shared" si="376"/>
        <v>23.609121289162623</v>
      </c>
      <c r="AQ616" s="30">
        <f t="shared" si="377"/>
        <v>-26.020599913279625</v>
      </c>
      <c r="AR616" s="31">
        <f t="shared" si="361"/>
        <v>-39.711049736194973</v>
      </c>
      <c r="AS616" s="33">
        <f t="shared" si="362"/>
        <v>-181.31226010686186</v>
      </c>
      <c r="AT616" s="31">
        <f t="shared" si="363"/>
        <v>7.4898727977428345E-2</v>
      </c>
      <c r="AU616" s="31">
        <f t="shared" si="364"/>
        <v>7.5135185521610941</v>
      </c>
      <c r="AV616" s="32">
        <f t="shared" si="365"/>
        <v>-1.8886667118130069E-4</v>
      </c>
      <c r="AW616" s="31">
        <f t="shared" si="366"/>
        <v>-0.37783881089444082</v>
      </c>
      <c r="AX616" s="34">
        <f t="shared" si="367"/>
        <v>7.4709861306247044E-2</v>
      </c>
      <c r="AY616" s="35">
        <f t="shared" si="368"/>
        <v>7.1356797412666531</v>
      </c>
      <c r="AZ616" s="10">
        <f t="shared" si="369"/>
        <v>-39.636339874888726</v>
      </c>
      <c r="BA616" s="10">
        <f t="shared" si="370"/>
        <v>-174.17658036559521</v>
      </c>
      <c r="BB616" s="10">
        <f t="shared" si="371"/>
        <v>5.8234196344047859</v>
      </c>
      <c r="BC616" s="37"/>
      <c r="BD616" s="46">
        <f t="shared" si="372"/>
        <v>-40</v>
      </c>
      <c r="BE616" s="46">
        <f t="shared" si="373"/>
        <v>-174</v>
      </c>
      <c r="BF616" s="46">
        <f t="shared" si="374"/>
        <v>6</v>
      </c>
    </row>
    <row r="617" spans="22:58" x14ac:dyDescent="0.3">
      <c r="V617" s="29">
        <v>7.1300000000000896</v>
      </c>
      <c r="W617" s="38">
        <f t="shared" ref="W617:W680" si="379">10*10^V617</f>
        <v>134896288.25919357</v>
      </c>
      <c r="X617" s="30">
        <f t="shared" si="378"/>
        <v>-6.4246676350453633</v>
      </c>
      <c r="Y617" s="31">
        <f t="shared" ref="Y617:Y680" si="380">20*LOG(1/SQRT((W617/fp)^2+1))</f>
        <v>-97.735743664731118</v>
      </c>
      <c r="Z617" s="31">
        <f t="shared" ref="Z617:Z680" si="381">-180/PI()*ATAN(W617/fp)</f>
        <v>-89.999256406732201</v>
      </c>
      <c r="AA617" s="31">
        <f t="shared" ref="AA617:AA680" si="382">20*LOG(SQRT((W617/fzRHP)^2+1))</f>
        <v>77.433532628955234</v>
      </c>
      <c r="AB617" s="31">
        <f t="shared" ref="AB617:AB680" si="383">-180/PI()*ATAN(W617/fzRHP)</f>
        <v>-89.992300792892024</v>
      </c>
      <c r="AC617" s="31">
        <f t="shared" ref="AC617:AC680" si="384">20*LOG(SQRT((W617/fzESR)^2+1))</f>
        <v>32.545414938316874</v>
      </c>
      <c r="AD617" s="31">
        <f t="shared" ref="AD617:AD680" si="385">180/PI()*ATAN(W617/fzESR)</f>
        <v>88.648263086018716</v>
      </c>
      <c r="AE617" s="31">
        <f t="shared" ref="AE617:AE680" si="386">X617+Y617+AA617+AC617</f>
        <v>5.8185362674956238</v>
      </c>
      <c r="AF617" s="31">
        <f t="shared" ref="AF617:AF680" si="387">Z617+AB617+AD617</f>
        <v>-91.343294113605509</v>
      </c>
      <c r="AG617" s="31">
        <f t="shared" si="375"/>
        <v>92.110410468749379</v>
      </c>
      <c r="AH617" s="31">
        <f t="shared" ref="AH617:AH680" si="388">20*LOG(1/SQRT((W617/fp_comp1)^2+1))</f>
        <v>-172.53465499481058</v>
      </c>
      <c r="AI617" s="31">
        <f t="shared" ref="AI617:AI680" si="389">-180/PI()*ATAN(W617/fp_comp1)</f>
        <v>-89.99999986467131</v>
      </c>
      <c r="AJ617" s="31">
        <f t="shared" ref="AJ617:AJ680" si="390">20*LOG(SQRT((W617/fz_comp)^2+1))</f>
        <v>96.657908273675289</v>
      </c>
      <c r="AK617" s="31">
        <f t="shared" ref="AK617:AK680" si="391">180/PI()*ATAN(W617/fz_comp)</f>
        <v>89.999158164533256</v>
      </c>
      <c r="AL617" s="32">
        <f t="shared" ref="AL617:AL680" si="392">20*LOG(1/SQRT((W617/fp_comp2)^2+1))</f>
        <v>-59.351884792608409</v>
      </c>
      <c r="AM617" s="31">
        <f t="shared" ref="AM617:AM680" si="393">-180/PI()*ATAN(W617/fp_comp2)</f>
        <v>-89.938265422990355</v>
      </c>
      <c r="AN617" s="31">
        <f t="shared" ref="AN617:AN680" si="394">AG617+AH617+AJ617+AL617</f>
        <v>-43.118221044994321</v>
      </c>
      <c r="AO617" s="31">
        <f t="shared" ref="AO617:AO680" si="395">AI617+AK617+AM617</f>
        <v>-89.939107123128409</v>
      </c>
      <c r="AP617" s="30">
        <f t="shared" si="376"/>
        <v>23.609121289162623</v>
      </c>
      <c r="AQ617" s="30">
        <f t="shared" si="377"/>
        <v>-26.020599913279625</v>
      </c>
      <c r="AR617" s="31">
        <f t="shared" ref="AR617:AR680" si="396">AE617+AN617+AP617+AQ617</f>
        <v>-39.7111634016157</v>
      </c>
      <c r="AS617" s="33">
        <f t="shared" ref="AS617:AS680" si="397">AF617+AO617</f>
        <v>-181.2824012367339</v>
      </c>
      <c r="AT617" s="31">
        <f t="shared" ref="AT617:AT680" si="398">20*LOG(SQRT((W617/fz_ff)^2+1))</f>
        <v>7.8396923071216859E-2</v>
      </c>
      <c r="AU617" s="31">
        <f t="shared" ref="AU617:AU680" si="399">180/PI()*ATAN(W617/fz_ff)</f>
        <v>7.6864619616890666</v>
      </c>
      <c r="AV617" s="32">
        <f t="shared" ref="AV617:AV680" si="400">20*LOG(1/SQRT((W617/fp_ff)^2+1))</f>
        <v>-1.9776748050551632E-4</v>
      </c>
      <c r="AW617" s="31">
        <f t="shared" ref="AW617:AW680" si="401">-180/PI()*ATAN(W617/fp_ff)</f>
        <v>-0.38663954326073274</v>
      </c>
      <c r="AX617" s="34">
        <f t="shared" ref="AX617:AX680" si="402">AT617+AV617</f>
        <v>7.8199155590711347E-2</v>
      </c>
      <c r="AY617" s="35">
        <f t="shared" ref="AY617:AY680" si="403">AU617+AW617</f>
        <v>7.2998224184283336</v>
      </c>
      <c r="AZ617" s="10">
        <f t="shared" ref="AZ617:AZ680" si="404">AR617+AX617</f>
        <v>-39.63296424602499</v>
      </c>
      <c r="BA617" s="10">
        <f t="shared" ref="BA617:BA680" si="405">AS617+AY617</f>
        <v>-173.98257881830557</v>
      </c>
      <c r="BB617" s="10">
        <f t="shared" ref="BB617:BB680" si="406">BA617+180</f>
        <v>6.0174211816944307</v>
      </c>
      <c r="BC617" s="37"/>
      <c r="BD617" s="46">
        <f t="shared" ref="BD617:BD680" si="407">ROUND(AZ617,0)</f>
        <v>-40</v>
      </c>
      <c r="BE617" s="46">
        <f t="shared" ref="BE617:BE680" si="408">ROUND(BA617,0)</f>
        <v>-174</v>
      </c>
      <c r="BF617" s="46">
        <f t="shared" ref="BF617:BF680" si="409">ROUND(BB617,0)</f>
        <v>6</v>
      </c>
    </row>
    <row r="618" spans="22:58" x14ac:dyDescent="0.3">
      <c r="V618" s="29">
        <v>7.1400000000000903</v>
      </c>
      <c r="W618" s="36">
        <f t="shared" si="379"/>
        <v>138038426.46031731</v>
      </c>
      <c r="X618" s="30">
        <f t="shared" si="378"/>
        <v>-6.4246676350453633</v>
      </c>
      <c r="Y618" s="31">
        <f t="shared" si="380"/>
        <v>-97.93574366469818</v>
      </c>
      <c r="Z618" s="31">
        <f t="shared" si="381"/>
        <v>-89.99927333298146</v>
      </c>
      <c r="AA618" s="31">
        <f t="shared" si="382"/>
        <v>77.633532625425715</v>
      </c>
      <c r="AB618" s="31">
        <f t="shared" si="383"/>
        <v>-89.992476048240206</v>
      </c>
      <c r="AC618" s="31">
        <f t="shared" si="384"/>
        <v>32.745306162509273</v>
      </c>
      <c r="AD618" s="31">
        <f t="shared" si="385"/>
        <v>88.679021345308499</v>
      </c>
      <c r="AE618" s="31">
        <f t="shared" si="386"/>
        <v>6.0184274881914419</v>
      </c>
      <c r="AF618" s="31">
        <f t="shared" si="387"/>
        <v>-91.312728035913167</v>
      </c>
      <c r="AG618" s="31">
        <f t="shared" si="375"/>
        <v>92.110410468749379</v>
      </c>
      <c r="AH618" s="31">
        <f t="shared" si="388"/>
        <v>-172.7346549948106</v>
      </c>
      <c r="AI618" s="31">
        <f t="shared" si="389"/>
        <v>-89.999999867751768</v>
      </c>
      <c r="AJ618" s="31">
        <f t="shared" si="390"/>
        <v>96.857908273633086</v>
      </c>
      <c r="AK618" s="31">
        <f t="shared" si="391"/>
        <v>89.999177327047974</v>
      </c>
      <c r="AL618" s="32">
        <f t="shared" si="392"/>
        <v>-59.551884565684681</v>
      </c>
      <c r="AM618" s="31">
        <f t="shared" si="393"/>
        <v>-89.939670672475444</v>
      </c>
      <c r="AN618" s="31">
        <f t="shared" si="394"/>
        <v>-43.318220818112813</v>
      </c>
      <c r="AO618" s="31">
        <f t="shared" si="395"/>
        <v>-89.940493213179238</v>
      </c>
      <c r="AP618" s="30">
        <f t="shared" si="376"/>
        <v>23.609121289162623</v>
      </c>
      <c r="AQ618" s="30">
        <f t="shared" si="377"/>
        <v>-26.020599913279625</v>
      </c>
      <c r="AR618" s="31">
        <f t="shared" si="396"/>
        <v>-39.711271954038374</v>
      </c>
      <c r="AS618" s="33">
        <f t="shared" si="397"/>
        <v>-181.25322124909241</v>
      </c>
      <c r="AT618" s="31">
        <f t="shared" si="398"/>
        <v>8.205696544451789E-2</v>
      </c>
      <c r="AU618" s="31">
        <f t="shared" si="399"/>
        <v>7.8632879665599624</v>
      </c>
      <c r="AV618" s="32">
        <f t="shared" si="400"/>
        <v>-2.0708775250061039E-4</v>
      </c>
      <c r="AW618" s="31">
        <f t="shared" si="401"/>
        <v>-0.39564525212775498</v>
      </c>
      <c r="AX618" s="34">
        <f t="shared" si="402"/>
        <v>8.1849877692017278E-2</v>
      </c>
      <c r="AY618" s="35">
        <f t="shared" si="403"/>
        <v>7.4676427144322073</v>
      </c>
      <c r="AZ618" s="10">
        <f t="shared" si="404"/>
        <v>-39.629422076346358</v>
      </c>
      <c r="BA618" s="10">
        <f t="shared" si="405"/>
        <v>-173.7855785346602</v>
      </c>
      <c r="BB618" s="10">
        <f t="shared" si="406"/>
        <v>6.2144214653397967</v>
      </c>
      <c r="BC618" s="48"/>
      <c r="BD618" s="46">
        <f t="shared" si="407"/>
        <v>-40</v>
      </c>
      <c r="BE618" s="46">
        <f t="shared" si="408"/>
        <v>-174</v>
      </c>
      <c r="BF618" s="46">
        <f t="shared" si="409"/>
        <v>6</v>
      </c>
    </row>
    <row r="619" spans="22:58" x14ac:dyDescent="0.3">
      <c r="V619" s="29">
        <v>7.1500000000000901</v>
      </c>
      <c r="W619" s="38">
        <f t="shared" si="379"/>
        <v>141253754.46230492</v>
      </c>
      <c r="X619" s="30">
        <f t="shared" si="378"/>
        <v>-6.4246676350453633</v>
      </c>
      <c r="Y619" s="31">
        <f t="shared" si="380"/>
        <v>-98.135743664666748</v>
      </c>
      <c r="Z619" s="31">
        <f t="shared" si="381"/>
        <v>-89.999289873942246</v>
      </c>
      <c r="AA619" s="31">
        <f t="shared" si="382"/>
        <v>77.83353262205506</v>
      </c>
      <c r="AB619" s="31">
        <f t="shared" si="383"/>
        <v>-89.992647314289755</v>
      </c>
      <c r="AC619" s="31">
        <f t="shared" si="384"/>
        <v>32.945202279876135</v>
      </c>
      <c r="AD619" s="31">
        <f t="shared" si="385"/>
        <v>88.70908019700147</v>
      </c>
      <c r="AE619" s="31">
        <f t="shared" si="386"/>
        <v>6.2183236022190798</v>
      </c>
      <c r="AF619" s="31">
        <f t="shared" si="387"/>
        <v>-91.282856991230517</v>
      </c>
      <c r="AG619" s="31">
        <f t="shared" si="375"/>
        <v>92.110410468749379</v>
      </c>
      <c r="AH619" s="31">
        <f t="shared" si="388"/>
        <v>-172.93465499481059</v>
      </c>
      <c r="AI619" s="31">
        <f t="shared" si="389"/>
        <v>-89.99999987076211</v>
      </c>
      <c r="AJ619" s="31">
        <f t="shared" si="390"/>
        <v>97.057908273592787</v>
      </c>
      <c r="AK619" s="31">
        <f t="shared" si="391"/>
        <v>89.999196053370596</v>
      </c>
      <c r="AL619" s="32">
        <f t="shared" si="392"/>
        <v>-59.751884348974194</v>
      </c>
      <c r="AM619" s="31">
        <f t="shared" si="393"/>
        <v>-89.941043934647141</v>
      </c>
      <c r="AN619" s="31">
        <f t="shared" si="394"/>
        <v>-43.518220601442614</v>
      </c>
      <c r="AO619" s="31">
        <f t="shared" si="395"/>
        <v>-89.941847752038655</v>
      </c>
      <c r="AP619" s="30">
        <f t="shared" si="376"/>
        <v>23.609121289162623</v>
      </c>
      <c r="AQ619" s="30">
        <f t="shared" si="377"/>
        <v>-26.020599913279625</v>
      </c>
      <c r="AR619" s="31">
        <f t="shared" si="396"/>
        <v>-39.711375623340537</v>
      </c>
      <c r="AS619" s="33">
        <f t="shared" si="397"/>
        <v>-181.22470474326917</v>
      </c>
      <c r="AT619" s="31">
        <f t="shared" si="398"/>
        <v>8.588619717024544E-2</v>
      </c>
      <c r="AU619" s="31">
        <f t="shared" si="399"/>
        <v>8.0440768415799901</v>
      </c>
      <c r="AV619" s="32">
        <f t="shared" si="400"/>
        <v>-2.1684725394223063E-4</v>
      </c>
      <c r="AW619" s="31">
        <f t="shared" si="401"/>
        <v>-0.40486071066061979</v>
      </c>
      <c r="AX619" s="34">
        <f t="shared" si="402"/>
        <v>8.5669349916303206E-2</v>
      </c>
      <c r="AY619" s="35">
        <f t="shared" si="403"/>
        <v>7.6392161309193707</v>
      </c>
      <c r="AZ619" s="10">
        <f t="shared" si="404"/>
        <v>-39.625706273424235</v>
      </c>
      <c r="BA619" s="10">
        <f t="shared" si="405"/>
        <v>-173.58548861234979</v>
      </c>
      <c r="BB619" s="10">
        <f t="shared" si="406"/>
        <v>6.414511387650208</v>
      </c>
      <c r="BC619" s="37"/>
      <c r="BD619" s="46">
        <f t="shared" si="407"/>
        <v>-40</v>
      </c>
      <c r="BE619" s="46">
        <f t="shared" si="408"/>
        <v>-174</v>
      </c>
      <c r="BF619" s="46">
        <f t="shared" si="409"/>
        <v>6</v>
      </c>
    </row>
    <row r="620" spans="22:58" x14ac:dyDescent="0.3">
      <c r="V620" s="29">
        <v>7.1600000000000898</v>
      </c>
      <c r="W620" s="38">
        <f t="shared" si="379"/>
        <v>144543977.07462293</v>
      </c>
      <c r="X620" s="30">
        <f t="shared" si="378"/>
        <v>-6.4246676350453633</v>
      </c>
      <c r="Y620" s="31">
        <f t="shared" si="380"/>
        <v>-98.335743664636723</v>
      </c>
      <c r="Z620" s="31">
        <f t="shared" si="381"/>
        <v>-89.999306038384788</v>
      </c>
      <c r="AA620" s="31">
        <f t="shared" si="382"/>
        <v>78.033532618836091</v>
      </c>
      <c r="AB620" s="31">
        <f t="shared" si="383"/>
        <v>-89.992814681848174</v>
      </c>
      <c r="AC620" s="31">
        <f t="shared" si="384"/>
        <v>33.145103070411992</v>
      </c>
      <c r="AD620" s="31">
        <f t="shared" si="385"/>
        <v>88.738455512475412</v>
      </c>
      <c r="AE620" s="31">
        <f t="shared" si="386"/>
        <v>6.4182243895659923</v>
      </c>
      <c r="AF620" s="31">
        <f t="shared" si="387"/>
        <v>-91.253665207757535</v>
      </c>
      <c r="AG620" s="31">
        <f t="shared" si="375"/>
        <v>92.110410468749379</v>
      </c>
      <c r="AH620" s="31">
        <f t="shared" si="388"/>
        <v>-173.13465499481057</v>
      </c>
      <c r="AI620" s="31">
        <f t="shared" si="389"/>
        <v>-89.999999873703914</v>
      </c>
      <c r="AJ620" s="31">
        <f t="shared" si="390"/>
        <v>97.257908273554307</v>
      </c>
      <c r="AK620" s="31">
        <f t="shared" si="391"/>
        <v>89.999214353430091</v>
      </c>
      <c r="AL620" s="32">
        <f t="shared" si="392"/>
        <v>-59.951884142017278</v>
      </c>
      <c r="AM620" s="31">
        <f t="shared" si="393"/>
        <v>-89.942385937620912</v>
      </c>
      <c r="AN620" s="31">
        <f t="shared" si="394"/>
        <v>-43.718220394524167</v>
      </c>
      <c r="AO620" s="31">
        <f t="shared" si="395"/>
        <v>-89.943171457894735</v>
      </c>
      <c r="AP620" s="30">
        <f t="shared" si="376"/>
        <v>23.609121289162623</v>
      </c>
      <c r="AQ620" s="30">
        <f t="shared" si="377"/>
        <v>-26.020599913279625</v>
      </c>
      <c r="AR620" s="31">
        <f t="shared" si="396"/>
        <v>-39.711474629075177</v>
      </c>
      <c r="AS620" s="33">
        <f t="shared" si="397"/>
        <v>-181.19683666565226</v>
      </c>
      <c r="AT620" s="31">
        <f t="shared" si="398"/>
        <v>8.9892279602324723E-2</v>
      </c>
      <c r="AU620" s="31">
        <f t="shared" si="399"/>
        <v>8.2289100359367051</v>
      </c>
      <c r="AV620" s="32">
        <f t="shared" si="400"/>
        <v>-2.270666830108117E-4</v>
      </c>
      <c r="AW620" s="31">
        <f t="shared" si="401"/>
        <v>-0.41429080310912969</v>
      </c>
      <c r="AX620" s="34">
        <f t="shared" si="402"/>
        <v>8.9665212919313911E-2</v>
      </c>
      <c r="AY620" s="35">
        <f t="shared" si="403"/>
        <v>7.8146192328275754</v>
      </c>
      <c r="AZ620" s="10">
        <f t="shared" si="404"/>
        <v>-39.621809416155862</v>
      </c>
      <c r="BA620" s="10">
        <f t="shared" si="405"/>
        <v>-173.38221743282469</v>
      </c>
      <c r="BB620" s="10">
        <f t="shared" si="406"/>
        <v>6.6177825671753112</v>
      </c>
      <c r="BC620" s="37"/>
      <c r="BD620" s="46">
        <f t="shared" si="407"/>
        <v>-40</v>
      </c>
      <c r="BE620" s="46">
        <f t="shared" si="408"/>
        <v>-173</v>
      </c>
      <c r="BF620" s="46">
        <f t="shared" si="409"/>
        <v>7</v>
      </c>
    </row>
    <row r="621" spans="22:58" x14ac:dyDescent="0.3">
      <c r="V621" s="29">
        <v>7.1700000000000896</v>
      </c>
      <c r="W621" s="36">
        <f t="shared" si="379"/>
        <v>147910838.81685162</v>
      </c>
      <c r="X621" s="30">
        <f t="shared" si="378"/>
        <v>-6.4246676350453633</v>
      </c>
      <c r="Y621" s="31">
        <f t="shared" si="380"/>
        <v>-98.535743664608049</v>
      </c>
      <c r="Z621" s="31">
        <f t="shared" si="381"/>
        <v>-89.999321834879694</v>
      </c>
      <c r="AA621" s="31">
        <f t="shared" si="382"/>
        <v>78.233532615762016</v>
      </c>
      <c r="AB621" s="31">
        <f t="shared" si="383"/>
        <v>-89.992978239655969</v>
      </c>
      <c r="AC621" s="31">
        <f t="shared" si="384"/>
        <v>33.345008323993618</v>
      </c>
      <c r="AD621" s="31">
        <f t="shared" si="385"/>
        <v>88.767162805103879</v>
      </c>
      <c r="AE621" s="31">
        <f t="shared" si="386"/>
        <v>6.618129640102218</v>
      </c>
      <c r="AF621" s="31">
        <f t="shared" si="387"/>
        <v>-91.225137269431769</v>
      </c>
      <c r="AG621" s="31">
        <f t="shared" si="375"/>
        <v>92.110410468749379</v>
      </c>
      <c r="AH621" s="31">
        <f t="shared" si="388"/>
        <v>-173.33465499481059</v>
      </c>
      <c r="AI621" s="31">
        <f t="shared" si="389"/>
        <v>-89.999999876578769</v>
      </c>
      <c r="AJ621" s="31">
        <f t="shared" si="390"/>
        <v>97.457908273517546</v>
      </c>
      <c r="AK621" s="31">
        <f t="shared" si="391"/>
        <v>89.999232236929359</v>
      </c>
      <c r="AL621" s="32">
        <f t="shared" si="392"/>
        <v>-60.151883944374951</v>
      </c>
      <c r="AM621" s="31">
        <f t="shared" si="393"/>
        <v>-89.943697392938603</v>
      </c>
      <c r="AN621" s="31">
        <f t="shared" si="394"/>
        <v>-43.918220196918618</v>
      </c>
      <c r="AO621" s="31">
        <f t="shared" si="395"/>
        <v>-89.944465032588013</v>
      </c>
      <c r="AP621" s="30">
        <f t="shared" si="376"/>
        <v>23.609121289162623</v>
      </c>
      <c r="AQ621" s="30">
        <f t="shared" si="377"/>
        <v>-26.020599913279625</v>
      </c>
      <c r="AR621" s="31">
        <f t="shared" si="396"/>
        <v>-39.711569180933402</v>
      </c>
      <c r="AS621" s="33">
        <f t="shared" si="397"/>
        <v>-181.16960230201977</v>
      </c>
      <c r="AT621" s="31">
        <f t="shared" si="398"/>
        <v>9.4083205959740027E-2</v>
      </c>
      <c r="AU621" s="31">
        <f t="shared" si="399"/>
        <v>8.4178701545103323</v>
      </c>
      <c r="AV621" s="32">
        <f t="shared" si="400"/>
        <v>-2.3776771315863054E-4</v>
      </c>
      <c r="AW621" s="31">
        <f t="shared" si="401"/>
        <v>-0.42394052738836474</v>
      </c>
      <c r="AX621" s="34">
        <f t="shared" si="402"/>
        <v>9.3845438246581397E-2</v>
      </c>
      <c r="AY621" s="35">
        <f t="shared" si="403"/>
        <v>7.9939296271219673</v>
      </c>
      <c r="AZ621" s="10">
        <f t="shared" si="404"/>
        <v>-39.61772374268682</v>
      </c>
      <c r="BA621" s="10">
        <f t="shared" si="405"/>
        <v>-173.17567267489781</v>
      </c>
      <c r="BB621" s="10">
        <f t="shared" si="406"/>
        <v>6.824327325102189</v>
      </c>
      <c r="BC621" s="48"/>
      <c r="BD621" s="46">
        <f t="shared" si="407"/>
        <v>-40</v>
      </c>
      <c r="BE621" s="46">
        <f t="shared" si="408"/>
        <v>-173</v>
      </c>
      <c r="BF621" s="46">
        <f t="shared" si="409"/>
        <v>7</v>
      </c>
    </row>
    <row r="622" spans="22:58" x14ac:dyDescent="0.3">
      <c r="V622" s="29">
        <v>7.1800000000000903</v>
      </c>
      <c r="W622" s="38">
        <f t="shared" si="379"/>
        <v>151356124.84365237</v>
      </c>
      <c r="X622" s="30">
        <f t="shared" si="378"/>
        <v>-6.4246676350453633</v>
      </c>
      <c r="Y622" s="31">
        <f t="shared" si="380"/>
        <v>-98.735743664580653</v>
      </c>
      <c r="Z622" s="31">
        <f t="shared" si="381"/>
        <v>-89.999337271802474</v>
      </c>
      <c r="AA622" s="31">
        <f t="shared" si="382"/>
        <v>78.433532612826284</v>
      </c>
      <c r="AB622" s="31">
        <f t="shared" si="383"/>
        <v>-89.993138074433631</v>
      </c>
      <c r="AC622" s="31">
        <f t="shared" si="384"/>
        <v>33.544917839936915</v>
      </c>
      <c r="AD622" s="31">
        <f t="shared" si="385"/>
        <v>88.795217238187448</v>
      </c>
      <c r="AE622" s="31">
        <f t="shared" si="386"/>
        <v>6.8180391531371782</v>
      </c>
      <c r="AF622" s="31">
        <f t="shared" si="387"/>
        <v>-91.197258108048672</v>
      </c>
      <c r="AG622" s="31">
        <f t="shared" si="375"/>
        <v>92.110410468749379</v>
      </c>
      <c r="AH622" s="31">
        <f t="shared" si="388"/>
        <v>-173.53465499481058</v>
      </c>
      <c r="AI622" s="31">
        <f t="shared" si="389"/>
        <v>-89.99999987938817</v>
      </c>
      <c r="AJ622" s="31">
        <f t="shared" si="390"/>
        <v>97.657908273482462</v>
      </c>
      <c r="AK622" s="31">
        <f t="shared" si="391"/>
        <v>89.999249713350494</v>
      </c>
      <c r="AL622" s="32">
        <f t="shared" si="392"/>
        <v>-60.351883755627973</v>
      </c>
      <c r="AM622" s="31">
        <f t="shared" si="393"/>
        <v>-89.944978995945661</v>
      </c>
      <c r="AN622" s="31">
        <f t="shared" si="394"/>
        <v>-44.118220008206713</v>
      </c>
      <c r="AO622" s="31">
        <f t="shared" si="395"/>
        <v>-89.945729161983337</v>
      </c>
      <c r="AP622" s="30">
        <f t="shared" si="376"/>
        <v>23.609121289162623</v>
      </c>
      <c r="AQ622" s="30">
        <f t="shared" si="377"/>
        <v>-26.020599913279625</v>
      </c>
      <c r="AR622" s="31">
        <f t="shared" si="396"/>
        <v>-39.711659479186537</v>
      </c>
      <c r="AS622" s="33">
        <f t="shared" si="397"/>
        <v>-181.14298727003199</v>
      </c>
      <c r="AT622" s="31">
        <f t="shared" si="398"/>
        <v>9.8467314282659341E-2</v>
      </c>
      <c r="AU622" s="31">
        <f t="shared" si="399"/>
        <v>8.6110409358855851</v>
      </c>
      <c r="AV622" s="32">
        <f t="shared" si="400"/>
        <v>-2.4897303905953554E-4</v>
      </c>
      <c r="AW622" s="31">
        <f t="shared" si="401"/>
        <v>-0.43381499771888504</v>
      </c>
      <c r="AX622" s="34">
        <f t="shared" si="402"/>
        <v>9.8218341243599808E-2</v>
      </c>
      <c r="AY622" s="35">
        <f t="shared" si="403"/>
        <v>8.1772259381666998</v>
      </c>
      <c r="AZ622" s="10">
        <f t="shared" si="404"/>
        <v>-39.613441137942935</v>
      </c>
      <c r="BA622" s="10">
        <f t="shared" si="405"/>
        <v>-172.96576133186528</v>
      </c>
      <c r="BB622" s="10">
        <f t="shared" si="406"/>
        <v>7.0342386681347193</v>
      </c>
      <c r="BC622" s="37"/>
      <c r="BD622" s="46">
        <f t="shared" si="407"/>
        <v>-40</v>
      </c>
      <c r="BE622" s="46">
        <f t="shared" si="408"/>
        <v>-173</v>
      </c>
      <c r="BF622" s="46">
        <f t="shared" si="409"/>
        <v>7</v>
      </c>
    </row>
    <row r="623" spans="22:58" x14ac:dyDescent="0.3">
      <c r="V623" s="29">
        <v>7.1900000000000901</v>
      </c>
      <c r="W623" s="38">
        <f t="shared" si="379"/>
        <v>154881661.89128041</v>
      </c>
      <c r="X623" s="30">
        <f t="shared" si="378"/>
        <v>-6.4246676350453633</v>
      </c>
      <c r="Y623" s="31">
        <f t="shared" si="380"/>
        <v>-98.935743664554508</v>
      </c>
      <c r="Z623" s="31">
        <f t="shared" si="381"/>
        <v>-89.999352357338012</v>
      </c>
      <c r="AA623" s="31">
        <f t="shared" si="382"/>
        <v>78.633532610022698</v>
      </c>
      <c r="AB623" s="31">
        <f t="shared" si="383"/>
        <v>-89.993294270927692</v>
      </c>
      <c r="AC623" s="31">
        <f t="shared" si="384"/>
        <v>33.744831426573739</v>
      </c>
      <c r="AD623" s="31">
        <f t="shared" si="385"/>
        <v>88.822633632718734</v>
      </c>
      <c r="AE623" s="31">
        <f t="shared" si="386"/>
        <v>7.0179527369965626</v>
      </c>
      <c r="AF623" s="31">
        <f t="shared" si="387"/>
        <v>-91.170012995546969</v>
      </c>
      <c r="AG623" s="31">
        <f t="shared" si="375"/>
        <v>92.110410468749379</v>
      </c>
      <c r="AH623" s="31">
        <f t="shared" si="388"/>
        <v>-173.73465499481057</v>
      </c>
      <c r="AI623" s="31">
        <f t="shared" si="389"/>
        <v>-89.999999882133636</v>
      </c>
      <c r="AJ623" s="31">
        <f t="shared" si="390"/>
        <v>97.857908273448942</v>
      </c>
      <c r="AK623" s="31">
        <f t="shared" si="391"/>
        <v>89.999266791959712</v>
      </c>
      <c r="AL623" s="32">
        <f t="shared" si="392"/>
        <v>-60.551883575376017</v>
      </c>
      <c r="AM623" s="31">
        <f t="shared" si="393"/>
        <v>-89.946231426159869</v>
      </c>
      <c r="AN623" s="31">
        <f t="shared" si="394"/>
        <v>-44.318219827988266</v>
      </c>
      <c r="AO623" s="31">
        <f t="shared" si="395"/>
        <v>-89.946964516333793</v>
      </c>
      <c r="AP623" s="30">
        <f t="shared" si="376"/>
        <v>23.609121289162623</v>
      </c>
      <c r="AQ623" s="30">
        <f t="shared" si="377"/>
        <v>-26.020599913279625</v>
      </c>
      <c r="AR623" s="31">
        <f t="shared" si="396"/>
        <v>-39.711745715108705</v>
      </c>
      <c r="AS623" s="33">
        <f t="shared" si="397"/>
        <v>-181.11697751188075</v>
      </c>
      <c r="AT623" s="31">
        <f t="shared" si="398"/>
        <v>0.10305330075916458</v>
      </c>
      <c r="AU623" s="31">
        <f t="shared" si="399"/>
        <v>8.8085072268308391</v>
      </c>
      <c r="AV623" s="32">
        <f t="shared" si="400"/>
        <v>-2.6070642471479814E-4</v>
      </c>
      <c r="AW623" s="31">
        <f t="shared" si="401"/>
        <v>-0.44391944732790223</v>
      </c>
      <c r="AX623" s="34">
        <f t="shared" si="402"/>
        <v>0.10279259433444977</v>
      </c>
      <c r="AY623" s="35">
        <f t="shared" si="403"/>
        <v>8.3645877795029371</v>
      </c>
      <c r="AZ623" s="10">
        <f t="shared" si="404"/>
        <v>-39.608953120774252</v>
      </c>
      <c r="BA623" s="10">
        <f t="shared" si="405"/>
        <v>-172.75238973237782</v>
      </c>
      <c r="BB623" s="10">
        <f t="shared" si="406"/>
        <v>7.2476102676221785</v>
      </c>
      <c r="BC623" s="37"/>
      <c r="BD623" s="46">
        <f t="shared" si="407"/>
        <v>-40</v>
      </c>
      <c r="BE623" s="46">
        <f t="shared" si="408"/>
        <v>-173</v>
      </c>
      <c r="BF623" s="46">
        <f t="shared" si="409"/>
        <v>7</v>
      </c>
    </row>
    <row r="624" spans="22:58" x14ac:dyDescent="0.3">
      <c r="V624" s="29">
        <v>7.2000000000000899</v>
      </c>
      <c r="W624" s="36">
        <f t="shared" si="379"/>
        <v>158489319.24614435</v>
      </c>
      <c r="X624" s="30">
        <f t="shared" si="378"/>
        <v>-6.4246676350453633</v>
      </c>
      <c r="Y624" s="31">
        <f t="shared" si="380"/>
        <v>-99.135743664529542</v>
      </c>
      <c r="Z624" s="31">
        <f t="shared" si="381"/>
        <v>-89.999367099484815</v>
      </c>
      <c r="AA624" s="31">
        <f t="shared" si="382"/>
        <v>78.83353260734529</v>
      </c>
      <c r="AB624" s="31">
        <f t="shared" si="383"/>
        <v>-89.99344691195553</v>
      </c>
      <c r="AC624" s="31">
        <f t="shared" si="384"/>
        <v>33.944748900847465</v>
      </c>
      <c r="AD624" s="31">
        <f t="shared" si="385"/>
        <v>88.849426474984327</v>
      </c>
      <c r="AE624" s="31">
        <f t="shared" si="386"/>
        <v>7.2178702086178461</v>
      </c>
      <c r="AF624" s="31">
        <f t="shared" si="387"/>
        <v>-91.143387536456018</v>
      </c>
      <c r="AG624" s="31">
        <f t="shared" si="375"/>
        <v>92.110410468749379</v>
      </c>
      <c r="AH624" s="31">
        <f t="shared" si="388"/>
        <v>-173.93465499481056</v>
      </c>
      <c r="AI624" s="31">
        <f t="shared" si="389"/>
        <v>-89.999999884816603</v>
      </c>
      <c r="AJ624" s="31">
        <f t="shared" si="390"/>
        <v>98.057908273416928</v>
      </c>
      <c r="AK624" s="31">
        <f t="shared" si="391"/>
        <v>89.999283481812313</v>
      </c>
      <c r="AL624" s="32">
        <f t="shared" si="392"/>
        <v>-60.751883403236711</v>
      </c>
      <c r="AM624" s="31">
        <f t="shared" si="393"/>
        <v>-89.94745534763149</v>
      </c>
      <c r="AN624" s="31">
        <f t="shared" si="394"/>
        <v>-44.518219655880962</v>
      </c>
      <c r="AO624" s="31">
        <f t="shared" si="395"/>
        <v>-89.94817175063578</v>
      </c>
      <c r="AP624" s="30">
        <f t="shared" si="376"/>
        <v>23.609121289162623</v>
      </c>
      <c r="AQ624" s="30">
        <f t="shared" si="377"/>
        <v>-26.020599913279625</v>
      </c>
      <c r="AR624" s="31">
        <f t="shared" si="396"/>
        <v>-39.711828071380118</v>
      </c>
      <c r="AS624" s="33">
        <f t="shared" si="397"/>
        <v>-181.0915592870918</v>
      </c>
      <c r="AT624" s="31">
        <f t="shared" si="398"/>
        <v>0.10785023341957883</v>
      </c>
      <c r="AU624" s="31">
        <f t="shared" si="399"/>
        <v>9.0103549530003537</v>
      </c>
      <c r="AV624" s="32">
        <f t="shared" si="400"/>
        <v>-2.7299275382037218E-4</v>
      </c>
      <c r="AW624" s="31">
        <f t="shared" si="401"/>
        <v>-0.45425923121280221</v>
      </c>
      <c r="AX624" s="34">
        <f t="shared" si="402"/>
        <v>0.10757724066575847</v>
      </c>
      <c r="AY624" s="35">
        <f t="shared" si="403"/>
        <v>8.5560957217875515</v>
      </c>
      <c r="AZ624" s="10">
        <f t="shared" si="404"/>
        <v>-39.604250830714363</v>
      </c>
      <c r="BA624" s="10">
        <f t="shared" si="405"/>
        <v>-172.53546356530424</v>
      </c>
      <c r="BB624" s="10">
        <f t="shared" si="406"/>
        <v>7.4645364346957592</v>
      </c>
      <c r="BC624" s="48"/>
      <c r="BD624" s="46">
        <f t="shared" si="407"/>
        <v>-40</v>
      </c>
      <c r="BE624" s="46">
        <f t="shared" si="408"/>
        <v>-173</v>
      </c>
      <c r="BF624" s="46">
        <f t="shared" si="409"/>
        <v>7</v>
      </c>
    </row>
    <row r="625" spans="22:58" x14ac:dyDescent="0.3">
      <c r="V625" s="29">
        <v>7.2100000000000897</v>
      </c>
      <c r="W625" s="38">
        <f t="shared" si="379"/>
        <v>162181009.73592675</v>
      </c>
      <c r="X625" s="30">
        <f t="shared" si="378"/>
        <v>-6.4246676350453633</v>
      </c>
      <c r="Y625" s="31">
        <f t="shared" si="380"/>
        <v>-99.335743664505685</v>
      </c>
      <c r="Z625" s="31">
        <f t="shared" si="381"/>
        <v>-89.999381506059393</v>
      </c>
      <c r="AA625" s="31">
        <f t="shared" si="382"/>
        <v>79.033532604788377</v>
      </c>
      <c r="AB625" s="31">
        <f t="shared" si="383"/>
        <v>-89.993596078449499</v>
      </c>
      <c r="AC625" s="31">
        <f t="shared" si="384"/>
        <v>34.144670087926798</v>
      </c>
      <c r="AD625" s="31">
        <f t="shared" si="385"/>
        <v>88.875609924006326</v>
      </c>
      <c r="AE625" s="31">
        <f t="shared" si="386"/>
        <v>7.4177913931641228</v>
      </c>
      <c r="AF625" s="31">
        <f t="shared" si="387"/>
        <v>-91.117367660502552</v>
      </c>
      <c r="AG625" s="31">
        <f t="shared" si="375"/>
        <v>92.110410468749379</v>
      </c>
      <c r="AH625" s="31">
        <f t="shared" si="388"/>
        <v>-174.13465499481055</v>
      </c>
      <c r="AI625" s="31">
        <f t="shared" si="389"/>
        <v>-89.999999887438506</v>
      </c>
      <c r="AJ625" s="31">
        <f t="shared" si="390"/>
        <v>98.257908273386349</v>
      </c>
      <c r="AK625" s="31">
        <f t="shared" si="391"/>
        <v>89.999299791757508</v>
      </c>
      <c r="AL625" s="32">
        <f t="shared" si="392"/>
        <v>-60.951883238844957</v>
      </c>
      <c r="AM625" s="31">
        <f t="shared" si="393"/>
        <v>-89.948651409295408</v>
      </c>
      <c r="AN625" s="31">
        <f t="shared" si="394"/>
        <v>-44.718219491519775</v>
      </c>
      <c r="AO625" s="31">
        <f t="shared" si="395"/>
        <v>-89.949351504976406</v>
      </c>
      <c r="AP625" s="30">
        <f t="shared" si="376"/>
        <v>23.609121289162623</v>
      </c>
      <c r="AQ625" s="30">
        <f t="shared" si="377"/>
        <v>-26.020599913279625</v>
      </c>
      <c r="AR625" s="31">
        <f t="shared" si="396"/>
        <v>-39.711906722472655</v>
      </c>
      <c r="AS625" s="33">
        <f t="shared" si="397"/>
        <v>-181.06671916547896</v>
      </c>
      <c r="AT625" s="31">
        <f t="shared" si="398"/>
        <v>0.1128675661935841</v>
      </c>
      <c r="AU625" s="31">
        <f t="shared" si="399"/>
        <v>9.2166710856037017</v>
      </c>
      <c r="AV625" s="32">
        <f t="shared" si="400"/>
        <v>-2.8585808252786822E-4</v>
      </c>
      <c r="AW625" s="31">
        <f t="shared" si="401"/>
        <v>-0.4648398289684314</v>
      </c>
      <c r="AX625" s="34">
        <f t="shared" si="402"/>
        <v>0.11258170811105622</v>
      </c>
      <c r="AY625" s="35">
        <f t="shared" si="403"/>
        <v>8.7518312566352705</v>
      </c>
      <c r="AZ625" s="10">
        <f t="shared" si="404"/>
        <v>-39.599325014361597</v>
      </c>
      <c r="BA625" s="10">
        <f t="shared" si="405"/>
        <v>-172.31488790884367</v>
      </c>
      <c r="BB625" s="10">
        <f t="shared" si="406"/>
        <v>7.6851120911563271</v>
      </c>
      <c r="BC625" s="37"/>
      <c r="BD625" s="46">
        <f t="shared" si="407"/>
        <v>-40</v>
      </c>
      <c r="BE625" s="46">
        <f t="shared" si="408"/>
        <v>-172</v>
      </c>
      <c r="BF625" s="46">
        <f t="shared" si="409"/>
        <v>8</v>
      </c>
    </row>
    <row r="626" spans="22:58" x14ac:dyDescent="0.3">
      <c r="V626" s="29">
        <v>7.2200000000000903</v>
      </c>
      <c r="W626" s="38">
        <f t="shared" si="379"/>
        <v>165958690.7437906</v>
      </c>
      <c r="X626" s="30">
        <f t="shared" si="378"/>
        <v>-6.4246676350453633</v>
      </c>
      <c r="Y626" s="31">
        <f t="shared" si="380"/>
        <v>-99.535743664482908</v>
      </c>
      <c r="Z626" s="31">
        <f t="shared" si="381"/>
        <v>-89.999395584700309</v>
      </c>
      <c r="AA626" s="31">
        <f t="shared" si="382"/>
        <v>79.233532602346543</v>
      </c>
      <c r="AB626" s="31">
        <f t="shared" si="383"/>
        <v>-89.993741849499585</v>
      </c>
      <c r="AC626" s="31">
        <f t="shared" si="384"/>
        <v>34.344594820836733</v>
      </c>
      <c r="AD626" s="31">
        <f t="shared" si="385"/>
        <v>88.901197818826205</v>
      </c>
      <c r="AE626" s="31">
        <f t="shared" si="386"/>
        <v>7.6177161236550006</v>
      </c>
      <c r="AF626" s="31">
        <f t="shared" si="387"/>
        <v>-91.09193961537369</v>
      </c>
      <c r="AG626" s="31">
        <f t="shared" si="375"/>
        <v>92.110410468749379</v>
      </c>
      <c r="AH626" s="31">
        <f t="shared" si="388"/>
        <v>-174.33465499481059</v>
      </c>
      <c r="AI626" s="31">
        <f t="shared" si="389"/>
        <v>-89.999999890000709</v>
      </c>
      <c r="AJ626" s="31">
        <f t="shared" si="390"/>
        <v>98.457908273357162</v>
      </c>
      <c r="AK626" s="31">
        <f t="shared" si="391"/>
        <v>89.999315730443016</v>
      </c>
      <c r="AL626" s="32">
        <f t="shared" si="392"/>
        <v>-61.151883081852041</v>
      </c>
      <c r="AM626" s="31">
        <f t="shared" si="393"/>
        <v>-89.949820245315195</v>
      </c>
      <c r="AN626" s="31">
        <f t="shared" si="394"/>
        <v>-44.918219334556092</v>
      </c>
      <c r="AO626" s="31">
        <f t="shared" si="395"/>
        <v>-89.950504404872888</v>
      </c>
      <c r="AP626" s="30">
        <f t="shared" si="376"/>
        <v>23.609121289162623</v>
      </c>
      <c r="AQ626" s="30">
        <f t="shared" si="377"/>
        <v>-26.020599913279625</v>
      </c>
      <c r="AR626" s="31">
        <f t="shared" si="396"/>
        <v>-39.711981835018094</v>
      </c>
      <c r="AS626" s="33">
        <f t="shared" si="397"/>
        <v>-181.04244402024659</v>
      </c>
      <c r="AT626" s="31">
        <f t="shared" si="398"/>
        <v>0.11811515332344491</v>
      </c>
      <c r="AU626" s="31">
        <f t="shared" si="399"/>
        <v>9.4275436037751756</v>
      </c>
      <c r="AV626" s="32">
        <f t="shared" si="400"/>
        <v>-2.9932969464477343E-4</v>
      </c>
      <c r="AW626" s="31">
        <f t="shared" si="401"/>
        <v>-0.47566684767958795</v>
      </c>
      <c r="AX626" s="34">
        <f t="shared" si="402"/>
        <v>0.11781582362880014</v>
      </c>
      <c r="AY626" s="35">
        <f t="shared" si="403"/>
        <v>8.9518767560955883</v>
      </c>
      <c r="AZ626" s="10">
        <f t="shared" si="404"/>
        <v>-39.594166011389291</v>
      </c>
      <c r="BA626" s="10">
        <f t="shared" si="405"/>
        <v>-172.09056726415099</v>
      </c>
      <c r="BB626" s="10">
        <f t="shared" si="406"/>
        <v>7.9094327358490091</v>
      </c>
      <c r="BC626" s="37"/>
      <c r="BD626" s="46">
        <f t="shared" si="407"/>
        <v>-40</v>
      </c>
      <c r="BE626" s="46">
        <f t="shared" si="408"/>
        <v>-172</v>
      </c>
      <c r="BF626" s="46">
        <f t="shared" si="409"/>
        <v>8</v>
      </c>
    </row>
    <row r="627" spans="22:58" x14ac:dyDescent="0.3">
      <c r="V627" s="29">
        <v>7.2300000000000901</v>
      </c>
      <c r="W627" s="36">
        <f t="shared" si="379"/>
        <v>169824365.24620977</v>
      </c>
      <c r="X627" s="30">
        <f t="shared" si="378"/>
        <v>-6.4246676350453633</v>
      </c>
      <c r="Y627" s="31">
        <f t="shared" si="380"/>
        <v>-99.735743664461154</v>
      </c>
      <c r="Z627" s="31">
        <f t="shared" si="381"/>
        <v>-89.999409342872227</v>
      </c>
      <c r="AA627" s="31">
        <f t="shared" si="382"/>
        <v>79.433532600014615</v>
      </c>
      <c r="AB627" s="31">
        <f t="shared" si="383"/>
        <v>-89.993884302395557</v>
      </c>
      <c r="AC627" s="31">
        <f t="shared" si="384"/>
        <v>34.544522940106013</v>
      </c>
      <c r="AD627" s="31">
        <f t="shared" si="385"/>
        <v>88.926203685633951</v>
      </c>
      <c r="AE627" s="31">
        <f t="shared" si="386"/>
        <v>7.8176442406141078</v>
      </c>
      <c r="AF627" s="31">
        <f t="shared" si="387"/>
        <v>-91.067089959633833</v>
      </c>
      <c r="AG627" s="31">
        <f t="shared" si="375"/>
        <v>92.110410468749379</v>
      </c>
      <c r="AH627" s="31">
        <f t="shared" si="388"/>
        <v>-174.53465499481058</v>
      </c>
      <c r="AI627" s="31">
        <f t="shared" si="389"/>
        <v>-89.999999892504604</v>
      </c>
      <c r="AJ627" s="31">
        <f t="shared" si="390"/>
        <v>98.657908273329284</v>
      </c>
      <c r="AK627" s="31">
        <f t="shared" si="391"/>
        <v>89.999331306319746</v>
      </c>
      <c r="AL627" s="32">
        <f t="shared" si="392"/>
        <v>-61.351882931924962</v>
      </c>
      <c r="AM627" s="31">
        <f t="shared" si="393"/>
        <v>-89.950962475419288</v>
      </c>
      <c r="AN627" s="31">
        <f t="shared" si="394"/>
        <v>-45.11821918465688</v>
      </c>
      <c r="AO627" s="31">
        <f t="shared" si="395"/>
        <v>-89.951631061604147</v>
      </c>
      <c r="AP627" s="30">
        <f t="shared" si="376"/>
        <v>23.609121289162623</v>
      </c>
      <c r="AQ627" s="30">
        <f t="shared" si="377"/>
        <v>-26.020599913279625</v>
      </c>
      <c r="AR627" s="31">
        <f t="shared" si="396"/>
        <v>-39.712053568159774</v>
      </c>
      <c r="AS627" s="33">
        <f t="shared" si="397"/>
        <v>-181.01872102123798</v>
      </c>
      <c r="AT627" s="31">
        <f t="shared" si="398"/>
        <v>0.12360326412440741</v>
      </c>
      <c r="AU627" s="31">
        <f t="shared" si="399"/>
        <v>9.6430614523643392</v>
      </c>
      <c r="AV627" s="32">
        <f t="shared" si="400"/>
        <v>-3.1343615949498216E-4</v>
      </c>
      <c r="AW627" s="31">
        <f t="shared" si="401"/>
        <v>-0.48674602488018942</v>
      </c>
      <c r="AX627" s="34">
        <f t="shared" si="402"/>
        <v>0.12328982796491242</v>
      </c>
      <c r="AY627" s="35">
        <f t="shared" si="403"/>
        <v>9.1563154274841505</v>
      </c>
      <c r="AZ627" s="10">
        <f t="shared" si="404"/>
        <v>-39.588763740194864</v>
      </c>
      <c r="BA627" s="10">
        <f t="shared" si="405"/>
        <v>-171.86240559375383</v>
      </c>
      <c r="BB627" s="10">
        <f t="shared" si="406"/>
        <v>8.1375944062461656</v>
      </c>
      <c r="BC627" s="48"/>
      <c r="BD627" s="46">
        <f t="shared" si="407"/>
        <v>-40</v>
      </c>
      <c r="BE627" s="46">
        <f t="shared" si="408"/>
        <v>-172</v>
      </c>
      <c r="BF627" s="46">
        <f t="shared" si="409"/>
        <v>8</v>
      </c>
    </row>
    <row r="628" spans="22:58" x14ac:dyDescent="0.3">
      <c r="V628" s="29">
        <v>7.2400000000000899</v>
      </c>
      <c r="W628" s="38">
        <f t="shared" si="379"/>
        <v>173780082.87497368</v>
      </c>
      <c r="X628" s="30">
        <f t="shared" si="378"/>
        <v>-6.4246676350453633</v>
      </c>
      <c r="Y628" s="31">
        <f t="shared" si="380"/>
        <v>-99.93574366444038</v>
      </c>
      <c r="Z628" s="31">
        <f t="shared" si="381"/>
        <v>-89.999422787869918</v>
      </c>
      <c r="AA628" s="31">
        <f t="shared" si="382"/>
        <v>79.633532597787649</v>
      </c>
      <c r="AB628" s="31">
        <f t="shared" si="383"/>
        <v>-89.994023512667809</v>
      </c>
      <c r="AC628" s="31">
        <f t="shared" si="384"/>
        <v>34.744454293430486</v>
      </c>
      <c r="AD628" s="31">
        <f t="shared" si="385"/>
        <v>88.950640744745357</v>
      </c>
      <c r="AE628" s="31">
        <f t="shared" si="386"/>
        <v>8.0175755917323883</v>
      </c>
      <c r="AF628" s="31">
        <f t="shared" si="387"/>
        <v>-91.04280555579237</v>
      </c>
      <c r="AG628" s="31">
        <f t="shared" si="375"/>
        <v>92.110410468749379</v>
      </c>
      <c r="AH628" s="31">
        <f t="shared" si="388"/>
        <v>-174.73465499481057</v>
      </c>
      <c r="AI628" s="31">
        <f t="shared" si="389"/>
        <v>-89.9999998949515</v>
      </c>
      <c r="AJ628" s="31">
        <f t="shared" si="390"/>
        <v>98.857908273302655</v>
      </c>
      <c r="AK628" s="31">
        <f t="shared" si="391"/>
        <v>89.999346527646239</v>
      </c>
      <c r="AL628" s="32">
        <f t="shared" si="392"/>
        <v>-61.551882788745715</v>
      </c>
      <c r="AM628" s="31">
        <f t="shared" si="393"/>
        <v>-89.952078705229567</v>
      </c>
      <c r="AN628" s="31">
        <f t="shared" si="394"/>
        <v>-45.31821904150425</v>
      </c>
      <c r="AO628" s="31">
        <f t="shared" si="395"/>
        <v>-89.952732072534829</v>
      </c>
      <c r="AP628" s="30">
        <f t="shared" si="376"/>
        <v>23.609121289162623</v>
      </c>
      <c r="AQ628" s="30">
        <f t="shared" si="377"/>
        <v>-26.020599913279625</v>
      </c>
      <c r="AR628" s="31">
        <f t="shared" si="396"/>
        <v>-39.712122073888864</v>
      </c>
      <c r="AS628" s="33">
        <f t="shared" si="397"/>
        <v>-180.99553762832721</v>
      </c>
      <c r="AT628" s="31">
        <f t="shared" si="398"/>
        <v>0.12934259808111462</v>
      </c>
      <c r="AU628" s="31">
        <f t="shared" si="399"/>
        <v>9.8633144948575957</v>
      </c>
      <c r="AV628" s="32">
        <f t="shared" si="400"/>
        <v>-3.282073924418149E-4</v>
      </c>
      <c r="AW628" s="31">
        <f t="shared" si="401"/>
        <v>-0.49808323158062157</v>
      </c>
      <c r="AX628" s="34">
        <f t="shared" si="402"/>
        <v>0.12901439068867279</v>
      </c>
      <c r="AY628" s="35">
        <f t="shared" si="403"/>
        <v>9.365231263276975</v>
      </c>
      <c r="AZ628" s="10">
        <f t="shared" si="404"/>
        <v>-39.58310768320019</v>
      </c>
      <c r="BA628" s="10">
        <f t="shared" si="405"/>
        <v>-171.63030636505025</v>
      </c>
      <c r="BB628" s="10">
        <f t="shared" si="406"/>
        <v>8.3696936349497548</v>
      </c>
      <c r="BC628" s="37"/>
      <c r="BD628" s="46">
        <f t="shared" si="407"/>
        <v>-40</v>
      </c>
      <c r="BE628" s="46">
        <f t="shared" si="408"/>
        <v>-172</v>
      </c>
      <c r="BF628" s="46">
        <f t="shared" si="409"/>
        <v>8</v>
      </c>
    </row>
    <row r="629" spans="22:58" x14ac:dyDescent="0.3">
      <c r="V629" s="29">
        <v>7.2500000000000897</v>
      </c>
      <c r="W629" s="38">
        <f t="shared" si="379"/>
        <v>177827941.00392923</v>
      </c>
      <c r="X629" s="30">
        <f t="shared" si="378"/>
        <v>-6.4246676350453633</v>
      </c>
      <c r="Y629" s="31">
        <f t="shared" si="380"/>
        <v>-100.13574366442054</v>
      </c>
      <c r="Z629" s="31">
        <f t="shared" si="381"/>
        <v>-89.999435926822102</v>
      </c>
      <c r="AA629" s="31">
        <f t="shared" si="382"/>
        <v>79.833532595660898</v>
      </c>
      <c r="AB629" s="31">
        <f t="shared" si="383"/>
        <v>-89.994159554127464</v>
      </c>
      <c r="AC629" s="31">
        <f t="shared" si="384"/>
        <v>34.944388735351382</v>
      </c>
      <c r="AD629" s="31">
        <f t="shared" si="385"/>
        <v>88.97452191742974</v>
      </c>
      <c r="AE629" s="31">
        <f t="shared" si="386"/>
        <v>8.2175100315463681</v>
      </c>
      <c r="AF629" s="31">
        <f t="shared" si="387"/>
        <v>-91.019073563519839</v>
      </c>
      <c r="AG629" s="31">
        <f t="shared" si="375"/>
        <v>92.110410468749379</v>
      </c>
      <c r="AH629" s="31">
        <f t="shared" si="388"/>
        <v>-174.93465499481059</v>
      </c>
      <c r="AI629" s="31">
        <f t="shared" si="389"/>
        <v>-89.99999989734269</v>
      </c>
      <c r="AJ629" s="31">
        <f t="shared" si="390"/>
        <v>99.057908273277221</v>
      </c>
      <c r="AK629" s="31">
        <f t="shared" si="391"/>
        <v>89.999361402493037</v>
      </c>
      <c r="AL629" s="32">
        <f t="shared" si="392"/>
        <v>-61.751882652010586</v>
      </c>
      <c r="AM629" s="31">
        <f t="shared" si="393"/>
        <v>-89.953169526582457</v>
      </c>
      <c r="AN629" s="31">
        <f t="shared" si="394"/>
        <v>-45.518218904794573</v>
      </c>
      <c r="AO629" s="31">
        <f t="shared" si="395"/>
        <v>-89.95380802143211</v>
      </c>
      <c r="AP629" s="30">
        <f t="shared" si="376"/>
        <v>23.609121289162623</v>
      </c>
      <c r="AQ629" s="30">
        <f t="shared" si="377"/>
        <v>-26.020599913279625</v>
      </c>
      <c r="AR629" s="31">
        <f t="shared" si="396"/>
        <v>-39.712187497365207</v>
      </c>
      <c r="AS629" s="33">
        <f t="shared" si="397"/>
        <v>-180.97288158495195</v>
      </c>
      <c r="AT629" s="31">
        <f t="shared" si="398"/>
        <v>0.1353443002661362</v>
      </c>
      <c r="AU629" s="31">
        <f t="shared" si="399"/>
        <v>10.088393461129231</v>
      </c>
      <c r="AV629" s="32">
        <f t="shared" si="400"/>
        <v>-3.4367471830235242E-4</v>
      </c>
      <c r="AW629" s="31">
        <f t="shared" si="401"/>
        <v>-0.50968447536480355</v>
      </c>
      <c r="AX629" s="34">
        <f t="shared" si="402"/>
        <v>0.13500062554783385</v>
      </c>
      <c r="AY629" s="35">
        <f t="shared" si="403"/>
        <v>9.5787089857644272</v>
      </c>
      <c r="AZ629" s="10">
        <f t="shared" si="404"/>
        <v>-39.577186871817375</v>
      </c>
      <c r="BA629" s="10">
        <f t="shared" si="405"/>
        <v>-171.39417259918753</v>
      </c>
      <c r="BB629" s="10">
        <f t="shared" si="406"/>
        <v>8.6058274008124727</v>
      </c>
      <c r="BC629" s="37"/>
      <c r="BD629" s="46">
        <f t="shared" si="407"/>
        <v>-40</v>
      </c>
      <c r="BE629" s="46">
        <f t="shared" si="408"/>
        <v>-171</v>
      </c>
      <c r="BF629" s="46">
        <f t="shared" si="409"/>
        <v>9</v>
      </c>
    </row>
    <row r="630" spans="22:58" x14ac:dyDescent="0.3">
      <c r="V630" s="29">
        <v>7.2600000000000904</v>
      </c>
      <c r="W630" s="36">
        <f t="shared" si="379"/>
        <v>181970085.86103681</v>
      </c>
      <c r="X630" s="30">
        <f t="shared" si="378"/>
        <v>-6.4246676350453633</v>
      </c>
      <c r="Y630" s="31">
        <f t="shared" si="380"/>
        <v>-100.33574366440162</v>
      </c>
      <c r="Z630" s="31">
        <f t="shared" si="381"/>
        <v>-89.99944876669521</v>
      </c>
      <c r="AA630" s="31">
        <f t="shared" si="382"/>
        <v>80.0335325936299</v>
      </c>
      <c r="AB630" s="31">
        <f t="shared" si="383"/>
        <v>-89.99429249890548</v>
      </c>
      <c r="AC630" s="31">
        <f t="shared" si="384"/>
        <v>35.144326126948087</v>
      </c>
      <c r="AD630" s="31">
        <f t="shared" si="385"/>
        <v>88.997859832591615</v>
      </c>
      <c r="AE630" s="31">
        <f t="shared" si="386"/>
        <v>8.4174474211310013</v>
      </c>
      <c r="AF630" s="31">
        <f t="shared" si="387"/>
        <v>-90.995881433009089</v>
      </c>
      <c r="AG630" s="31">
        <f t="shared" si="375"/>
        <v>92.110410468749379</v>
      </c>
      <c r="AH630" s="31">
        <f t="shared" si="388"/>
        <v>-175.1346549948106</v>
      </c>
      <c r="AI630" s="31">
        <f t="shared" si="389"/>
        <v>-89.999999899679452</v>
      </c>
      <c r="AJ630" s="31">
        <f t="shared" si="390"/>
        <v>99.25790827325298</v>
      </c>
      <c r="AK630" s="31">
        <f t="shared" si="391"/>
        <v>89.999375938746979</v>
      </c>
      <c r="AL630" s="32">
        <f t="shared" si="392"/>
        <v>-61.951882521429582</v>
      </c>
      <c r="AM630" s="31">
        <f t="shared" si="393"/>
        <v>-89.954235517842733</v>
      </c>
      <c r="AN630" s="31">
        <f t="shared" si="394"/>
        <v>-45.718218774237826</v>
      </c>
      <c r="AO630" s="31">
        <f t="shared" si="395"/>
        <v>-89.954859478775205</v>
      </c>
      <c r="AP630" s="30">
        <f t="shared" si="376"/>
        <v>23.609121289162623</v>
      </c>
      <c r="AQ630" s="30">
        <f t="shared" si="377"/>
        <v>-26.020599913279625</v>
      </c>
      <c r="AR630" s="31">
        <f t="shared" si="396"/>
        <v>-39.712249977223827</v>
      </c>
      <c r="AS630" s="33">
        <f t="shared" si="397"/>
        <v>-180.95074091178429</v>
      </c>
      <c r="AT630" s="31">
        <f t="shared" si="398"/>
        <v>0.14161997706399754</v>
      </c>
      <c r="AU630" s="31">
        <f t="shared" si="399"/>
        <v>10.318389889709566</v>
      </c>
      <c r="AV630" s="32">
        <f t="shared" si="400"/>
        <v>-3.5987093773053247E-4</v>
      </c>
      <c r="AW630" s="31">
        <f t="shared" si="401"/>
        <v>-0.52155590355853421</v>
      </c>
      <c r="AX630" s="34">
        <f t="shared" si="402"/>
        <v>0.14126010612626699</v>
      </c>
      <c r="AY630" s="35">
        <f t="shared" si="403"/>
        <v>9.7968339861510323</v>
      </c>
      <c r="AZ630" s="10">
        <f t="shared" si="404"/>
        <v>-39.570989871097559</v>
      </c>
      <c r="BA630" s="10">
        <f t="shared" si="405"/>
        <v>-171.15390692563327</v>
      </c>
      <c r="BB630" s="10">
        <f t="shared" si="406"/>
        <v>8.8460930743667348</v>
      </c>
      <c r="BC630" s="48"/>
      <c r="BD630" s="46">
        <f t="shared" si="407"/>
        <v>-40</v>
      </c>
      <c r="BE630" s="46">
        <f t="shared" si="408"/>
        <v>-171</v>
      </c>
      <c r="BF630" s="46">
        <f t="shared" si="409"/>
        <v>9</v>
      </c>
    </row>
    <row r="631" spans="22:58" x14ac:dyDescent="0.3">
      <c r="V631" s="29">
        <v>7.2700000000000902</v>
      </c>
      <c r="W631" s="38">
        <f t="shared" si="379"/>
        <v>186208713.66632539</v>
      </c>
      <c r="X631" s="30">
        <f t="shared" si="378"/>
        <v>-6.4246676350453633</v>
      </c>
      <c r="Y631" s="31">
        <f t="shared" si="380"/>
        <v>-100.53574366438349</v>
      </c>
      <c r="Z631" s="31">
        <f t="shared" si="381"/>
        <v>-89.999461314297122</v>
      </c>
      <c r="AA631" s="31">
        <f t="shared" si="382"/>
        <v>80.233532591690263</v>
      </c>
      <c r="AB631" s="31">
        <f t="shared" si="383"/>
        <v>-89.994422417490966</v>
      </c>
      <c r="AC631" s="31">
        <f t="shared" si="384"/>
        <v>35.344266335544503</v>
      </c>
      <c r="AD631" s="31">
        <f t="shared" si="385"/>
        <v>89.020666833308326</v>
      </c>
      <c r="AE631" s="31">
        <f t="shared" si="386"/>
        <v>8.6173876278059112</v>
      </c>
      <c r="AF631" s="31">
        <f t="shared" si="387"/>
        <v>-90.973216898479762</v>
      </c>
      <c r="AG631" s="31">
        <f t="shared" si="375"/>
        <v>92.110410468749379</v>
      </c>
      <c r="AH631" s="31">
        <f t="shared" si="388"/>
        <v>-175.33465499481056</v>
      </c>
      <c r="AI631" s="31">
        <f t="shared" si="389"/>
        <v>-89.999999901963022</v>
      </c>
      <c r="AJ631" s="31">
        <f t="shared" si="390"/>
        <v>99.457908273229748</v>
      </c>
      <c r="AK631" s="31">
        <f t="shared" si="391"/>
        <v>89.999390144115409</v>
      </c>
      <c r="AL631" s="32">
        <f t="shared" si="392"/>
        <v>-62.151882396725625</v>
      </c>
      <c r="AM631" s="31">
        <f t="shared" si="393"/>
        <v>-89.955277244210095</v>
      </c>
      <c r="AN631" s="31">
        <f t="shared" si="394"/>
        <v>-45.918218649557062</v>
      </c>
      <c r="AO631" s="31">
        <f t="shared" si="395"/>
        <v>-89.955887002057707</v>
      </c>
      <c r="AP631" s="30">
        <f t="shared" si="376"/>
        <v>23.609121289162623</v>
      </c>
      <c r="AQ631" s="30">
        <f t="shared" si="377"/>
        <v>-26.020599913279625</v>
      </c>
      <c r="AR631" s="31">
        <f t="shared" si="396"/>
        <v>-39.712309645868153</v>
      </c>
      <c r="AS631" s="33">
        <f t="shared" si="397"/>
        <v>-180.92910390053748</v>
      </c>
      <c r="AT631" s="31">
        <f t="shared" si="398"/>
        <v>0.14818171218094472</v>
      </c>
      <c r="AU631" s="31">
        <f t="shared" si="399"/>
        <v>10.553396064246776</v>
      </c>
      <c r="AV631" s="32">
        <f t="shared" si="400"/>
        <v>-3.7683039672845736E-4</v>
      </c>
      <c r="AW631" s="31">
        <f t="shared" si="401"/>
        <v>-0.53370380647071058</v>
      </c>
      <c r="AX631" s="34">
        <f t="shared" si="402"/>
        <v>0.14780488178421627</v>
      </c>
      <c r="AY631" s="35">
        <f t="shared" si="403"/>
        <v>10.019692257776066</v>
      </c>
      <c r="AZ631" s="10">
        <f t="shared" si="404"/>
        <v>-39.564504764083935</v>
      </c>
      <c r="BA631" s="10">
        <f t="shared" si="405"/>
        <v>-170.90941164276143</v>
      </c>
      <c r="BB631" s="10">
        <f t="shared" si="406"/>
        <v>9.0905883572385733</v>
      </c>
      <c r="BC631" s="37"/>
      <c r="BD631" s="46">
        <f t="shared" si="407"/>
        <v>-40</v>
      </c>
      <c r="BE631" s="46">
        <f t="shared" si="408"/>
        <v>-171</v>
      </c>
      <c r="BF631" s="46">
        <f t="shared" si="409"/>
        <v>9</v>
      </c>
    </row>
    <row r="632" spans="22:58" x14ac:dyDescent="0.3">
      <c r="V632" s="29">
        <v>7.28000000000009</v>
      </c>
      <c r="W632" s="38">
        <f t="shared" si="379"/>
        <v>190546071.79636425</v>
      </c>
      <c r="X632" s="30">
        <f t="shared" si="378"/>
        <v>-6.4246676350453633</v>
      </c>
      <c r="Y632" s="31">
        <f t="shared" si="380"/>
        <v>-100.73574366436623</v>
      </c>
      <c r="Z632" s="31">
        <f t="shared" si="381"/>
        <v>-89.999473576280764</v>
      </c>
      <c r="AA632" s="31">
        <f t="shared" si="382"/>
        <v>80.433532589837938</v>
      </c>
      <c r="AB632" s="31">
        <f t="shared" si="383"/>
        <v>-89.994549378768454</v>
      </c>
      <c r="AC632" s="31">
        <f t="shared" si="384"/>
        <v>35.544209234428948</v>
      </c>
      <c r="AD632" s="31">
        <f t="shared" si="385"/>
        <v>89.042954983226906</v>
      </c>
      <c r="AE632" s="31">
        <f t="shared" si="386"/>
        <v>8.8173305248552936</v>
      </c>
      <c r="AF632" s="31">
        <f t="shared" si="387"/>
        <v>-90.951067971822312</v>
      </c>
      <c r="AG632" s="31">
        <f t="shared" si="375"/>
        <v>92.110410468749379</v>
      </c>
      <c r="AH632" s="31">
        <f t="shared" si="388"/>
        <v>-175.53465499481058</v>
      </c>
      <c r="AI632" s="31">
        <f t="shared" si="389"/>
        <v>-89.999999904194638</v>
      </c>
      <c r="AJ632" s="31">
        <f t="shared" si="390"/>
        <v>99.65790827320761</v>
      </c>
      <c r="AK632" s="31">
        <f t="shared" si="391"/>
        <v>89.999404026130151</v>
      </c>
      <c r="AL632" s="32">
        <f t="shared" si="392"/>
        <v>-62.351882277634296</v>
      </c>
      <c r="AM632" s="31">
        <f t="shared" si="393"/>
        <v>-89.956295258018898</v>
      </c>
      <c r="AN632" s="31">
        <f t="shared" si="394"/>
        <v>-46.118218530487887</v>
      </c>
      <c r="AO632" s="31">
        <f t="shared" si="395"/>
        <v>-89.956891136083385</v>
      </c>
      <c r="AP632" s="30">
        <f t="shared" si="376"/>
        <v>23.609121289162623</v>
      </c>
      <c r="AQ632" s="30">
        <f t="shared" si="377"/>
        <v>-26.020599913279625</v>
      </c>
      <c r="AR632" s="31">
        <f t="shared" si="396"/>
        <v>-39.712366629749596</v>
      </c>
      <c r="AS632" s="33">
        <f t="shared" si="397"/>
        <v>-180.9079591079057</v>
      </c>
      <c r="AT632" s="31">
        <f t="shared" si="398"/>
        <v>0.15504208291730587</v>
      </c>
      <c r="AU632" s="31">
        <f t="shared" si="399"/>
        <v>10.793504943829994</v>
      </c>
      <c r="AV632" s="32">
        <f t="shared" si="400"/>
        <v>-3.9458905942128369E-4</v>
      </c>
      <c r="AW632" s="31">
        <f t="shared" si="401"/>
        <v>-0.54613462070908581</v>
      </c>
      <c r="AX632" s="34">
        <f t="shared" si="402"/>
        <v>0.15464749385788459</v>
      </c>
      <c r="AY632" s="35">
        <f t="shared" si="403"/>
        <v>10.247370323120908</v>
      </c>
      <c r="AZ632" s="10">
        <f t="shared" si="404"/>
        <v>-39.557719135891709</v>
      </c>
      <c r="BA632" s="10">
        <f t="shared" si="405"/>
        <v>-170.66058878478478</v>
      </c>
      <c r="BB632" s="10">
        <f t="shared" si="406"/>
        <v>9.3394112152152218</v>
      </c>
      <c r="BC632" s="37"/>
      <c r="BD632" s="46">
        <f t="shared" si="407"/>
        <v>-40</v>
      </c>
      <c r="BE632" s="46">
        <f t="shared" si="408"/>
        <v>-171</v>
      </c>
      <c r="BF632" s="46">
        <f t="shared" si="409"/>
        <v>9</v>
      </c>
    </row>
    <row r="633" spans="22:58" x14ac:dyDescent="0.3">
      <c r="V633" s="29">
        <v>7.2900000000000897</v>
      </c>
      <c r="W633" s="36">
        <f t="shared" si="379"/>
        <v>194984459.97584498</v>
      </c>
      <c r="X633" s="30">
        <f t="shared" si="378"/>
        <v>-6.4246676350453633</v>
      </c>
      <c r="Y633" s="31">
        <f t="shared" si="380"/>
        <v>-100.93574366434972</v>
      </c>
      <c r="Z633" s="31">
        <f t="shared" si="381"/>
        <v>-89.999485559147558</v>
      </c>
      <c r="AA633" s="31">
        <f t="shared" si="382"/>
        <v>80.633532588068988</v>
      </c>
      <c r="AB633" s="31">
        <f t="shared" si="383"/>
        <v>-89.994673450054478</v>
      </c>
      <c r="AC633" s="31">
        <f t="shared" si="384"/>
        <v>35.744154702586087</v>
      </c>
      <c r="AD633" s="31">
        <f t="shared" si="385"/>
        <v>89.064736072822399</v>
      </c>
      <c r="AE633" s="31">
        <f t="shared" si="386"/>
        <v>9.0172759912599929</v>
      </c>
      <c r="AF633" s="31">
        <f t="shared" si="387"/>
        <v>-90.929422936379638</v>
      </c>
      <c r="AG633" s="31">
        <f t="shared" si="375"/>
        <v>92.110410468749379</v>
      </c>
      <c r="AH633" s="31">
        <f t="shared" si="388"/>
        <v>-175.73465499481057</v>
      </c>
      <c r="AI633" s="31">
        <f t="shared" si="389"/>
        <v>-89.999999906375422</v>
      </c>
      <c r="AJ633" s="31">
        <f t="shared" si="390"/>
        <v>99.857908273186453</v>
      </c>
      <c r="AK633" s="31">
        <f t="shared" si="391"/>
        <v>89.999417592151659</v>
      </c>
      <c r="AL633" s="32">
        <f t="shared" si="392"/>
        <v>-62.551882163902953</v>
      </c>
      <c r="AM633" s="31">
        <f t="shared" si="393"/>
        <v>-89.957290099030971</v>
      </c>
      <c r="AN633" s="31">
        <f t="shared" si="394"/>
        <v>-46.31821841677769</v>
      </c>
      <c r="AO633" s="31">
        <f t="shared" si="395"/>
        <v>-89.957872413254734</v>
      </c>
      <c r="AP633" s="30">
        <f t="shared" si="376"/>
        <v>23.609121289162623</v>
      </c>
      <c r="AQ633" s="30">
        <f t="shared" si="377"/>
        <v>-26.020599913279625</v>
      </c>
      <c r="AR633" s="31">
        <f t="shared" si="396"/>
        <v>-39.712421049634699</v>
      </c>
      <c r="AS633" s="33">
        <f t="shared" si="397"/>
        <v>-180.88729534963437</v>
      </c>
      <c r="AT633" s="31">
        <f t="shared" si="398"/>
        <v>0.16221417667571378</v>
      </c>
      <c r="AU633" s="31">
        <f t="shared" si="399"/>
        <v>11.038810086829676</v>
      </c>
      <c r="AV633" s="32">
        <f t="shared" si="400"/>
        <v>-4.1318458427256748E-4</v>
      </c>
      <c r="AW633" s="31">
        <f t="shared" si="401"/>
        <v>-0.55885493257216812</v>
      </c>
      <c r="AX633" s="34">
        <f t="shared" si="402"/>
        <v>0.16180099209144122</v>
      </c>
      <c r="AY633" s="35">
        <f t="shared" si="403"/>
        <v>10.479955154257507</v>
      </c>
      <c r="AZ633" s="10">
        <f t="shared" si="404"/>
        <v>-39.550620057543256</v>
      </c>
      <c r="BA633" s="10">
        <f t="shared" si="405"/>
        <v>-170.40734019537686</v>
      </c>
      <c r="BB633" s="10">
        <f t="shared" si="406"/>
        <v>9.5926598046231391</v>
      </c>
      <c r="BC633" s="48"/>
      <c r="BD633" s="46">
        <f t="shared" si="407"/>
        <v>-40</v>
      </c>
      <c r="BE633" s="46">
        <f t="shared" si="408"/>
        <v>-170</v>
      </c>
      <c r="BF633" s="46">
        <f t="shared" si="409"/>
        <v>10</v>
      </c>
    </row>
    <row r="634" spans="22:58" x14ac:dyDescent="0.3">
      <c r="V634" s="29">
        <v>7.3000000000000904</v>
      </c>
      <c r="W634" s="38">
        <f t="shared" si="379"/>
        <v>199526231.49693006</v>
      </c>
      <c r="X634" s="30">
        <f t="shared" si="378"/>
        <v>-6.4246676350453633</v>
      </c>
      <c r="Y634" s="31">
        <f t="shared" si="380"/>
        <v>-101.13574366433399</v>
      </c>
      <c r="Z634" s="31">
        <f t="shared" si="381"/>
        <v>-89.999497269251009</v>
      </c>
      <c r="AA634" s="31">
        <f t="shared" si="382"/>
        <v>80.83353258637969</v>
      </c>
      <c r="AB634" s="31">
        <f t="shared" si="383"/>
        <v>-89.994794697133273</v>
      </c>
      <c r="AC634" s="31">
        <f t="shared" si="384"/>
        <v>35.944102624441285</v>
      </c>
      <c r="AD634" s="31">
        <f t="shared" si="385"/>
        <v>89.086021625520772</v>
      </c>
      <c r="AE634" s="31">
        <f t="shared" si="386"/>
        <v>9.2172239114416215</v>
      </c>
      <c r="AF634" s="31">
        <f t="shared" si="387"/>
        <v>-90.90827034086351</v>
      </c>
      <c r="AG634" s="31">
        <f t="shared" si="375"/>
        <v>92.110410468749379</v>
      </c>
      <c r="AH634" s="31">
        <f t="shared" si="388"/>
        <v>-175.93465499481059</v>
      </c>
      <c r="AI634" s="31">
        <f t="shared" si="389"/>
        <v>-89.999999908506567</v>
      </c>
      <c r="AJ634" s="31">
        <f t="shared" si="390"/>
        <v>100.0579082731663</v>
      </c>
      <c r="AK634" s="31">
        <f t="shared" si="391"/>
        <v>89.999430849372828</v>
      </c>
      <c r="AL634" s="32">
        <f t="shared" si="392"/>
        <v>-62.751882055290402</v>
      </c>
      <c r="AM634" s="31">
        <f t="shared" si="393"/>
        <v>-89.958262294721791</v>
      </c>
      <c r="AN634" s="31">
        <f t="shared" si="394"/>
        <v>-46.518218308185304</v>
      </c>
      <c r="AO634" s="31">
        <f t="shared" si="395"/>
        <v>-89.95883135385553</v>
      </c>
      <c r="AP634" s="30">
        <f t="shared" si="376"/>
        <v>23.609121289162623</v>
      </c>
      <c r="AQ634" s="30">
        <f t="shared" si="377"/>
        <v>-26.020599913279625</v>
      </c>
      <c r="AR634" s="31">
        <f t="shared" si="396"/>
        <v>-39.712473020860685</v>
      </c>
      <c r="AS634" s="33">
        <f t="shared" si="397"/>
        <v>-180.86710169471905</v>
      </c>
      <c r="AT634" s="31">
        <f t="shared" si="398"/>
        <v>0.16971160767445514</v>
      </c>
      <c r="AU634" s="31">
        <f t="shared" si="399"/>
        <v>11.289405567905179</v>
      </c>
      <c r="AV634" s="32">
        <f t="shared" si="400"/>
        <v>-4.326564038697217E-4</v>
      </c>
      <c r="AW634" s="31">
        <f t="shared" si="401"/>
        <v>-0.57187148151902845</v>
      </c>
      <c r="AX634" s="34">
        <f t="shared" si="402"/>
        <v>0.16927895127058543</v>
      </c>
      <c r="AY634" s="35">
        <f t="shared" si="403"/>
        <v>10.71753408638615</v>
      </c>
      <c r="AZ634" s="10">
        <f t="shared" si="404"/>
        <v>-39.543194069590101</v>
      </c>
      <c r="BA634" s="10">
        <f t="shared" si="405"/>
        <v>-170.14956760833292</v>
      </c>
      <c r="BB634" s="10">
        <f t="shared" si="406"/>
        <v>9.8504323916670842</v>
      </c>
      <c r="BC634" s="37"/>
      <c r="BD634" s="46">
        <f t="shared" si="407"/>
        <v>-40</v>
      </c>
      <c r="BE634" s="46">
        <f t="shared" si="408"/>
        <v>-170</v>
      </c>
      <c r="BF634" s="46">
        <f t="shared" si="409"/>
        <v>10</v>
      </c>
    </row>
    <row r="635" spans="22:58" x14ac:dyDescent="0.3">
      <c r="V635" s="29">
        <v>7.3100000000000902</v>
      </c>
      <c r="W635" s="38">
        <f t="shared" si="379"/>
        <v>204173794.46699595</v>
      </c>
      <c r="X635" s="30">
        <f t="shared" si="378"/>
        <v>-6.4246676350453633</v>
      </c>
      <c r="Y635" s="31">
        <f t="shared" si="380"/>
        <v>-101.33574366431894</v>
      </c>
      <c r="Z635" s="31">
        <f t="shared" si="381"/>
        <v>-89.99950871279998</v>
      </c>
      <c r="AA635" s="31">
        <f t="shared" si="382"/>
        <v>81.033532584766391</v>
      </c>
      <c r="AB635" s="31">
        <f t="shared" si="383"/>
        <v>-89.994913184291661</v>
      </c>
      <c r="AC635" s="31">
        <f t="shared" si="384"/>
        <v>36.144052889616106</v>
      </c>
      <c r="AD635" s="31">
        <f t="shared" si="385"/>
        <v>89.106822903688624</v>
      </c>
      <c r="AE635" s="31">
        <f t="shared" si="386"/>
        <v>9.4171741750181894</v>
      </c>
      <c r="AF635" s="31">
        <f t="shared" si="387"/>
        <v>-90.887598993403003</v>
      </c>
      <c r="AG635" s="31">
        <f t="shared" si="375"/>
        <v>92.110410468749379</v>
      </c>
      <c r="AH635" s="31">
        <f t="shared" si="388"/>
        <v>-176.1346549948106</v>
      </c>
      <c r="AI635" s="31">
        <f t="shared" si="389"/>
        <v>-89.999999910589224</v>
      </c>
      <c r="AJ635" s="31">
        <f t="shared" si="390"/>
        <v>100.25790827314701</v>
      </c>
      <c r="AK635" s="31">
        <f t="shared" si="391"/>
        <v>89.999443804822789</v>
      </c>
      <c r="AL635" s="32">
        <f t="shared" si="392"/>
        <v>-62.951881951566179</v>
      </c>
      <c r="AM635" s="31">
        <f t="shared" si="393"/>
        <v>-89.95921236056013</v>
      </c>
      <c r="AN635" s="31">
        <f t="shared" si="394"/>
        <v>-46.718218204480394</v>
      </c>
      <c r="AO635" s="31">
        <f t="shared" si="395"/>
        <v>-89.959768466326565</v>
      </c>
      <c r="AP635" s="30">
        <f t="shared" si="376"/>
        <v>23.609121289162623</v>
      </c>
      <c r="AQ635" s="30">
        <f t="shared" si="377"/>
        <v>-26.020599913279625</v>
      </c>
      <c r="AR635" s="31">
        <f t="shared" si="396"/>
        <v>-39.712522653579207</v>
      </c>
      <c r="AS635" s="33">
        <f t="shared" si="397"/>
        <v>-180.84736745972958</v>
      </c>
      <c r="AT635" s="31">
        <f t="shared" si="398"/>
        <v>0.17754853383099678</v>
      </c>
      <c r="AU635" s="31">
        <f t="shared" si="399"/>
        <v>11.545385887819558</v>
      </c>
      <c r="AV635" s="32">
        <f t="shared" si="400"/>
        <v>-4.5304580848258021E-4</v>
      </c>
      <c r="AW635" s="31">
        <f t="shared" si="401"/>
        <v>-0.58519116371869329</v>
      </c>
      <c r="AX635" s="34">
        <f t="shared" si="402"/>
        <v>0.17709548802251421</v>
      </c>
      <c r="AY635" s="35">
        <f t="shared" si="403"/>
        <v>10.960194724100864</v>
      </c>
      <c r="AZ635" s="10">
        <f t="shared" si="404"/>
        <v>-39.53542716555669</v>
      </c>
      <c r="BA635" s="10">
        <f t="shared" si="405"/>
        <v>-169.88717273562872</v>
      </c>
      <c r="BB635" s="10">
        <f t="shared" si="406"/>
        <v>10.112827264371276</v>
      </c>
      <c r="BC635" s="37"/>
      <c r="BD635" s="46">
        <f t="shared" si="407"/>
        <v>-40</v>
      </c>
      <c r="BE635" s="46">
        <f t="shared" si="408"/>
        <v>-170</v>
      </c>
      <c r="BF635" s="46">
        <f t="shared" si="409"/>
        <v>10</v>
      </c>
    </row>
    <row r="636" spans="22:58" x14ac:dyDescent="0.3">
      <c r="V636" s="29">
        <v>7.32000000000009</v>
      </c>
      <c r="W636" s="36">
        <f t="shared" si="379"/>
        <v>208929613.08544725</v>
      </c>
      <c r="X636" s="30">
        <f t="shared" si="378"/>
        <v>-6.4246676350453633</v>
      </c>
      <c r="Y636" s="31">
        <f t="shared" si="380"/>
        <v>-101.53574366430455</v>
      </c>
      <c r="Z636" s="31">
        <f t="shared" si="381"/>
        <v>-89.999519895861951</v>
      </c>
      <c r="AA636" s="31">
        <f t="shared" si="382"/>
        <v>81.233532583225667</v>
      </c>
      <c r="AB636" s="31">
        <f t="shared" si="383"/>
        <v>-89.995028974353076</v>
      </c>
      <c r="AC636" s="31">
        <f t="shared" si="384"/>
        <v>36.344005392695074</v>
      </c>
      <c r="AD636" s="31">
        <f t="shared" si="385"/>
        <v>89.127150914492532</v>
      </c>
      <c r="AE636" s="31">
        <f t="shared" si="386"/>
        <v>9.6171266765708268</v>
      </c>
      <c r="AF636" s="31">
        <f t="shared" si="387"/>
        <v>-90.867397955722495</v>
      </c>
      <c r="AG636" s="31">
        <f t="shared" si="375"/>
        <v>92.110410468749379</v>
      </c>
      <c r="AH636" s="31">
        <f t="shared" si="388"/>
        <v>-176.33465499481059</v>
      </c>
      <c r="AI636" s="31">
        <f t="shared" si="389"/>
        <v>-89.99999991262446</v>
      </c>
      <c r="AJ636" s="31">
        <f t="shared" si="390"/>
        <v>100.45790827312855</v>
      </c>
      <c r="AK636" s="31">
        <f t="shared" si="391"/>
        <v>89.999456465370713</v>
      </c>
      <c r="AL636" s="32">
        <f t="shared" si="392"/>
        <v>-63.151881852510286</v>
      </c>
      <c r="AM636" s="31">
        <f t="shared" si="393"/>
        <v>-89.960140800281394</v>
      </c>
      <c r="AN636" s="31">
        <f t="shared" si="394"/>
        <v>-46.918218105442946</v>
      </c>
      <c r="AO636" s="31">
        <f t="shared" si="395"/>
        <v>-89.960684247535141</v>
      </c>
      <c r="AP636" s="30">
        <f t="shared" si="376"/>
        <v>23.609121289162623</v>
      </c>
      <c r="AQ636" s="30">
        <f t="shared" si="377"/>
        <v>-26.020599913279625</v>
      </c>
      <c r="AR636" s="31">
        <f t="shared" si="396"/>
        <v>-39.712570052989122</v>
      </c>
      <c r="AS636" s="33">
        <f t="shared" si="397"/>
        <v>-180.82808220325762</v>
      </c>
      <c r="AT636" s="31">
        <f t="shared" si="398"/>
        <v>0.18573967377618777</v>
      </c>
      <c r="AU636" s="31">
        <f t="shared" si="399"/>
        <v>11.806845875696874</v>
      </c>
      <c r="AV636" s="32">
        <f t="shared" si="400"/>
        <v>-4.7439603353349085E-4</v>
      </c>
      <c r="AW636" s="31">
        <f t="shared" si="401"/>
        <v>-0.59882103568094081</v>
      </c>
      <c r="AX636" s="34">
        <f t="shared" si="402"/>
        <v>0.18526527774265428</v>
      </c>
      <c r="AY636" s="35">
        <f t="shared" si="403"/>
        <v>11.208024840015934</v>
      </c>
      <c r="AZ636" s="10">
        <f t="shared" si="404"/>
        <v>-39.527304775246471</v>
      </c>
      <c r="BA636" s="10">
        <f t="shared" si="405"/>
        <v>-169.6200573632417</v>
      </c>
      <c r="BB636" s="10">
        <f t="shared" si="406"/>
        <v>10.379942636758301</v>
      </c>
      <c r="BC636" s="48"/>
      <c r="BD636" s="46">
        <f t="shared" si="407"/>
        <v>-40</v>
      </c>
      <c r="BE636" s="46">
        <f t="shared" si="408"/>
        <v>-170</v>
      </c>
      <c r="BF636" s="46">
        <f t="shared" si="409"/>
        <v>10</v>
      </c>
    </row>
    <row r="637" spans="22:58" x14ac:dyDescent="0.3">
      <c r="V637" s="29">
        <v>7.3300000000000898</v>
      </c>
      <c r="W637" s="38">
        <f t="shared" si="379"/>
        <v>213796208.95026746</v>
      </c>
      <c r="X637" s="30">
        <f t="shared" si="378"/>
        <v>-6.4246676350453633</v>
      </c>
      <c r="Y637" s="31">
        <f t="shared" si="380"/>
        <v>-101.73574366429081</v>
      </c>
      <c r="Z637" s="31">
        <f t="shared" si="381"/>
        <v>-89.99953082436636</v>
      </c>
      <c r="AA637" s="31">
        <f t="shared" si="382"/>
        <v>81.433532581754321</v>
      </c>
      <c r="AB637" s="31">
        <f t="shared" si="383"/>
        <v>-89.995142128710953</v>
      </c>
      <c r="AC637" s="31">
        <f t="shared" si="384"/>
        <v>36.543960033002747</v>
      </c>
      <c r="AD637" s="31">
        <f t="shared" si="385"/>
        <v>89.147016415630603</v>
      </c>
      <c r="AE637" s="31">
        <f t="shared" si="386"/>
        <v>9.8170813154208929</v>
      </c>
      <c r="AF637" s="31">
        <f t="shared" si="387"/>
        <v>-90.847656537446724</v>
      </c>
      <c r="AG637" s="31">
        <f t="shared" si="375"/>
        <v>92.110410468749379</v>
      </c>
      <c r="AH637" s="31">
        <f t="shared" si="388"/>
        <v>-176.53465499481058</v>
      </c>
      <c r="AI637" s="31">
        <f t="shared" si="389"/>
        <v>-89.999999914613369</v>
      </c>
      <c r="AJ637" s="31">
        <f t="shared" si="390"/>
        <v>100.65790827311096</v>
      </c>
      <c r="AK637" s="31">
        <f t="shared" si="391"/>
        <v>89.999468837729381</v>
      </c>
      <c r="AL637" s="32">
        <f t="shared" si="392"/>
        <v>-63.351881757912665</v>
      </c>
      <c r="AM637" s="31">
        <f t="shared" si="393"/>
        <v>-89.961048106154649</v>
      </c>
      <c r="AN637" s="31">
        <f t="shared" si="394"/>
        <v>-47.118218010862904</v>
      </c>
      <c r="AO637" s="31">
        <f t="shared" si="395"/>
        <v>-89.961579183038637</v>
      </c>
      <c r="AP637" s="30">
        <f t="shared" si="376"/>
        <v>23.609121289162623</v>
      </c>
      <c r="AQ637" s="30">
        <f t="shared" si="377"/>
        <v>-26.020599913279625</v>
      </c>
      <c r="AR637" s="31">
        <f t="shared" si="396"/>
        <v>-39.712615319559013</v>
      </c>
      <c r="AS637" s="33">
        <f t="shared" si="397"/>
        <v>-180.80923572048536</v>
      </c>
      <c r="AT637" s="31">
        <f t="shared" si="398"/>
        <v>0.19430032395468369</v>
      </c>
      <c r="AU637" s="31">
        <f t="shared" si="399"/>
        <v>12.073880583350837</v>
      </c>
      <c r="AV637" s="32">
        <f t="shared" si="400"/>
        <v>-4.967523511955293E-4</v>
      </c>
      <c r="AW637" s="31">
        <f t="shared" si="401"/>
        <v>-0.61276831797026277</v>
      </c>
      <c r="AX637" s="34">
        <f t="shared" si="402"/>
        <v>0.19380357160348816</v>
      </c>
      <c r="AY637" s="35">
        <f t="shared" si="403"/>
        <v>11.461112265380574</v>
      </c>
      <c r="AZ637" s="10">
        <f t="shared" si="404"/>
        <v>-39.518811747955525</v>
      </c>
      <c r="BA637" s="10">
        <f t="shared" si="405"/>
        <v>-169.3481234551048</v>
      </c>
      <c r="BB637" s="10">
        <f t="shared" si="406"/>
        <v>10.651876544895202</v>
      </c>
      <c r="BC637" s="37"/>
      <c r="BD637" s="46">
        <f t="shared" si="407"/>
        <v>-40</v>
      </c>
      <c r="BE637" s="46">
        <f t="shared" si="408"/>
        <v>-169</v>
      </c>
      <c r="BF637" s="46">
        <f t="shared" si="409"/>
        <v>11</v>
      </c>
    </row>
    <row r="638" spans="22:58" x14ac:dyDescent="0.3">
      <c r="V638" s="29">
        <v>7.3400000000000896</v>
      </c>
      <c r="W638" s="38">
        <f t="shared" si="379"/>
        <v>218776162.39500052</v>
      </c>
      <c r="X638" s="30">
        <f t="shared" si="378"/>
        <v>-6.4246676350453633</v>
      </c>
      <c r="Y638" s="31">
        <f t="shared" si="380"/>
        <v>-101.93574366427769</v>
      </c>
      <c r="Z638" s="31">
        <f t="shared" si="381"/>
        <v>-89.99954150410764</v>
      </c>
      <c r="AA638" s="31">
        <f t="shared" si="382"/>
        <v>81.633532580349183</v>
      </c>
      <c r="AB638" s="31">
        <f t="shared" si="383"/>
        <v>-89.995252707361217</v>
      </c>
      <c r="AC638" s="31">
        <f t="shared" si="384"/>
        <v>36.743916714390608</v>
      </c>
      <c r="AD638" s="31">
        <f t="shared" si="385"/>
        <v>89.166429920938711</v>
      </c>
      <c r="AE638" s="31">
        <f t="shared" si="386"/>
        <v>10.017037995416729</v>
      </c>
      <c r="AF638" s="31">
        <f t="shared" si="387"/>
        <v>-90.828364290530132</v>
      </c>
      <c r="AG638" s="31">
        <f t="shared" si="375"/>
        <v>92.110410468749379</v>
      </c>
      <c r="AH638" s="31">
        <f t="shared" si="388"/>
        <v>-176.73465499481057</v>
      </c>
      <c r="AI638" s="31">
        <f t="shared" si="389"/>
        <v>-89.999999916557002</v>
      </c>
      <c r="AJ638" s="31">
        <f t="shared" si="390"/>
        <v>100.85790827309417</v>
      </c>
      <c r="AK638" s="31">
        <f t="shared" si="391"/>
        <v>89.99948092845878</v>
      </c>
      <c r="AL638" s="32">
        <f t="shared" si="392"/>
        <v>-63.551881667572644</v>
      </c>
      <c r="AM638" s="31">
        <f t="shared" si="393"/>
        <v>-89.961934759243661</v>
      </c>
      <c r="AN638" s="31">
        <f t="shared" si="394"/>
        <v>-47.318217920539666</v>
      </c>
      <c r="AO638" s="31">
        <f t="shared" si="395"/>
        <v>-89.962453747341883</v>
      </c>
      <c r="AP638" s="30">
        <f t="shared" si="376"/>
        <v>23.609121289162623</v>
      </c>
      <c r="AQ638" s="30">
        <f t="shared" si="377"/>
        <v>-26.020599913279625</v>
      </c>
      <c r="AR638" s="31">
        <f t="shared" si="396"/>
        <v>-39.71265854923994</v>
      </c>
      <c r="AS638" s="33">
        <f t="shared" si="397"/>
        <v>-180.79081803787201</v>
      </c>
      <c r="AT638" s="31">
        <f t="shared" si="398"/>
        <v>0.20324637576196028</v>
      </c>
      <c r="AU638" s="31">
        <f t="shared" si="399"/>
        <v>12.346585171310881</v>
      </c>
      <c r="AV638" s="32">
        <f t="shared" si="400"/>
        <v>-5.2016216630172436E-4</v>
      </c>
      <c r="AW638" s="31">
        <f t="shared" si="401"/>
        <v>-0.62704039900483965</v>
      </c>
      <c r="AX638" s="34">
        <f t="shared" si="402"/>
        <v>0.20272621359565857</v>
      </c>
      <c r="AY638" s="35">
        <f t="shared" si="403"/>
        <v>11.719544772306042</v>
      </c>
      <c r="AZ638" s="10">
        <f t="shared" si="404"/>
        <v>-39.50993233564428</v>
      </c>
      <c r="BA638" s="10">
        <f t="shared" si="405"/>
        <v>-169.07127326556596</v>
      </c>
      <c r="BB638" s="10">
        <f t="shared" si="406"/>
        <v>10.928726734434036</v>
      </c>
      <c r="BC638" s="37"/>
      <c r="BD638" s="46">
        <f t="shared" si="407"/>
        <v>-40</v>
      </c>
      <c r="BE638" s="46">
        <f t="shared" si="408"/>
        <v>-169</v>
      </c>
      <c r="BF638" s="46">
        <f t="shared" si="409"/>
        <v>11</v>
      </c>
    </row>
    <row r="639" spans="22:58" x14ac:dyDescent="0.3">
      <c r="V639" s="29">
        <v>7.3500000000000902</v>
      </c>
      <c r="W639" s="36">
        <f t="shared" si="379"/>
        <v>223872113.85688108</v>
      </c>
      <c r="X639" s="30">
        <f t="shared" si="378"/>
        <v>-6.4246676350453633</v>
      </c>
      <c r="Y639" s="31">
        <f t="shared" si="380"/>
        <v>-102.13574366426522</v>
      </c>
      <c r="Z639" s="31">
        <f t="shared" si="381"/>
        <v>-89.999551940748333</v>
      </c>
      <c r="AA639" s="31">
        <f t="shared" si="382"/>
        <v>81.83353257900734</v>
      </c>
      <c r="AB639" s="31">
        <f t="shared" si="383"/>
        <v>-89.995360768934134</v>
      </c>
      <c r="AC639" s="31">
        <f t="shared" si="384"/>
        <v>36.94387534503386</v>
      </c>
      <c r="AD639" s="31">
        <f t="shared" si="385"/>
        <v>89.185401705873872</v>
      </c>
      <c r="AE639" s="31">
        <f t="shared" si="386"/>
        <v>10.216996624730612</v>
      </c>
      <c r="AF639" s="31">
        <f t="shared" si="387"/>
        <v>-90.809511003808595</v>
      </c>
      <c r="AG639" s="31">
        <f t="shared" si="375"/>
        <v>92.110410468749379</v>
      </c>
      <c r="AH639" s="31">
        <f t="shared" si="388"/>
        <v>-176.93465499481061</v>
      </c>
      <c r="AI639" s="31">
        <f t="shared" si="389"/>
        <v>-89.99999991845641</v>
      </c>
      <c r="AJ639" s="31">
        <f t="shared" si="390"/>
        <v>101.05790827307816</v>
      </c>
      <c r="AK639" s="31">
        <f t="shared" si="391"/>
        <v>89.999492743969583</v>
      </c>
      <c r="AL639" s="32">
        <f t="shared" si="392"/>
        <v>-63.751881581298619</v>
      </c>
      <c r="AM639" s="31">
        <f t="shared" si="393"/>
        <v>-89.962801229661949</v>
      </c>
      <c r="AN639" s="31">
        <f t="shared" si="394"/>
        <v>-47.5182178342817</v>
      </c>
      <c r="AO639" s="31">
        <f t="shared" si="395"/>
        <v>-89.963308404148776</v>
      </c>
      <c r="AP639" s="30">
        <f t="shared" si="376"/>
        <v>23.609121289162623</v>
      </c>
      <c r="AQ639" s="30">
        <f t="shared" si="377"/>
        <v>-26.020599913279625</v>
      </c>
      <c r="AR639" s="31">
        <f t="shared" si="396"/>
        <v>-39.71269983366809</v>
      </c>
      <c r="AS639" s="33">
        <f t="shared" si="397"/>
        <v>-180.77281940795737</v>
      </c>
      <c r="AT639" s="31">
        <f t="shared" si="398"/>
        <v>0.21259433266271746</v>
      </c>
      <c r="AU639" s="31">
        <f t="shared" si="399"/>
        <v>12.625054786170686</v>
      </c>
      <c r="AV639" s="32">
        <f t="shared" si="400"/>
        <v>-5.4467511675789372E-4</v>
      </c>
      <c r="AW639" s="31">
        <f t="shared" si="401"/>
        <v>-0.64164483894242563</v>
      </c>
      <c r="AX639" s="34">
        <f t="shared" si="402"/>
        <v>0.21204965754595956</v>
      </c>
      <c r="AY639" s="35">
        <f t="shared" si="403"/>
        <v>11.98340994722826</v>
      </c>
      <c r="AZ639" s="10">
        <f t="shared" si="404"/>
        <v>-39.500650176122129</v>
      </c>
      <c r="BA639" s="10">
        <f t="shared" si="405"/>
        <v>-168.7894094607291</v>
      </c>
      <c r="BB639" s="10">
        <f t="shared" si="406"/>
        <v>11.210590539270896</v>
      </c>
      <c r="BC639" s="48"/>
      <c r="BD639" s="46">
        <f t="shared" si="407"/>
        <v>-40</v>
      </c>
      <c r="BE639" s="46">
        <f t="shared" si="408"/>
        <v>-169</v>
      </c>
      <c r="BF639" s="46">
        <f t="shared" si="409"/>
        <v>11</v>
      </c>
    </row>
    <row r="640" spans="22:58" x14ac:dyDescent="0.3">
      <c r="V640" s="29">
        <v>7.36000000000009</v>
      </c>
      <c r="W640" s="38">
        <f t="shared" si="379"/>
        <v>229086765.27682549</v>
      </c>
      <c r="X640" s="30">
        <f t="shared" si="378"/>
        <v>-6.4246676350453633</v>
      </c>
      <c r="Y640" s="31">
        <f t="shared" si="380"/>
        <v>-102.33574366425327</v>
      </c>
      <c r="Z640" s="31">
        <f t="shared" si="381"/>
        <v>-89.999562139822075</v>
      </c>
      <c r="AA640" s="31">
        <f t="shared" si="382"/>
        <v>82.03353257772585</v>
      </c>
      <c r="AB640" s="31">
        <f t="shared" si="383"/>
        <v>-89.995466370725381</v>
      </c>
      <c r="AC640" s="31">
        <f t="shared" si="384"/>
        <v>37.143835837236978</v>
      </c>
      <c r="AD640" s="31">
        <f t="shared" si="385"/>
        <v>89.203941812877417</v>
      </c>
      <c r="AE640" s="31">
        <f t="shared" si="386"/>
        <v>10.416957115664189</v>
      </c>
      <c r="AF640" s="31">
        <f t="shared" si="387"/>
        <v>-90.791086697670039</v>
      </c>
      <c r="AG640" s="31">
        <f t="shared" si="375"/>
        <v>92.110410468749379</v>
      </c>
      <c r="AH640" s="31">
        <f t="shared" si="388"/>
        <v>-177.1346549948106</v>
      </c>
      <c r="AI640" s="31">
        <f t="shared" si="389"/>
        <v>-89.999999920312561</v>
      </c>
      <c r="AJ640" s="31">
        <f t="shared" si="390"/>
        <v>101.25790827306282</v>
      </c>
      <c r="AK640" s="31">
        <f t="shared" si="391"/>
        <v>89.999504290526531</v>
      </c>
      <c r="AL640" s="32">
        <f t="shared" si="392"/>
        <v>-63.951881498907532</v>
      </c>
      <c r="AM640" s="31">
        <f t="shared" si="393"/>
        <v>-89.963647976821989</v>
      </c>
      <c r="AN640" s="31">
        <f t="shared" si="394"/>
        <v>-47.718217751905932</v>
      </c>
      <c r="AO640" s="31">
        <f t="shared" si="395"/>
        <v>-89.964143606608019</v>
      </c>
      <c r="AP640" s="30">
        <f t="shared" si="376"/>
        <v>23.609121289162623</v>
      </c>
      <c r="AQ640" s="30">
        <f t="shared" si="377"/>
        <v>-26.020599913279625</v>
      </c>
      <c r="AR640" s="31">
        <f t="shared" si="396"/>
        <v>-39.712739260358745</v>
      </c>
      <c r="AS640" s="33">
        <f t="shared" si="397"/>
        <v>-180.75523030427806</v>
      </c>
      <c r="AT640" s="31">
        <f t="shared" si="398"/>
        <v>0.22236132722952678</v>
      </c>
      <c r="AU640" s="31">
        <f t="shared" si="399"/>
        <v>12.909384428883653</v>
      </c>
      <c r="AV640" s="32">
        <f t="shared" si="400"/>
        <v>-5.7034317868357364E-4</v>
      </c>
      <c r="AW640" s="31">
        <f t="shared" si="401"/>
        <v>-0.65658937365501702</v>
      </c>
      <c r="AX640" s="34">
        <f t="shared" si="402"/>
        <v>0.22179098405084322</v>
      </c>
      <c r="AY640" s="35">
        <f t="shared" si="403"/>
        <v>12.252795055228637</v>
      </c>
      <c r="AZ640" s="10">
        <f t="shared" si="404"/>
        <v>-39.490948276307904</v>
      </c>
      <c r="BA640" s="10">
        <f t="shared" si="405"/>
        <v>-168.50243524904943</v>
      </c>
      <c r="BB640" s="10">
        <f t="shared" si="406"/>
        <v>11.497564750950573</v>
      </c>
      <c r="BC640" s="37"/>
      <c r="BD640" s="46">
        <f t="shared" si="407"/>
        <v>-39</v>
      </c>
      <c r="BE640" s="46">
        <f t="shared" si="408"/>
        <v>-169</v>
      </c>
      <c r="BF640" s="46">
        <f t="shared" si="409"/>
        <v>11</v>
      </c>
    </row>
    <row r="641" spans="22:58" x14ac:dyDescent="0.3">
      <c r="V641" s="29">
        <v>7.3700000000000996</v>
      </c>
      <c r="W641" s="38">
        <f t="shared" si="379"/>
        <v>234422881.5320465</v>
      </c>
      <c r="X641" s="30">
        <f t="shared" si="378"/>
        <v>-6.4246676350453633</v>
      </c>
      <c r="Y641" s="31">
        <f t="shared" si="380"/>
        <v>-102.53574366424203</v>
      </c>
      <c r="Z641" s="31">
        <f t="shared" si="381"/>
        <v>-89.999572106736565</v>
      </c>
      <c r="AA641" s="31">
        <f t="shared" si="382"/>
        <v>82.233532576502228</v>
      </c>
      <c r="AB641" s="31">
        <f t="shared" si="383"/>
        <v>-89.99556956872641</v>
      </c>
      <c r="AC641" s="31">
        <f t="shared" si="384"/>
        <v>37.343798107248546</v>
      </c>
      <c r="AD641" s="31">
        <f t="shared" si="385"/>
        <v>89.222060056620251</v>
      </c>
      <c r="AE641" s="31">
        <f t="shared" si="386"/>
        <v>10.616919384463372</v>
      </c>
      <c r="AF641" s="31">
        <f t="shared" si="387"/>
        <v>-90.773081618842724</v>
      </c>
      <c r="AG641" s="31">
        <f t="shared" si="375"/>
        <v>92.110410468749379</v>
      </c>
      <c r="AH641" s="31">
        <f t="shared" si="388"/>
        <v>-177.33465499481076</v>
      </c>
      <c r="AI641" s="31">
        <f t="shared" si="389"/>
        <v>-89.999999922126477</v>
      </c>
      <c r="AJ641" s="31">
        <f t="shared" si="390"/>
        <v>101.45790827304837</v>
      </c>
      <c r="AK641" s="31">
        <f t="shared" si="391"/>
        <v>89.999515574251745</v>
      </c>
      <c r="AL641" s="32">
        <f t="shared" si="392"/>
        <v>-64.151881420224839</v>
      </c>
      <c r="AM641" s="31">
        <f t="shared" si="393"/>
        <v>-89.964475449678858</v>
      </c>
      <c r="AN641" s="31">
        <f t="shared" si="394"/>
        <v>-47.918217673237848</v>
      </c>
      <c r="AO641" s="31">
        <f t="shared" si="395"/>
        <v>-89.96495979755359</v>
      </c>
      <c r="AP641" s="30">
        <f t="shared" si="376"/>
        <v>23.609121289162623</v>
      </c>
      <c r="AQ641" s="30">
        <f t="shared" si="377"/>
        <v>-26.020599913279625</v>
      </c>
      <c r="AR641" s="31">
        <f t="shared" si="396"/>
        <v>-39.712776912891478</v>
      </c>
      <c r="AS641" s="33">
        <f t="shared" si="397"/>
        <v>-180.7380414163963</v>
      </c>
      <c r="AT641" s="31">
        <f t="shared" si="398"/>
        <v>0.23256513803440026</v>
      </c>
      <c r="AU641" s="31">
        <f t="shared" si="399"/>
        <v>13.199668813634775</v>
      </c>
      <c r="AV641" s="32">
        <f t="shared" si="400"/>
        <v>-5.9722077650271519E-4</v>
      </c>
      <c r="AW641" s="31">
        <f t="shared" si="401"/>
        <v>-0.67188191879430881</v>
      </c>
      <c r="AX641" s="34">
        <f t="shared" si="402"/>
        <v>0.23196791725789756</v>
      </c>
      <c r="AY641" s="35">
        <f t="shared" si="403"/>
        <v>12.527786894840466</v>
      </c>
      <c r="AZ641" s="10">
        <f t="shared" si="404"/>
        <v>-39.480808995633581</v>
      </c>
      <c r="BA641" s="10">
        <f t="shared" si="405"/>
        <v>-168.21025452155584</v>
      </c>
      <c r="BB641" s="10">
        <f t="shared" si="406"/>
        <v>11.789745478444161</v>
      </c>
      <c r="BC641" s="37"/>
      <c r="BD641" s="46">
        <f t="shared" si="407"/>
        <v>-39</v>
      </c>
      <c r="BE641" s="46">
        <f t="shared" si="408"/>
        <v>-168</v>
      </c>
      <c r="BF641" s="46">
        <f t="shared" si="409"/>
        <v>12</v>
      </c>
    </row>
    <row r="642" spans="22:58" x14ac:dyDescent="0.3">
      <c r="V642" s="29">
        <v>7.3800000000001003</v>
      </c>
      <c r="W642" s="36">
        <f t="shared" si="379"/>
        <v>239883291.9020046</v>
      </c>
      <c r="X642" s="30">
        <f t="shared" si="378"/>
        <v>-6.4246676350453633</v>
      </c>
      <c r="Y642" s="31">
        <f t="shared" si="380"/>
        <v>-102.73574366423112</v>
      </c>
      <c r="Z642" s="31">
        <f t="shared" si="381"/>
        <v>-89.999581846776366</v>
      </c>
      <c r="AA642" s="31">
        <f t="shared" si="382"/>
        <v>82.433532575333487</v>
      </c>
      <c r="AB642" s="31">
        <f t="shared" si="383"/>
        <v>-89.995670417654168</v>
      </c>
      <c r="AC642" s="31">
        <f t="shared" si="384"/>
        <v>37.543762075083158</v>
      </c>
      <c r="AD642" s="31">
        <f t="shared" si="385"/>
        <v>89.239766029132511</v>
      </c>
      <c r="AE642" s="31">
        <f t="shared" si="386"/>
        <v>10.816883351140156</v>
      </c>
      <c r="AF642" s="31">
        <f t="shared" si="387"/>
        <v>-90.755486235298008</v>
      </c>
      <c r="AG642" s="31">
        <f t="shared" si="375"/>
        <v>92.110410468749379</v>
      </c>
      <c r="AH642" s="31">
        <f t="shared" si="388"/>
        <v>-177.53465499481078</v>
      </c>
      <c r="AI642" s="31">
        <f t="shared" si="389"/>
        <v>-89.999999923899082</v>
      </c>
      <c r="AJ642" s="31">
        <f t="shared" si="390"/>
        <v>101.65790827303441</v>
      </c>
      <c r="AK642" s="31">
        <f t="shared" si="391"/>
        <v>89.999526601128011</v>
      </c>
      <c r="AL642" s="32">
        <f t="shared" si="392"/>
        <v>-64.351881345083271</v>
      </c>
      <c r="AM642" s="31">
        <f t="shared" si="393"/>
        <v>-89.965284086968239</v>
      </c>
      <c r="AN642" s="31">
        <f t="shared" si="394"/>
        <v>-48.118217598110263</v>
      </c>
      <c r="AO642" s="31">
        <f t="shared" si="395"/>
        <v>-89.965757409739311</v>
      </c>
      <c r="AP642" s="30">
        <f t="shared" si="376"/>
        <v>23.609121289162623</v>
      </c>
      <c r="AQ642" s="30">
        <f t="shared" si="377"/>
        <v>-26.020599913279625</v>
      </c>
      <c r="AR642" s="31">
        <f t="shared" si="396"/>
        <v>-39.71281287108711</v>
      </c>
      <c r="AS642" s="33">
        <f t="shared" si="397"/>
        <v>-180.7212436450373</v>
      </c>
      <c r="AT642" s="31">
        <f t="shared" si="398"/>
        <v>0.24322420631923719</v>
      </c>
      <c r="AU642" s="31">
        <f t="shared" si="399"/>
        <v>13.496002216920836</v>
      </c>
      <c r="AV642" s="32">
        <f t="shared" si="400"/>
        <v>-6.2536489820010348E-4</v>
      </c>
      <c r="AW642" s="31">
        <f t="shared" si="401"/>
        <v>-0.68753057394978834</v>
      </c>
      <c r="AX642" s="34">
        <f t="shared" si="402"/>
        <v>0.24259884142103708</v>
      </c>
      <c r="AY642" s="35">
        <f t="shared" si="403"/>
        <v>12.808471642971048</v>
      </c>
      <c r="AZ642" s="10">
        <f t="shared" si="404"/>
        <v>-39.470214029666074</v>
      </c>
      <c r="BA642" s="10">
        <f t="shared" si="405"/>
        <v>-167.91277200206625</v>
      </c>
      <c r="BB642" s="10">
        <f t="shared" si="406"/>
        <v>12.087227997933752</v>
      </c>
      <c r="BC642" s="48"/>
      <c r="BD642" s="46">
        <f t="shared" si="407"/>
        <v>-39</v>
      </c>
      <c r="BE642" s="46">
        <f t="shared" si="408"/>
        <v>-168</v>
      </c>
      <c r="BF642" s="46">
        <f t="shared" si="409"/>
        <v>12</v>
      </c>
    </row>
    <row r="643" spans="22:58" x14ac:dyDescent="0.3">
      <c r="V643" s="29">
        <v>7.3900000000000903</v>
      </c>
      <c r="W643" s="38">
        <f t="shared" si="379"/>
        <v>245470891.56855461</v>
      </c>
      <c r="X643" s="30">
        <f t="shared" si="378"/>
        <v>-6.4246676350453633</v>
      </c>
      <c r="Y643" s="31">
        <f t="shared" si="380"/>
        <v>-102.93574366422052</v>
      </c>
      <c r="Z643" s="31">
        <f t="shared" si="381"/>
        <v>-89.9995913651058</v>
      </c>
      <c r="AA643" s="31">
        <f t="shared" si="382"/>
        <v>82.633532574217156</v>
      </c>
      <c r="AB643" s="31">
        <f t="shared" si="383"/>
        <v>-89.995768970980095</v>
      </c>
      <c r="AC643" s="31">
        <f t="shared" si="384"/>
        <v>37.743727664353088</v>
      </c>
      <c r="AD643" s="31">
        <f t="shared" si="385"/>
        <v>89.257069104820317</v>
      </c>
      <c r="AE643" s="31">
        <f t="shared" si="386"/>
        <v>11.016848939304353</v>
      </c>
      <c r="AF643" s="31">
        <f t="shared" si="387"/>
        <v>-90.738291231265578</v>
      </c>
      <c r="AG643" s="31">
        <f t="shared" si="375"/>
        <v>92.110410468749379</v>
      </c>
      <c r="AH643" s="31">
        <f t="shared" si="388"/>
        <v>-177.7346549948106</v>
      </c>
      <c r="AI643" s="31">
        <f t="shared" si="389"/>
        <v>-89.999999925631357</v>
      </c>
      <c r="AJ643" s="31">
        <f t="shared" si="390"/>
        <v>101.85790827302088</v>
      </c>
      <c r="AK643" s="31">
        <f t="shared" si="391"/>
        <v>89.999537377001943</v>
      </c>
      <c r="AL643" s="32">
        <f t="shared" si="392"/>
        <v>-64.55188127332346</v>
      </c>
      <c r="AM643" s="31">
        <f t="shared" si="393"/>
        <v>-89.966074317439052</v>
      </c>
      <c r="AN643" s="31">
        <f t="shared" si="394"/>
        <v>-48.318217526363796</v>
      </c>
      <c r="AO643" s="31">
        <f t="shared" si="395"/>
        <v>-89.966536866068466</v>
      </c>
      <c r="AP643" s="30">
        <f t="shared" si="376"/>
        <v>23.609121289162623</v>
      </c>
      <c r="AQ643" s="30">
        <f t="shared" si="377"/>
        <v>-26.020599913279625</v>
      </c>
      <c r="AR643" s="31">
        <f t="shared" si="396"/>
        <v>-39.712847211176445</v>
      </c>
      <c r="AS643" s="33">
        <f t="shared" si="397"/>
        <v>-180.70482809733403</v>
      </c>
      <c r="AT643" s="31">
        <f t="shared" si="398"/>
        <v>0.2543576523644393</v>
      </c>
      <c r="AU643" s="31">
        <f t="shared" si="399"/>
        <v>13.79847831648682</v>
      </c>
      <c r="AV643" s="32">
        <f t="shared" si="400"/>
        <v>-6.5483521600680737E-4</v>
      </c>
      <c r="AW643" s="31">
        <f t="shared" si="401"/>
        <v>-0.70354362690171979</v>
      </c>
      <c r="AX643" s="34">
        <f t="shared" si="402"/>
        <v>0.25370281714843251</v>
      </c>
      <c r="AY643" s="35">
        <f t="shared" si="403"/>
        <v>13.0949346895851</v>
      </c>
      <c r="AZ643" s="10">
        <f t="shared" si="404"/>
        <v>-39.459144394028016</v>
      </c>
      <c r="BA643" s="10">
        <f t="shared" si="405"/>
        <v>-167.60989340774893</v>
      </c>
      <c r="BB643" s="10">
        <f t="shared" si="406"/>
        <v>12.390106592251072</v>
      </c>
      <c r="BC643" s="37"/>
      <c r="BD643" s="46">
        <f t="shared" si="407"/>
        <v>-39</v>
      </c>
      <c r="BE643" s="46">
        <f t="shared" si="408"/>
        <v>-168</v>
      </c>
      <c r="BF643" s="46">
        <f t="shared" si="409"/>
        <v>12</v>
      </c>
    </row>
    <row r="644" spans="22:58" x14ac:dyDescent="0.3">
      <c r="V644" s="29">
        <v>7.4000000000000998</v>
      </c>
      <c r="W644" s="38">
        <f t="shared" si="379"/>
        <v>251188643.15101612</v>
      </c>
      <c r="X644" s="30">
        <f t="shared" si="378"/>
        <v>-6.4246676350453633</v>
      </c>
      <c r="Y644" s="31">
        <f t="shared" si="380"/>
        <v>-103.13574366421078</v>
      </c>
      <c r="Z644" s="31">
        <f t="shared" si="381"/>
        <v>-89.999600666771613</v>
      </c>
      <c r="AA644" s="31">
        <f t="shared" si="382"/>
        <v>82.833532573151444</v>
      </c>
      <c r="AB644" s="31">
        <f t="shared" si="383"/>
        <v>-89.995865280958469</v>
      </c>
      <c r="AC644" s="31">
        <f t="shared" si="384"/>
        <v>37.94369480210684</v>
      </c>
      <c r="AD644" s="31">
        <f t="shared" si="385"/>
        <v>89.273978445371753</v>
      </c>
      <c r="AE644" s="31">
        <f t="shared" si="386"/>
        <v>11.216816076002139</v>
      </c>
      <c r="AF644" s="31">
        <f t="shared" si="387"/>
        <v>-90.721487502358329</v>
      </c>
      <c r="AG644" s="31">
        <f t="shared" ref="AG644:AG707" si="410">DC_gain_comp</f>
        <v>92.110410468749379</v>
      </c>
      <c r="AH644" s="31">
        <f t="shared" si="388"/>
        <v>-177.93465499481076</v>
      </c>
      <c r="AI644" s="31">
        <f t="shared" si="389"/>
        <v>-89.999999927324197</v>
      </c>
      <c r="AJ644" s="31">
        <f t="shared" si="390"/>
        <v>102.05790827300832</v>
      </c>
      <c r="AK644" s="31">
        <f t="shared" si="391"/>
        <v>89.999547907587015</v>
      </c>
      <c r="AL644" s="32">
        <f t="shared" si="392"/>
        <v>-64.751881204793719</v>
      </c>
      <c r="AM644" s="31">
        <f t="shared" si="393"/>
        <v>-89.966846560080725</v>
      </c>
      <c r="AN644" s="31">
        <f t="shared" si="394"/>
        <v>-48.518217457846774</v>
      </c>
      <c r="AO644" s="31">
        <f t="shared" si="395"/>
        <v>-89.967298579817907</v>
      </c>
      <c r="AP644" s="30">
        <f t="shared" ref="AP644:AP707" si="411">-20*LOG(GmPS*Rsns)</f>
        <v>23.609121289162623</v>
      </c>
      <c r="AQ644" s="30">
        <f t="shared" ref="AQ644:AQ707" si="412">20*LOG(Vref/Vout)</f>
        <v>-26.020599913279625</v>
      </c>
      <c r="AR644" s="31">
        <f t="shared" si="396"/>
        <v>-39.712880005961637</v>
      </c>
      <c r="AS644" s="33">
        <f t="shared" si="397"/>
        <v>-180.68878608217625</v>
      </c>
      <c r="AT644" s="31">
        <f t="shared" si="398"/>
        <v>0.26598529146752059</v>
      </c>
      <c r="AU644" s="31">
        <f t="shared" si="399"/>
        <v>14.107190019771178</v>
      </c>
      <c r="AV644" s="32">
        <f t="shared" si="400"/>
        <v>-6.8569421276841317E-4</v>
      </c>
      <c r="AW644" s="31">
        <f t="shared" si="401"/>
        <v>-0.71992955797088354</v>
      </c>
      <c r="AX644" s="34">
        <f t="shared" si="402"/>
        <v>0.26529959725475216</v>
      </c>
      <c r="AY644" s="35">
        <f t="shared" si="403"/>
        <v>13.387260461800293</v>
      </c>
      <c r="AZ644" s="10">
        <f t="shared" si="404"/>
        <v>-39.447580408706884</v>
      </c>
      <c r="BA644" s="10">
        <f t="shared" si="405"/>
        <v>-167.30152562037597</v>
      </c>
      <c r="BB644" s="10">
        <f t="shared" si="406"/>
        <v>12.698474379624031</v>
      </c>
      <c r="BC644" s="37"/>
      <c r="BD644" s="46">
        <f t="shared" si="407"/>
        <v>-39</v>
      </c>
      <c r="BE644" s="46">
        <f t="shared" si="408"/>
        <v>-167</v>
      </c>
      <c r="BF644" s="46">
        <f t="shared" si="409"/>
        <v>13</v>
      </c>
    </row>
    <row r="645" spans="22:58" x14ac:dyDescent="0.3">
      <c r="V645" s="29">
        <v>7.4100000000000996</v>
      </c>
      <c r="W645" s="36">
        <f t="shared" si="379"/>
        <v>257039578.2769458</v>
      </c>
      <c r="X645" s="30">
        <f t="shared" ref="X645:X708" si="413">DC_gain_power</f>
        <v>-6.4246676350453633</v>
      </c>
      <c r="Y645" s="31">
        <f t="shared" si="380"/>
        <v>-103.33574366420129</v>
      </c>
      <c r="Z645" s="31">
        <f t="shared" si="381"/>
        <v>-89.999609756705652</v>
      </c>
      <c r="AA645" s="31">
        <f t="shared" si="382"/>
        <v>83.033532572133538</v>
      </c>
      <c r="AB645" s="31">
        <f t="shared" si="383"/>
        <v>-89.995959398654108</v>
      </c>
      <c r="AC645" s="31">
        <f t="shared" si="384"/>
        <v>38.143663418673007</v>
      </c>
      <c r="AD645" s="31">
        <f t="shared" si="385"/>
        <v>89.290503004554012</v>
      </c>
      <c r="AE645" s="31">
        <f t="shared" si="386"/>
        <v>11.41678469155989</v>
      </c>
      <c r="AF645" s="31">
        <f t="shared" si="387"/>
        <v>-90.705066150805749</v>
      </c>
      <c r="AG645" s="31">
        <f t="shared" si="410"/>
        <v>92.110410468749379</v>
      </c>
      <c r="AH645" s="31">
        <f t="shared" si="388"/>
        <v>-178.1346549948108</v>
      </c>
      <c r="AI645" s="31">
        <f t="shared" si="389"/>
        <v>-89.999999928978497</v>
      </c>
      <c r="AJ645" s="31">
        <f t="shared" si="390"/>
        <v>102.25790827299616</v>
      </c>
      <c r="AK645" s="31">
        <f t="shared" si="391"/>
        <v>89.999558198466715</v>
      </c>
      <c r="AL645" s="32">
        <f t="shared" si="392"/>
        <v>-64.951881139348146</v>
      </c>
      <c r="AM645" s="31">
        <f t="shared" si="393"/>
        <v>-89.967601224345415</v>
      </c>
      <c r="AN645" s="31">
        <f t="shared" si="394"/>
        <v>-48.718217392413408</v>
      </c>
      <c r="AO645" s="31">
        <f t="shared" si="395"/>
        <v>-89.968042954857196</v>
      </c>
      <c r="AP645" s="30">
        <f t="shared" si="411"/>
        <v>23.609121289162623</v>
      </c>
      <c r="AQ645" s="30">
        <f t="shared" si="412"/>
        <v>-26.020599913279625</v>
      </c>
      <c r="AR645" s="31">
        <f t="shared" si="396"/>
        <v>-39.71291132497052</v>
      </c>
      <c r="AS645" s="33">
        <f t="shared" si="397"/>
        <v>-180.67310910566295</v>
      </c>
      <c r="AT645" s="31">
        <f t="shared" si="398"/>
        <v>0.27812764943601576</v>
      </c>
      <c r="AU645" s="31">
        <f t="shared" si="399"/>
        <v>14.422229281530795</v>
      </c>
      <c r="AV645" s="32">
        <f t="shared" si="400"/>
        <v>-7.1800731422868951E-4</v>
      </c>
      <c r="AW645" s="31">
        <f t="shared" si="401"/>
        <v>-0.73669704446706263</v>
      </c>
      <c r="AX645" s="34">
        <f t="shared" si="402"/>
        <v>0.27740964212178709</v>
      </c>
      <c r="AY645" s="35">
        <f t="shared" si="403"/>
        <v>13.685532237063732</v>
      </c>
      <c r="AZ645" s="10">
        <f t="shared" si="404"/>
        <v>-39.435501682848731</v>
      </c>
      <c r="BA645" s="10">
        <f t="shared" si="405"/>
        <v>-166.98757686859921</v>
      </c>
      <c r="BB645" s="10">
        <f t="shared" si="406"/>
        <v>13.012423131400794</v>
      </c>
      <c r="BC645" s="48"/>
      <c r="BD645" s="46">
        <f t="shared" si="407"/>
        <v>-39</v>
      </c>
      <c r="BE645" s="46">
        <f t="shared" si="408"/>
        <v>-167</v>
      </c>
      <c r="BF645" s="46">
        <f t="shared" si="409"/>
        <v>13</v>
      </c>
    </row>
    <row r="646" spans="22:58" x14ac:dyDescent="0.3">
      <c r="V646" s="29">
        <v>7.4200000000001003</v>
      </c>
      <c r="W646" s="38">
        <f t="shared" si="379"/>
        <v>263026799.18959898</v>
      </c>
      <c r="X646" s="30">
        <f t="shared" si="413"/>
        <v>-6.4246676350453633</v>
      </c>
      <c r="Y646" s="31">
        <f t="shared" si="380"/>
        <v>-103.53574366419221</v>
      </c>
      <c r="Z646" s="31">
        <f t="shared" si="381"/>
        <v>-89.99961863972753</v>
      </c>
      <c r="AA646" s="31">
        <f t="shared" si="382"/>
        <v>83.233532571161419</v>
      </c>
      <c r="AB646" s="31">
        <f t="shared" si="383"/>
        <v>-89.996051373969451</v>
      </c>
      <c r="AC646" s="31">
        <f t="shared" si="384"/>
        <v>38.343633447514669</v>
      </c>
      <c r="AD646" s="31">
        <f t="shared" si="385"/>
        <v>89.306651532904837</v>
      </c>
      <c r="AE646" s="31">
        <f t="shared" si="386"/>
        <v>11.616754719438511</v>
      </c>
      <c r="AF646" s="31">
        <f t="shared" si="387"/>
        <v>-90.689018480792143</v>
      </c>
      <c r="AG646" s="31">
        <f t="shared" si="410"/>
        <v>92.110410468749379</v>
      </c>
      <c r="AH646" s="31">
        <f t="shared" si="388"/>
        <v>-178.33465499481079</v>
      </c>
      <c r="AI646" s="31">
        <f t="shared" si="389"/>
        <v>-89.999999930595138</v>
      </c>
      <c r="AJ646" s="31">
        <f t="shared" si="390"/>
        <v>102.45790827298453</v>
      </c>
      <c r="AK646" s="31">
        <f t="shared" si="391"/>
        <v>89.999568255097401</v>
      </c>
      <c r="AL646" s="32">
        <f t="shared" si="392"/>
        <v>-65.151881076848099</v>
      </c>
      <c r="AM646" s="31">
        <f t="shared" si="393"/>
        <v>-89.96833871036506</v>
      </c>
      <c r="AN646" s="31">
        <f t="shared" si="394"/>
        <v>-48.918217329924985</v>
      </c>
      <c r="AO646" s="31">
        <f t="shared" si="395"/>
        <v>-89.968770385862797</v>
      </c>
      <c r="AP646" s="30">
        <f t="shared" si="411"/>
        <v>23.609121289162623</v>
      </c>
      <c r="AQ646" s="30">
        <f t="shared" si="412"/>
        <v>-26.020599913279625</v>
      </c>
      <c r="AR646" s="31">
        <f t="shared" si="396"/>
        <v>-39.712941234603477</v>
      </c>
      <c r="AS646" s="33">
        <f t="shared" si="397"/>
        <v>-180.65778886665493</v>
      </c>
      <c r="AT646" s="31">
        <f t="shared" si="398"/>
        <v>0.29080597749163611</v>
      </c>
      <c r="AU646" s="31">
        <f t="shared" si="399"/>
        <v>14.743686910347824</v>
      </c>
      <c r="AV646" s="32">
        <f t="shared" si="400"/>
        <v>-7.5184302755787989E-4</v>
      </c>
      <c r="AW646" s="31">
        <f t="shared" si="401"/>
        <v>-0.75385496523885087</v>
      </c>
      <c r="AX646" s="34">
        <f t="shared" si="402"/>
        <v>0.29005413446407824</v>
      </c>
      <c r="AY646" s="35">
        <f t="shared" si="403"/>
        <v>13.989831945108973</v>
      </c>
      <c r="AZ646" s="10">
        <f t="shared" si="404"/>
        <v>-39.422887100139398</v>
      </c>
      <c r="BA646" s="10">
        <f t="shared" si="405"/>
        <v>-166.66795692154597</v>
      </c>
      <c r="BB646" s="10">
        <f t="shared" si="406"/>
        <v>13.332043078454035</v>
      </c>
      <c r="BC646" s="37"/>
      <c r="BD646" s="46">
        <f t="shared" si="407"/>
        <v>-39</v>
      </c>
      <c r="BE646" s="46">
        <f t="shared" si="408"/>
        <v>-167</v>
      </c>
      <c r="BF646" s="46">
        <f t="shared" si="409"/>
        <v>13</v>
      </c>
    </row>
    <row r="647" spans="22:58" x14ac:dyDescent="0.3">
      <c r="V647" s="29">
        <v>7.4300000000001001</v>
      </c>
      <c r="W647" s="38">
        <f t="shared" si="379"/>
        <v>269153480.39275372</v>
      </c>
      <c r="X647" s="30">
        <f t="shared" si="413"/>
        <v>-6.4246676350453633</v>
      </c>
      <c r="Y647" s="31">
        <f t="shared" si="380"/>
        <v>-103.73574366418354</v>
      </c>
      <c r="Z647" s="31">
        <f t="shared" si="381"/>
        <v>-89.999627320547148</v>
      </c>
      <c r="AA647" s="31">
        <f t="shared" si="382"/>
        <v>83.433532570233069</v>
      </c>
      <c r="AB647" s="31">
        <f t="shared" si="383"/>
        <v>-89.996141255671048</v>
      </c>
      <c r="AC647" s="31">
        <f t="shared" si="384"/>
        <v>38.543604825087577</v>
      </c>
      <c r="AD647" s="31">
        <f t="shared" si="385"/>
        <v>89.322432582319522</v>
      </c>
      <c r="AE647" s="31">
        <f t="shared" si="386"/>
        <v>11.816726096091735</v>
      </c>
      <c r="AF647" s="31">
        <f t="shared" si="387"/>
        <v>-90.673335993898689</v>
      </c>
      <c r="AG647" s="31">
        <f t="shared" si="410"/>
        <v>92.110410468749379</v>
      </c>
      <c r="AH647" s="31">
        <f t="shared" si="388"/>
        <v>-178.53465499481078</v>
      </c>
      <c r="AI647" s="31">
        <f t="shared" si="389"/>
        <v>-89.999999932174987</v>
      </c>
      <c r="AJ647" s="31">
        <f t="shared" si="390"/>
        <v>102.65790827297343</v>
      </c>
      <c r="AK647" s="31">
        <f t="shared" si="391"/>
        <v>89.999578082811226</v>
      </c>
      <c r="AL647" s="32">
        <f t="shared" si="392"/>
        <v>-65.351881017161034</v>
      </c>
      <c r="AM647" s="31">
        <f t="shared" si="393"/>
        <v>-89.969059409163535</v>
      </c>
      <c r="AN647" s="31">
        <f t="shared" si="394"/>
        <v>-49.118217270249005</v>
      </c>
      <c r="AO647" s="31">
        <f t="shared" si="395"/>
        <v>-89.969481258527296</v>
      </c>
      <c r="AP647" s="30">
        <f t="shared" si="411"/>
        <v>23.609121289162623</v>
      </c>
      <c r="AQ647" s="30">
        <f t="shared" si="412"/>
        <v>-26.020599913279625</v>
      </c>
      <c r="AR647" s="31">
        <f t="shared" si="396"/>
        <v>-39.712969798274273</v>
      </c>
      <c r="AS647" s="33">
        <f t="shared" si="397"/>
        <v>-180.64281725242597</v>
      </c>
      <c r="AT647" s="31">
        <f t="shared" si="398"/>
        <v>0.30404226647395421</v>
      </c>
      <c r="AU647" s="31">
        <f t="shared" si="399"/>
        <v>15.071652363728004</v>
      </c>
      <c r="AV647" s="32">
        <f t="shared" si="400"/>
        <v>-7.8727308639323296E-4</v>
      </c>
      <c r="AW647" s="31">
        <f t="shared" si="401"/>
        <v>-0.77141240532643507</v>
      </c>
      <c r="AX647" s="34">
        <f t="shared" si="402"/>
        <v>0.30325499338756096</v>
      </c>
      <c r="AY647" s="35">
        <f t="shared" si="403"/>
        <v>14.300239958401569</v>
      </c>
      <c r="AZ647" s="10">
        <f t="shared" si="404"/>
        <v>-39.409714804886711</v>
      </c>
      <c r="BA647" s="10">
        <f t="shared" si="405"/>
        <v>-166.34257729402441</v>
      </c>
      <c r="BB647" s="10">
        <f t="shared" si="406"/>
        <v>13.657422705975591</v>
      </c>
      <c r="BC647" s="37"/>
      <c r="BD647" s="46">
        <f t="shared" si="407"/>
        <v>-39</v>
      </c>
      <c r="BE647" s="46">
        <f t="shared" si="408"/>
        <v>-166</v>
      </c>
      <c r="BF647" s="46">
        <f t="shared" si="409"/>
        <v>14</v>
      </c>
    </row>
    <row r="648" spans="22:58" x14ac:dyDescent="0.3">
      <c r="V648" s="29">
        <v>7.4400000000000999</v>
      </c>
      <c r="W648" s="36">
        <f t="shared" si="379"/>
        <v>275422870.33388025</v>
      </c>
      <c r="X648" s="30">
        <f t="shared" si="413"/>
        <v>-6.4246676350453633</v>
      </c>
      <c r="Y648" s="31">
        <f t="shared" si="380"/>
        <v>-103.93574366417528</v>
      </c>
      <c r="Z648" s="31">
        <f t="shared" si="381"/>
        <v>-89.999635803767191</v>
      </c>
      <c r="AA648" s="31">
        <f t="shared" si="382"/>
        <v>83.633532569346499</v>
      </c>
      <c r="AB648" s="31">
        <f t="shared" si="383"/>
        <v>-89.99622909141533</v>
      </c>
      <c r="AC648" s="31">
        <f t="shared" si="384"/>
        <v>38.743577490705817</v>
      </c>
      <c r="AD648" s="31">
        <f t="shared" si="385"/>
        <v>89.33785451053636</v>
      </c>
      <c r="AE648" s="31">
        <f t="shared" si="386"/>
        <v>12.016698760831673</v>
      </c>
      <c r="AF648" s="31">
        <f t="shared" si="387"/>
        <v>-90.658010384646175</v>
      </c>
      <c r="AG648" s="31">
        <f t="shared" si="410"/>
        <v>92.110410468749379</v>
      </c>
      <c r="AH648" s="31">
        <f t="shared" si="388"/>
        <v>-178.7346549948108</v>
      </c>
      <c r="AI648" s="31">
        <f t="shared" si="389"/>
        <v>-89.999999933718883</v>
      </c>
      <c r="AJ648" s="31">
        <f t="shared" si="390"/>
        <v>102.85790827296283</v>
      </c>
      <c r="AK648" s="31">
        <f t="shared" si="391"/>
        <v>89.99958768681897</v>
      </c>
      <c r="AL648" s="32">
        <f t="shared" si="392"/>
        <v>-65.551880960160318</v>
      </c>
      <c r="AM648" s="31">
        <f t="shared" si="393"/>
        <v>-89.969763702863958</v>
      </c>
      <c r="AN648" s="31">
        <f t="shared" si="394"/>
        <v>-49.318217213258905</v>
      </c>
      <c r="AO648" s="31">
        <f t="shared" si="395"/>
        <v>-89.97017594976387</v>
      </c>
      <c r="AP648" s="30">
        <f t="shared" si="411"/>
        <v>23.609121289162623</v>
      </c>
      <c r="AQ648" s="30">
        <f t="shared" si="412"/>
        <v>-26.020599913279625</v>
      </c>
      <c r="AR648" s="31">
        <f t="shared" si="396"/>
        <v>-39.712997076544234</v>
      </c>
      <c r="AS648" s="33">
        <f t="shared" si="397"/>
        <v>-180.62818633441003</v>
      </c>
      <c r="AT648" s="31">
        <f t="shared" si="398"/>
        <v>0.31785926022424216</v>
      </c>
      <c r="AU648" s="31">
        <f t="shared" si="399"/>
        <v>15.406213531546733</v>
      </c>
      <c r="AV648" s="32">
        <f t="shared" si="400"/>
        <v>-8.2437260266433182E-4</v>
      </c>
      <c r="AW648" s="31">
        <f t="shared" si="401"/>
        <v>-0.78937866071987983</v>
      </c>
      <c r="AX648" s="34">
        <f t="shared" si="402"/>
        <v>0.31703488762157783</v>
      </c>
      <c r="AY648" s="35">
        <f t="shared" si="403"/>
        <v>14.616834870826853</v>
      </c>
      <c r="AZ648" s="10">
        <f t="shared" si="404"/>
        <v>-39.395962188922653</v>
      </c>
      <c r="BA648" s="10">
        <f t="shared" si="405"/>
        <v>-166.01135146358317</v>
      </c>
      <c r="BB648" s="10">
        <f t="shared" si="406"/>
        <v>13.988648536416832</v>
      </c>
      <c r="BC648" s="48"/>
      <c r="BD648" s="46">
        <f t="shared" si="407"/>
        <v>-39</v>
      </c>
      <c r="BE648" s="46">
        <f t="shared" si="408"/>
        <v>-166</v>
      </c>
      <c r="BF648" s="46">
        <f t="shared" si="409"/>
        <v>14</v>
      </c>
    </row>
    <row r="649" spans="22:58" x14ac:dyDescent="0.3">
      <c r="V649" s="29">
        <v>7.4500000000000997</v>
      </c>
      <c r="W649" s="38">
        <f t="shared" si="379"/>
        <v>281838293.12651044</v>
      </c>
      <c r="X649" s="30">
        <f t="shared" si="413"/>
        <v>-6.4246676350453633</v>
      </c>
      <c r="Y649" s="31">
        <f t="shared" si="380"/>
        <v>-104.13574366416738</v>
      </c>
      <c r="Z649" s="31">
        <f t="shared" si="381"/>
        <v>-89.999644093885578</v>
      </c>
      <c r="AA649" s="31">
        <f t="shared" si="382"/>
        <v>83.833532568499805</v>
      </c>
      <c r="AB649" s="31">
        <f t="shared" si="383"/>
        <v>-89.996314927773994</v>
      </c>
      <c r="AC649" s="31">
        <f t="shared" si="384"/>
        <v>38.94355138641329</v>
      </c>
      <c r="AD649" s="31">
        <f t="shared" si="385"/>
        <v>89.352925485522277</v>
      </c>
      <c r="AE649" s="31">
        <f t="shared" si="386"/>
        <v>12.21667265570035</v>
      </c>
      <c r="AF649" s="31">
        <f t="shared" si="387"/>
        <v>-90.64303353613731</v>
      </c>
      <c r="AG649" s="31">
        <f t="shared" si="410"/>
        <v>92.110410468749379</v>
      </c>
      <c r="AH649" s="31">
        <f t="shared" si="388"/>
        <v>-178.93465499481078</v>
      </c>
      <c r="AI649" s="31">
        <f t="shared" si="389"/>
        <v>-89.999999935227621</v>
      </c>
      <c r="AJ649" s="31">
        <f t="shared" si="390"/>
        <v>103.0579082729527</v>
      </c>
      <c r="AK649" s="31">
        <f t="shared" si="391"/>
        <v>89.999597072212808</v>
      </c>
      <c r="AL649" s="32">
        <f t="shared" si="392"/>
        <v>-65.751880905725073</v>
      </c>
      <c r="AM649" s="31">
        <f t="shared" si="393"/>
        <v>-89.970451964891325</v>
      </c>
      <c r="AN649" s="31">
        <f t="shared" si="394"/>
        <v>-49.518217158833778</v>
      </c>
      <c r="AO649" s="31">
        <f t="shared" si="395"/>
        <v>-89.970854827906138</v>
      </c>
      <c r="AP649" s="30">
        <f t="shared" si="411"/>
        <v>23.609121289162623</v>
      </c>
      <c r="AQ649" s="30">
        <f t="shared" si="412"/>
        <v>-26.020599913279625</v>
      </c>
      <c r="AR649" s="31">
        <f t="shared" si="396"/>
        <v>-39.71302312725043</v>
      </c>
      <c r="AS649" s="33">
        <f t="shared" si="397"/>
        <v>-180.61388836404345</v>
      </c>
      <c r="AT649" s="31">
        <f t="shared" si="398"/>
        <v>0.33228046802146416</v>
      </c>
      <c r="AU649" s="31">
        <f t="shared" si="399"/>
        <v>15.747456507627346</v>
      </c>
      <c r="AV649" s="32">
        <f t="shared" si="400"/>
        <v>-8.6322022559745862E-4</v>
      </c>
      <c r="AW649" s="31">
        <f t="shared" si="401"/>
        <v>-0.80776324322504511</v>
      </c>
      <c r="AX649" s="34">
        <f t="shared" si="402"/>
        <v>0.33141724779586668</v>
      </c>
      <c r="AY649" s="35">
        <f t="shared" si="403"/>
        <v>14.939693264402301</v>
      </c>
      <c r="AZ649" s="10">
        <f t="shared" si="404"/>
        <v>-39.381605879454561</v>
      </c>
      <c r="BA649" s="10">
        <f t="shared" si="405"/>
        <v>-165.67419509964114</v>
      </c>
      <c r="BB649" s="10">
        <f t="shared" si="406"/>
        <v>14.325804900358861</v>
      </c>
      <c r="BC649" s="37"/>
      <c r="BD649" s="46">
        <f t="shared" si="407"/>
        <v>-39</v>
      </c>
      <c r="BE649" s="46">
        <f t="shared" si="408"/>
        <v>-166</v>
      </c>
      <c r="BF649" s="46">
        <f t="shared" si="409"/>
        <v>14</v>
      </c>
    </row>
    <row r="650" spans="22:58" x14ac:dyDescent="0.3">
      <c r="V650" s="29">
        <v>7.4600000000001003</v>
      </c>
      <c r="W650" s="38">
        <f t="shared" si="379"/>
        <v>288403150.31272817</v>
      </c>
      <c r="X650" s="30">
        <f t="shared" si="413"/>
        <v>-6.4246676350453633</v>
      </c>
      <c r="Y650" s="31">
        <f t="shared" si="380"/>
        <v>-104.33574366415988</v>
      </c>
      <c r="Z650" s="31">
        <f t="shared" si="381"/>
        <v>-89.999652195297813</v>
      </c>
      <c r="AA650" s="31">
        <f t="shared" si="382"/>
        <v>84.033532567691282</v>
      </c>
      <c r="AB650" s="31">
        <f t="shared" si="383"/>
        <v>-89.996398810258626</v>
      </c>
      <c r="AC650" s="31">
        <f t="shared" si="384"/>
        <v>39.143526456861018</v>
      </c>
      <c r="AD650" s="31">
        <f t="shared" si="385"/>
        <v>89.36765348976094</v>
      </c>
      <c r="AE650" s="31">
        <f t="shared" si="386"/>
        <v>12.416647725347055</v>
      </c>
      <c r="AF650" s="31">
        <f t="shared" si="387"/>
        <v>-90.628397515795498</v>
      </c>
      <c r="AG650" s="31">
        <f t="shared" si="410"/>
        <v>92.110410468749379</v>
      </c>
      <c r="AH650" s="31">
        <f t="shared" si="388"/>
        <v>-179.1346549948108</v>
      </c>
      <c r="AI650" s="31">
        <f t="shared" si="389"/>
        <v>-89.999999936702011</v>
      </c>
      <c r="AJ650" s="31">
        <f t="shared" si="390"/>
        <v>103.25790827294307</v>
      </c>
      <c r="AK650" s="31">
        <f t="shared" si="391"/>
        <v>89.999606243968998</v>
      </c>
      <c r="AL650" s="32">
        <f t="shared" si="392"/>
        <v>-65.951880853739823</v>
      </c>
      <c r="AM650" s="31">
        <f t="shared" si="393"/>
        <v>-89.97112456017048</v>
      </c>
      <c r="AN650" s="31">
        <f t="shared" si="394"/>
        <v>-49.718217106858177</v>
      </c>
      <c r="AO650" s="31">
        <f t="shared" si="395"/>
        <v>-89.971518252903493</v>
      </c>
      <c r="AP650" s="30">
        <f t="shared" si="411"/>
        <v>23.609121289162623</v>
      </c>
      <c r="AQ650" s="30">
        <f t="shared" si="412"/>
        <v>-26.020599913279625</v>
      </c>
      <c r="AR650" s="31">
        <f t="shared" si="396"/>
        <v>-39.713048005628124</v>
      </c>
      <c r="AS650" s="33">
        <f t="shared" si="397"/>
        <v>-180.59991576869899</v>
      </c>
      <c r="AT650" s="31">
        <f t="shared" si="398"/>
        <v>0.3473301759340835</v>
      </c>
      <c r="AU650" s="31">
        <f t="shared" si="399"/>
        <v>16.095465349281049</v>
      </c>
      <c r="AV650" s="32">
        <f t="shared" si="400"/>
        <v>-9.0389830815355387E-4</v>
      </c>
      <c r="AW650" s="31">
        <f t="shared" si="401"/>
        <v>-0.82657588543943994</v>
      </c>
      <c r="AX650" s="34">
        <f t="shared" si="402"/>
        <v>0.34642627762592992</v>
      </c>
      <c r="AY650" s="35">
        <f t="shared" si="403"/>
        <v>15.26888946384161</v>
      </c>
      <c r="AZ650" s="10">
        <f t="shared" si="404"/>
        <v>-39.366621728002194</v>
      </c>
      <c r="BA650" s="10">
        <f t="shared" si="405"/>
        <v>-165.33102630485737</v>
      </c>
      <c r="BB650" s="10">
        <f t="shared" si="406"/>
        <v>14.668973695142626</v>
      </c>
      <c r="BC650" s="37"/>
      <c r="BD650" s="46">
        <f t="shared" si="407"/>
        <v>-39</v>
      </c>
      <c r="BE650" s="46">
        <f t="shared" si="408"/>
        <v>-165</v>
      </c>
      <c r="BF650" s="46">
        <f t="shared" si="409"/>
        <v>15</v>
      </c>
    </row>
    <row r="651" spans="22:58" x14ac:dyDescent="0.3">
      <c r="V651" s="29">
        <v>7.4700000000001001</v>
      </c>
      <c r="W651" s="36">
        <f t="shared" si="379"/>
        <v>295120922.66670662</v>
      </c>
      <c r="X651" s="30">
        <f t="shared" si="413"/>
        <v>-6.4246676350453633</v>
      </c>
      <c r="Y651" s="31">
        <f t="shared" si="380"/>
        <v>-104.53574366415265</v>
      </c>
      <c r="Z651" s="31">
        <f t="shared" si="381"/>
        <v>-89.999660112299395</v>
      </c>
      <c r="AA651" s="31">
        <f t="shared" si="382"/>
        <v>84.233532566919081</v>
      </c>
      <c r="AB651" s="31">
        <f t="shared" si="383"/>
        <v>-89.996480783344794</v>
      </c>
      <c r="AC651" s="31">
        <f t="shared" si="384"/>
        <v>39.34350264918978</v>
      </c>
      <c r="AD651" s="31">
        <f t="shared" si="385"/>
        <v>89.382046324445326</v>
      </c>
      <c r="AE651" s="31">
        <f t="shared" si="386"/>
        <v>12.616623916910847</v>
      </c>
      <c r="AF651" s="31">
        <f t="shared" si="387"/>
        <v>-90.614094571198876</v>
      </c>
      <c r="AG651" s="31">
        <f t="shared" si="410"/>
        <v>92.110410468749379</v>
      </c>
      <c r="AH651" s="31">
        <f t="shared" si="388"/>
        <v>-179.33465499481076</v>
      </c>
      <c r="AI651" s="31">
        <f t="shared" si="389"/>
        <v>-89.999999938142849</v>
      </c>
      <c r="AJ651" s="31">
        <f t="shared" si="390"/>
        <v>103.45790827293382</v>
      </c>
      <c r="AK651" s="31">
        <f t="shared" si="391"/>
        <v>89.999615206950523</v>
      </c>
      <c r="AL651" s="32">
        <f t="shared" si="392"/>
        <v>-66.151880804094247</v>
      </c>
      <c r="AM651" s="31">
        <f t="shared" si="393"/>
        <v>-89.971781845319597</v>
      </c>
      <c r="AN651" s="31">
        <f t="shared" si="394"/>
        <v>-49.91821705722181</v>
      </c>
      <c r="AO651" s="31">
        <f t="shared" si="395"/>
        <v>-89.972166576511924</v>
      </c>
      <c r="AP651" s="30">
        <f t="shared" si="411"/>
        <v>23.609121289162623</v>
      </c>
      <c r="AQ651" s="30">
        <f t="shared" si="412"/>
        <v>-26.020599913279625</v>
      </c>
      <c r="AR651" s="31">
        <f t="shared" si="396"/>
        <v>-39.713071764427966</v>
      </c>
      <c r="AS651" s="33">
        <f t="shared" si="397"/>
        <v>-180.58626114771079</v>
      </c>
      <c r="AT651" s="31">
        <f t="shared" si="398"/>
        <v>0.36303345694287276</v>
      </c>
      <c r="AU651" s="31">
        <f t="shared" si="399"/>
        <v>16.450321824685933</v>
      </c>
      <c r="AV651" s="32">
        <f t="shared" si="400"/>
        <v>-9.4649308131460833E-4</v>
      </c>
      <c r="AW651" s="31">
        <f t="shared" si="401"/>
        <v>-0.84582654584030814</v>
      </c>
      <c r="AX651" s="34">
        <f t="shared" si="402"/>
        <v>0.36208696386155814</v>
      </c>
      <c r="AY651" s="35">
        <f t="shared" si="403"/>
        <v>15.604495278845624</v>
      </c>
      <c r="AZ651" s="10">
        <f t="shared" si="404"/>
        <v>-39.350984800566408</v>
      </c>
      <c r="BA651" s="10">
        <f t="shared" si="405"/>
        <v>-164.98176586886515</v>
      </c>
      <c r="BB651" s="10">
        <f t="shared" si="406"/>
        <v>15.018234131134847</v>
      </c>
      <c r="BC651" s="48"/>
      <c r="BD651" s="46">
        <f t="shared" si="407"/>
        <v>-39</v>
      </c>
      <c r="BE651" s="46">
        <f t="shared" si="408"/>
        <v>-165</v>
      </c>
      <c r="BF651" s="46">
        <f t="shared" si="409"/>
        <v>15</v>
      </c>
    </row>
    <row r="652" spans="22:58" x14ac:dyDescent="0.3">
      <c r="V652" s="29">
        <v>7.4800000000000999</v>
      </c>
      <c r="W652" s="38">
        <f t="shared" si="379"/>
        <v>301995172.04027122</v>
      </c>
      <c r="X652" s="30">
        <f t="shared" si="413"/>
        <v>-6.4246676350453633</v>
      </c>
      <c r="Y652" s="31">
        <f t="shared" si="380"/>
        <v>-104.73574366414576</v>
      </c>
      <c r="Z652" s="31">
        <f t="shared" si="381"/>
        <v>-89.999667849088027</v>
      </c>
      <c r="AA652" s="31">
        <f t="shared" si="382"/>
        <v>84.433532566181654</v>
      </c>
      <c r="AB652" s="31">
        <f t="shared" si="383"/>
        <v>-89.996560890495729</v>
      </c>
      <c r="AC652" s="31">
        <f t="shared" si="384"/>
        <v>39.543479912918457</v>
      </c>
      <c r="AD652" s="31">
        <f t="shared" si="385"/>
        <v>89.396111613576963</v>
      </c>
      <c r="AE652" s="31">
        <f t="shared" si="386"/>
        <v>12.816601179908986</v>
      </c>
      <c r="AF652" s="31">
        <f t="shared" si="387"/>
        <v>-90.600117126006793</v>
      </c>
      <c r="AG652" s="31">
        <f t="shared" si="410"/>
        <v>92.110410468749379</v>
      </c>
      <c r="AH652" s="31">
        <f t="shared" si="388"/>
        <v>-179.53465499481075</v>
      </c>
      <c r="AI652" s="31">
        <f t="shared" si="389"/>
        <v>-89.999999939550904</v>
      </c>
      <c r="AJ652" s="31">
        <f t="shared" si="390"/>
        <v>103.65790827292498</v>
      </c>
      <c r="AK652" s="31">
        <f t="shared" si="391"/>
        <v>89.999623965909691</v>
      </c>
      <c r="AL652" s="32">
        <f t="shared" si="392"/>
        <v>-66.351880756683116</v>
      </c>
      <c r="AM652" s="31">
        <f t="shared" si="393"/>
        <v>-89.972424168839282</v>
      </c>
      <c r="AN652" s="31">
        <f t="shared" si="394"/>
        <v>-50.118217009819503</v>
      </c>
      <c r="AO652" s="31">
        <f t="shared" si="395"/>
        <v>-89.972800142480494</v>
      </c>
      <c r="AP652" s="30">
        <f t="shared" si="411"/>
        <v>23.609121289162623</v>
      </c>
      <c r="AQ652" s="30">
        <f t="shared" si="412"/>
        <v>-26.020599913279625</v>
      </c>
      <c r="AR652" s="31">
        <f t="shared" si="396"/>
        <v>-39.713094454027519</v>
      </c>
      <c r="AS652" s="33">
        <f t="shared" si="397"/>
        <v>-180.57291726848729</v>
      </c>
      <c r="AT652" s="31">
        <f t="shared" si="398"/>
        <v>0.3794161796815827</v>
      </c>
      <c r="AU652" s="31">
        <f t="shared" si="399"/>
        <v>16.812105148039858</v>
      </c>
      <c r="AV652" s="32">
        <f t="shared" si="400"/>
        <v>-9.9109483653708058E-4</v>
      </c>
      <c r="AW652" s="31">
        <f t="shared" si="401"/>
        <v>-0.8655254139873606</v>
      </c>
      <c r="AX652" s="34">
        <f t="shared" si="402"/>
        <v>0.37842508484504561</v>
      </c>
      <c r="AY652" s="35">
        <f t="shared" si="403"/>
        <v>15.946579734052499</v>
      </c>
      <c r="AZ652" s="10">
        <f t="shared" si="404"/>
        <v>-39.334669369182471</v>
      </c>
      <c r="BA652" s="10">
        <f t="shared" si="405"/>
        <v>-164.62633753443478</v>
      </c>
      <c r="BB652" s="10">
        <f t="shared" si="406"/>
        <v>15.373662465565218</v>
      </c>
      <c r="BC652" s="37"/>
      <c r="BD652" s="46">
        <f t="shared" si="407"/>
        <v>-39</v>
      </c>
      <c r="BE652" s="46">
        <f t="shared" si="408"/>
        <v>-165</v>
      </c>
      <c r="BF652" s="46">
        <f t="shared" si="409"/>
        <v>15</v>
      </c>
    </row>
    <row r="653" spans="22:58" x14ac:dyDescent="0.3">
      <c r="V653" s="29">
        <v>7.4900000000000997</v>
      </c>
      <c r="W653" s="38">
        <f t="shared" si="379"/>
        <v>309029543.25143027</v>
      </c>
      <c r="X653" s="30">
        <f t="shared" si="413"/>
        <v>-6.4246676350453633</v>
      </c>
      <c r="Y653" s="31">
        <f t="shared" si="380"/>
        <v>-104.93574366413918</v>
      </c>
      <c r="Z653" s="31">
        <f t="shared" si="381"/>
        <v>-89.999675409765842</v>
      </c>
      <c r="AA653" s="31">
        <f t="shared" si="382"/>
        <v>84.633532565477424</v>
      </c>
      <c r="AB653" s="31">
        <f t="shared" si="383"/>
        <v>-89.99663917418529</v>
      </c>
      <c r="AC653" s="31">
        <f t="shared" si="384"/>
        <v>39.743458199836795</v>
      </c>
      <c r="AD653" s="31">
        <f t="shared" si="385"/>
        <v>89.409856807973455</v>
      </c>
      <c r="AE653" s="31">
        <f t="shared" si="386"/>
        <v>13.01657946612967</v>
      </c>
      <c r="AF653" s="31">
        <f t="shared" si="387"/>
        <v>-90.586457775977664</v>
      </c>
      <c r="AG653" s="31">
        <f t="shared" si="410"/>
        <v>92.110410468749379</v>
      </c>
      <c r="AH653" s="31">
        <f t="shared" si="388"/>
        <v>-179.73465499481077</v>
      </c>
      <c r="AI653" s="31">
        <f t="shared" si="389"/>
        <v>-89.999999940926884</v>
      </c>
      <c r="AJ653" s="31">
        <f t="shared" si="390"/>
        <v>103.85790827291657</v>
      </c>
      <c r="AK653" s="31">
        <f t="shared" si="391"/>
        <v>89.999632525490597</v>
      </c>
      <c r="AL653" s="32">
        <f t="shared" si="392"/>
        <v>-66.551880711405843</v>
      </c>
      <c r="AM653" s="31">
        <f t="shared" si="393"/>
        <v>-89.973051871297301</v>
      </c>
      <c r="AN653" s="31">
        <f t="shared" si="394"/>
        <v>-50.318216964550658</v>
      </c>
      <c r="AO653" s="31">
        <f t="shared" si="395"/>
        <v>-89.973419286733588</v>
      </c>
      <c r="AP653" s="30">
        <f t="shared" si="411"/>
        <v>23.609121289162623</v>
      </c>
      <c r="AQ653" s="30">
        <f t="shared" si="412"/>
        <v>-26.020599913279625</v>
      </c>
      <c r="AR653" s="31">
        <f t="shared" si="396"/>
        <v>-39.71311612253799</v>
      </c>
      <c r="AS653" s="33">
        <f t="shared" si="397"/>
        <v>-180.55987706271125</v>
      </c>
      <c r="AT653" s="31">
        <f t="shared" si="398"/>
        <v>0.39650501563403467</v>
      </c>
      <c r="AU653" s="31">
        <f t="shared" si="399"/>
        <v>17.180891702481894</v>
      </c>
      <c r="AV653" s="32">
        <f t="shared" si="400"/>
        <v>-1.0377981167798845E-3</v>
      </c>
      <c r="AW653" s="31">
        <f t="shared" si="401"/>
        <v>-0.8856829158424413</v>
      </c>
      <c r="AX653" s="34">
        <f t="shared" si="402"/>
        <v>0.39546721751725478</v>
      </c>
      <c r="AY653" s="35">
        <f t="shared" si="403"/>
        <v>16.295208786639453</v>
      </c>
      <c r="AZ653" s="10">
        <f t="shared" si="404"/>
        <v>-39.317648905020732</v>
      </c>
      <c r="BA653" s="10">
        <f t="shared" si="405"/>
        <v>-164.2646682760718</v>
      </c>
      <c r="BB653" s="10">
        <f t="shared" si="406"/>
        <v>15.735331723928198</v>
      </c>
      <c r="BC653" s="37"/>
      <c r="BD653" s="46">
        <f t="shared" si="407"/>
        <v>-39</v>
      </c>
      <c r="BE653" s="46">
        <f t="shared" si="408"/>
        <v>-164</v>
      </c>
      <c r="BF653" s="46">
        <f t="shared" si="409"/>
        <v>16</v>
      </c>
    </row>
    <row r="654" spans="22:58" x14ac:dyDescent="0.3">
      <c r="V654" s="29">
        <v>7.5000000000001004</v>
      </c>
      <c r="W654" s="36">
        <f t="shared" si="379"/>
        <v>316227766.01691192</v>
      </c>
      <c r="X654" s="30">
        <f t="shared" si="413"/>
        <v>-6.4246676350453633</v>
      </c>
      <c r="Y654" s="31">
        <f t="shared" si="380"/>
        <v>-105.13574366413295</v>
      </c>
      <c r="Z654" s="31">
        <f t="shared" si="381"/>
        <v>-89.999682798341624</v>
      </c>
      <c r="AA654" s="31">
        <f t="shared" si="382"/>
        <v>84.833532564804912</v>
      </c>
      <c r="AB654" s="31">
        <f t="shared" si="383"/>
        <v>-89.996715675920555</v>
      </c>
      <c r="AC654" s="31">
        <f t="shared" si="384"/>
        <v>39.943437463903479</v>
      </c>
      <c r="AD654" s="31">
        <f t="shared" si="385"/>
        <v>89.423289189186718</v>
      </c>
      <c r="AE654" s="31">
        <f t="shared" si="386"/>
        <v>13.216558729530078</v>
      </c>
      <c r="AF654" s="31">
        <f t="shared" si="387"/>
        <v>-90.573109285075461</v>
      </c>
      <c r="AG654" s="31">
        <f t="shared" si="410"/>
        <v>92.110410468749379</v>
      </c>
      <c r="AH654" s="31">
        <f t="shared" si="388"/>
        <v>-179.93465499481078</v>
      </c>
      <c r="AI654" s="31">
        <f t="shared" si="389"/>
        <v>-89.999999942271558</v>
      </c>
      <c r="AJ654" s="31">
        <f t="shared" si="390"/>
        <v>104.05790827290856</v>
      </c>
      <c r="AK654" s="31">
        <f t="shared" si="391"/>
        <v>89.99964089023166</v>
      </c>
      <c r="AL654" s="32">
        <f t="shared" si="392"/>
        <v>-66.751880668166407</v>
      </c>
      <c r="AM654" s="31">
        <f t="shared" si="393"/>
        <v>-89.973665285509227</v>
      </c>
      <c r="AN654" s="31">
        <f t="shared" si="394"/>
        <v>-50.518216921319251</v>
      </c>
      <c r="AO654" s="31">
        <f t="shared" si="395"/>
        <v>-89.974024337549125</v>
      </c>
      <c r="AP654" s="30">
        <f t="shared" si="411"/>
        <v>23.609121289162623</v>
      </c>
      <c r="AQ654" s="30">
        <f t="shared" si="412"/>
        <v>-26.020599913279625</v>
      </c>
      <c r="AR654" s="31">
        <f t="shared" si="396"/>
        <v>-39.713136815906175</v>
      </c>
      <c r="AS654" s="33">
        <f t="shared" si="397"/>
        <v>-180.54713362262459</v>
      </c>
      <c r="AT654" s="31">
        <f t="shared" si="398"/>
        <v>0.41432744461831927</v>
      </c>
      <c r="AU654" s="31">
        <f t="shared" si="399"/>
        <v>17.55675475085161</v>
      </c>
      <c r="AV654" s="32">
        <f t="shared" si="400"/>
        <v>-1.0867019165147281E-3</v>
      </c>
      <c r="AW654" s="31">
        <f t="shared" si="401"/>
        <v>-0.90630971920865988</v>
      </c>
      <c r="AX654" s="34">
        <f t="shared" si="402"/>
        <v>0.41324074270180455</v>
      </c>
      <c r="AY654" s="35">
        <f t="shared" si="403"/>
        <v>16.650445031642949</v>
      </c>
      <c r="AZ654" s="10">
        <f t="shared" si="404"/>
        <v>-39.299896073204373</v>
      </c>
      <c r="BA654" s="10">
        <f t="shared" si="405"/>
        <v>-163.89668859098163</v>
      </c>
      <c r="BB654" s="10">
        <f t="shared" si="406"/>
        <v>16.103311409018374</v>
      </c>
      <c r="BC654" s="48"/>
      <c r="BD654" s="46">
        <f t="shared" si="407"/>
        <v>-39</v>
      </c>
      <c r="BE654" s="46">
        <f t="shared" si="408"/>
        <v>-164</v>
      </c>
      <c r="BF654" s="46">
        <f t="shared" si="409"/>
        <v>16</v>
      </c>
    </row>
    <row r="655" spans="22:58" x14ac:dyDescent="0.3">
      <c r="V655" s="29">
        <v>7.5100000000001002</v>
      </c>
      <c r="W655" s="38">
        <f t="shared" si="379"/>
        <v>323593656.92970389</v>
      </c>
      <c r="X655" s="30">
        <f t="shared" si="413"/>
        <v>-6.4246676350453633</v>
      </c>
      <c r="Y655" s="31">
        <f t="shared" si="380"/>
        <v>-105.33574366412695</v>
      </c>
      <c r="Z655" s="31">
        <f t="shared" si="381"/>
        <v>-89.999690018732892</v>
      </c>
      <c r="AA655" s="31">
        <f t="shared" si="382"/>
        <v>85.033532564162641</v>
      </c>
      <c r="AB655" s="31">
        <f t="shared" si="383"/>
        <v>-89.996790436263723</v>
      </c>
      <c r="AC655" s="31">
        <f t="shared" si="384"/>
        <v>40.143417661148433</v>
      </c>
      <c r="AD655" s="31">
        <f t="shared" si="385"/>
        <v>89.436415873333559</v>
      </c>
      <c r="AE655" s="31">
        <f t="shared" si="386"/>
        <v>13.416538926138756</v>
      </c>
      <c r="AF655" s="31">
        <f t="shared" si="387"/>
        <v>-90.56006458166307</v>
      </c>
      <c r="AG655" s="31">
        <f t="shared" si="410"/>
        <v>92.110410468749379</v>
      </c>
      <c r="AH655" s="31">
        <f t="shared" si="388"/>
        <v>-180.13465499481077</v>
      </c>
      <c r="AI655" s="31">
        <f t="shared" si="389"/>
        <v>-89.999999943585607</v>
      </c>
      <c r="AJ655" s="31">
        <f t="shared" si="390"/>
        <v>104.25790827290088</v>
      </c>
      <c r="AK655" s="31">
        <f t="shared" si="391"/>
        <v>89.999649064567961</v>
      </c>
      <c r="AL655" s="32">
        <f t="shared" si="392"/>
        <v>-66.951880626873049</v>
      </c>
      <c r="AM655" s="31">
        <f t="shared" si="393"/>
        <v>-89.974264736714801</v>
      </c>
      <c r="AN655" s="31">
        <f t="shared" si="394"/>
        <v>-50.718216880033566</v>
      </c>
      <c r="AO655" s="31">
        <f t="shared" si="395"/>
        <v>-89.974615615732446</v>
      </c>
      <c r="AP655" s="30">
        <f t="shared" si="411"/>
        <v>23.609121289162623</v>
      </c>
      <c r="AQ655" s="30">
        <f t="shared" si="412"/>
        <v>-26.020599913279625</v>
      </c>
      <c r="AR655" s="31">
        <f t="shared" si="396"/>
        <v>-39.713156578011812</v>
      </c>
      <c r="AS655" s="33">
        <f t="shared" si="397"/>
        <v>-180.53468019739552</v>
      </c>
      <c r="AT655" s="31">
        <f t="shared" si="398"/>
        <v>0.43291175838115181</v>
      </c>
      <c r="AU655" s="31">
        <f t="shared" si="399"/>
        <v>17.939764134430643</v>
      </c>
      <c r="AV655" s="32">
        <f t="shared" si="400"/>
        <v>-1.1379098911094906E-3</v>
      </c>
      <c r="AW655" s="31">
        <f t="shared" si="401"/>
        <v>-0.9274167392913707</v>
      </c>
      <c r="AX655" s="34">
        <f t="shared" si="402"/>
        <v>0.4317738484900423</v>
      </c>
      <c r="AY655" s="35">
        <f t="shared" si="403"/>
        <v>17.012347395139273</v>
      </c>
      <c r="AZ655" s="10">
        <f t="shared" si="404"/>
        <v>-39.281382729521773</v>
      </c>
      <c r="BA655" s="10">
        <f t="shared" si="405"/>
        <v>-163.52233280225624</v>
      </c>
      <c r="BB655" s="10">
        <f t="shared" si="406"/>
        <v>16.477667197743756</v>
      </c>
      <c r="BC655" s="37"/>
      <c r="BD655" s="46">
        <f t="shared" si="407"/>
        <v>-39</v>
      </c>
      <c r="BE655" s="46">
        <f t="shared" si="408"/>
        <v>-164</v>
      </c>
      <c r="BF655" s="46">
        <f t="shared" si="409"/>
        <v>16</v>
      </c>
    </row>
    <row r="656" spans="22:58" x14ac:dyDescent="0.3">
      <c r="V656" s="29">
        <v>7.5200000000000999</v>
      </c>
      <c r="W656" s="38">
        <f t="shared" si="379"/>
        <v>331131121.48266727</v>
      </c>
      <c r="X656" s="30">
        <f t="shared" si="413"/>
        <v>-6.4246676350453633</v>
      </c>
      <c r="Y656" s="31">
        <f t="shared" si="380"/>
        <v>-105.5357436641212</v>
      </c>
      <c r="Z656" s="31">
        <f t="shared" si="381"/>
        <v>-89.99969707476798</v>
      </c>
      <c r="AA656" s="31">
        <f t="shared" si="382"/>
        <v>85.233532563549261</v>
      </c>
      <c r="AB656" s="31">
        <f t="shared" si="383"/>
        <v>-89.996863494853741</v>
      </c>
      <c r="AC656" s="31">
        <f t="shared" si="384"/>
        <v>40.343398749579869</v>
      </c>
      <c r="AD656" s="31">
        <f t="shared" si="385"/>
        <v>89.449243814840472</v>
      </c>
      <c r="AE656" s="31">
        <f t="shared" si="386"/>
        <v>13.616520013962564</v>
      </c>
      <c r="AF656" s="31">
        <f t="shared" si="387"/>
        <v>-90.547316754781249</v>
      </c>
      <c r="AG656" s="31">
        <f t="shared" si="410"/>
        <v>92.110410468749379</v>
      </c>
      <c r="AH656" s="31">
        <f t="shared" si="388"/>
        <v>-180.33465499481079</v>
      </c>
      <c r="AI656" s="31">
        <f t="shared" si="389"/>
        <v>-89.999999944869771</v>
      </c>
      <c r="AJ656" s="31">
        <f t="shared" si="390"/>
        <v>104.4579082728935</v>
      </c>
      <c r="AK656" s="31">
        <f t="shared" si="391"/>
        <v>89.999657052833669</v>
      </c>
      <c r="AL656" s="32">
        <f t="shared" si="392"/>
        <v>-67.151880587438143</v>
      </c>
      <c r="AM656" s="31">
        <f t="shared" si="393"/>
        <v>-89.974850542750474</v>
      </c>
      <c r="AN656" s="31">
        <f t="shared" si="394"/>
        <v>-50.91821684060605</v>
      </c>
      <c r="AO656" s="31">
        <f t="shared" si="395"/>
        <v>-89.975193434786576</v>
      </c>
      <c r="AP656" s="30">
        <f t="shared" si="411"/>
        <v>23.609121289162623</v>
      </c>
      <c r="AQ656" s="30">
        <f t="shared" si="412"/>
        <v>-26.020599913279625</v>
      </c>
      <c r="AR656" s="31">
        <f t="shared" si="396"/>
        <v>-39.713175450760488</v>
      </c>
      <c r="AS656" s="33">
        <f t="shared" si="397"/>
        <v>-180.52251018956781</v>
      </c>
      <c r="AT656" s="31">
        <f t="shared" si="398"/>
        <v>0.45228706211840775</v>
      </c>
      <c r="AU656" s="31">
        <f t="shared" si="399"/>
        <v>18.329985959900565</v>
      </c>
      <c r="AV656" s="32">
        <f t="shared" si="400"/>
        <v>-1.1915305760508425E-3</v>
      </c>
      <c r="AW656" s="31">
        <f t="shared" si="401"/>
        <v>-0.94901514438355983</v>
      </c>
      <c r="AX656" s="34">
        <f t="shared" si="402"/>
        <v>0.45109553154235688</v>
      </c>
      <c r="AY656" s="35">
        <f t="shared" si="403"/>
        <v>17.380970815517006</v>
      </c>
      <c r="AZ656" s="10">
        <f t="shared" si="404"/>
        <v>-39.262079919218131</v>
      </c>
      <c r="BA656" s="10">
        <f t="shared" si="405"/>
        <v>-163.14153937405081</v>
      </c>
      <c r="BB656" s="10">
        <f t="shared" si="406"/>
        <v>16.858460625949192</v>
      </c>
      <c r="BC656" s="37"/>
      <c r="BD656" s="46">
        <f t="shared" si="407"/>
        <v>-39</v>
      </c>
      <c r="BE656" s="46">
        <f t="shared" si="408"/>
        <v>-163</v>
      </c>
      <c r="BF656" s="46">
        <f t="shared" si="409"/>
        <v>17</v>
      </c>
    </row>
    <row r="657" spans="22:58" x14ac:dyDescent="0.3">
      <c r="V657" s="29">
        <v>7.5300000000000997</v>
      </c>
      <c r="W657" s="36">
        <f t="shared" si="379"/>
        <v>338844156.1392805</v>
      </c>
      <c r="X657" s="30">
        <f t="shared" si="413"/>
        <v>-6.4246676350453633</v>
      </c>
      <c r="Y657" s="31">
        <f t="shared" si="380"/>
        <v>-105.73574366411574</v>
      </c>
      <c r="Z657" s="31">
        <f t="shared" si="381"/>
        <v>-89.999703970188108</v>
      </c>
      <c r="AA657" s="31">
        <f t="shared" si="382"/>
        <v>85.433532562963507</v>
      </c>
      <c r="AB657" s="31">
        <f t="shared" si="383"/>
        <v>-89.996934890427212</v>
      </c>
      <c r="AC657" s="31">
        <f t="shared" si="384"/>
        <v>40.543380689095265</v>
      </c>
      <c r="AD657" s="31">
        <f t="shared" si="385"/>
        <v>89.46177981010473</v>
      </c>
      <c r="AE657" s="31">
        <f t="shared" si="386"/>
        <v>13.81650195289766</v>
      </c>
      <c r="AF657" s="31">
        <f t="shared" si="387"/>
        <v>-90.53485905051059</v>
      </c>
      <c r="AG657" s="31">
        <f t="shared" si="410"/>
        <v>92.110410468749379</v>
      </c>
      <c r="AH657" s="31">
        <f t="shared" si="388"/>
        <v>-180.53465499481078</v>
      </c>
      <c r="AI657" s="31">
        <f t="shared" si="389"/>
        <v>-89.999999946124689</v>
      </c>
      <c r="AJ657" s="31">
        <f t="shared" si="390"/>
        <v>104.65790827288652</v>
      </c>
      <c r="AK657" s="31">
        <f t="shared" si="391"/>
        <v>89.999664859264243</v>
      </c>
      <c r="AL657" s="32">
        <f t="shared" si="392"/>
        <v>-67.351880549778144</v>
      </c>
      <c r="AM657" s="31">
        <f t="shared" si="393"/>
        <v>-89.975423014217895</v>
      </c>
      <c r="AN657" s="31">
        <f t="shared" si="394"/>
        <v>-51.118216802953029</v>
      </c>
      <c r="AO657" s="31">
        <f t="shared" si="395"/>
        <v>-89.975758101078341</v>
      </c>
      <c r="AP657" s="30">
        <f t="shared" si="411"/>
        <v>23.609121289162623</v>
      </c>
      <c r="AQ657" s="30">
        <f t="shared" si="412"/>
        <v>-26.020599913279625</v>
      </c>
      <c r="AR657" s="31">
        <f t="shared" si="396"/>
        <v>-39.713193474172371</v>
      </c>
      <c r="AS657" s="33">
        <f t="shared" si="397"/>
        <v>-180.51061715158892</v>
      </c>
      <c r="AT657" s="31">
        <f t="shared" si="398"/>
        <v>0.47248327373141713</v>
      </c>
      <c r="AU657" s="31">
        <f t="shared" si="399"/>
        <v>18.727482274844288</v>
      </c>
      <c r="AV657" s="32">
        <f t="shared" si="400"/>
        <v>-1.2476776164591235E-3</v>
      </c>
      <c r="AW657" s="31">
        <f t="shared" si="401"/>
        <v>-0.97111636167811977</v>
      </c>
      <c r="AX657" s="34">
        <f t="shared" si="402"/>
        <v>0.47123559611495802</v>
      </c>
      <c r="AY657" s="35">
        <f t="shared" si="403"/>
        <v>17.756365913166167</v>
      </c>
      <c r="AZ657" s="10">
        <f t="shared" si="404"/>
        <v>-39.241957878057413</v>
      </c>
      <c r="BA657" s="10">
        <f t="shared" si="405"/>
        <v>-162.75425123842274</v>
      </c>
      <c r="BB657" s="10">
        <f t="shared" si="406"/>
        <v>17.245748761577261</v>
      </c>
      <c r="BC657" s="48"/>
      <c r="BD657" s="46">
        <f t="shared" si="407"/>
        <v>-39</v>
      </c>
      <c r="BE657" s="46">
        <f t="shared" si="408"/>
        <v>-163</v>
      </c>
      <c r="BF657" s="46">
        <f t="shared" si="409"/>
        <v>17</v>
      </c>
    </row>
    <row r="658" spans="22:58" x14ac:dyDescent="0.3">
      <c r="V658" s="29">
        <v>7.5400000000001004</v>
      </c>
      <c r="W658" s="38">
        <f t="shared" si="379"/>
        <v>346736850.45261264</v>
      </c>
      <c r="X658" s="30">
        <f t="shared" si="413"/>
        <v>-6.4246676350453633</v>
      </c>
      <c r="Y658" s="31">
        <f t="shared" si="380"/>
        <v>-105.93574366411055</v>
      </c>
      <c r="Z658" s="31">
        <f t="shared" si="381"/>
        <v>-89.999710708649303</v>
      </c>
      <c r="AA658" s="31">
        <f t="shared" si="382"/>
        <v>85.633532562404156</v>
      </c>
      <c r="AB658" s="31">
        <f t="shared" si="383"/>
        <v>-89.997004660839039</v>
      </c>
      <c r="AC658" s="31">
        <f t="shared" si="384"/>
        <v>40.743363441396276</v>
      </c>
      <c r="AD658" s="31">
        <f t="shared" si="385"/>
        <v>89.474030501073301</v>
      </c>
      <c r="AE658" s="31">
        <f t="shared" si="386"/>
        <v>14.016484704644519</v>
      </c>
      <c r="AF658" s="31">
        <f t="shared" si="387"/>
        <v>-90.522684868415055</v>
      </c>
      <c r="AG658" s="31">
        <f t="shared" si="410"/>
        <v>92.110410468749379</v>
      </c>
      <c r="AH658" s="31">
        <f t="shared" si="388"/>
        <v>-180.7346549948108</v>
      </c>
      <c r="AI658" s="31">
        <f t="shared" si="389"/>
        <v>-89.999999947351029</v>
      </c>
      <c r="AJ658" s="31">
        <f t="shared" si="390"/>
        <v>104.85790827287985</v>
      </c>
      <c r="AK658" s="31">
        <f t="shared" si="391"/>
        <v>89.999672487998751</v>
      </c>
      <c r="AL658" s="32">
        <f t="shared" si="392"/>
        <v>-67.55188051381316</v>
      </c>
      <c r="AM658" s="31">
        <f t="shared" si="393"/>
        <v>-89.975982454648531</v>
      </c>
      <c r="AN658" s="31">
        <f t="shared" si="394"/>
        <v>-51.318216766994723</v>
      </c>
      <c r="AO658" s="31">
        <f t="shared" si="395"/>
        <v>-89.976309914000808</v>
      </c>
      <c r="AP658" s="30">
        <f t="shared" si="411"/>
        <v>23.609121289162623</v>
      </c>
      <c r="AQ658" s="30">
        <f t="shared" si="412"/>
        <v>-26.020599913279625</v>
      </c>
      <c r="AR658" s="31">
        <f t="shared" si="396"/>
        <v>-39.713210686467207</v>
      </c>
      <c r="AS658" s="33">
        <f t="shared" si="397"/>
        <v>-180.49899478241588</v>
      </c>
      <c r="AT658" s="31">
        <f t="shared" si="398"/>
        <v>0.49353112062294269</v>
      </c>
      <c r="AU658" s="31">
        <f t="shared" si="399"/>
        <v>19.132310732223218</v>
      </c>
      <c r="AV658" s="32">
        <f t="shared" si="400"/>
        <v>-1.3064700073604212E-3</v>
      </c>
      <c r="AW658" s="31">
        <f t="shared" si="401"/>
        <v>-0.99373208320957818</v>
      </c>
      <c r="AX658" s="34">
        <f t="shared" si="402"/>
        <v>0.49222465061558229</v>
      </c>
      <c r="AY658" s="35">
        <f t="shared" si="403"/>
        <v>18.138578649013638</v>
      </c>
      <c r="AZ658" s="10">
        <f t="shared" si="404"/>
        <v>-39.220986035851624</v>
      </c>
      <c r="BA658" s="10">
        <f t="shared" si="405"/>
        <v>-162.36041613340223</v>
      </c>
      <c r="BB658" s="10">
        <f t="shared" si="406"/>
        <v>17.639583866597775</v>
      </c>
      <c r="BC658" s="37"/>
      <c r="BD658" s="46">
        <f t="shared" si="407"/>
        <v>-39</v>
      </c>
      <c r="BE658" s="46">
        <f t="shared" si="408"/>
        <v>-162</v>
      </c>
      <c r="BF658" s="46">
        <f t="shared" si="409"/>
        <v>18</v>
      </c>
    </row>
    <row r="659" spans="22:58" x14ac:dyDescent="0.3">
      <c r="V659" s="29">
        <v>7.5500000000001002</v>
      </c>
      <c r="W659" s="38">
        <f t="shared" si="379"/>
        <v>354813389.23365825</v>
      </c>
      <c r="X659" s="30">
        <f t="shared" si="413"/>
        <v>-6.4246676350453633</v>
      </c>
      <c r="Y659" s="31">
        <f t="shared" si="380"/>
        <v>-106.13574366410558</v>
      </c>
      <c r="Z659" s="31">
        <f t="shared" si="381"/>
        <v>-89.999717293724402</v>
      </c>
      <c r="AA659" s="31">
        <f t="shared" si="382"/>
        <v>85.83353256186993</v>
      </c>
      <c r="AB659" s="31">
        <f t="shared" si="383"/>
        <v>-89.997072843082407</v>
      </c>
      <c r="AC659" s="31">
        <f t="shared" si="384"/>
        <v>40.943346969907644</v>
      </c>
      <c r="AD659" s="31">
        <f t="shared" si="385"/>
        <v>89.486002378741617</v>
      </c>
      <c r="AE659" s="31">
        <f t="shared" si="386"/>
        <v>14.216468232626632</v>
      </c>
      <c r="AF659" s="31">
        <f t="shared" si="387"/>
        <v>-90.510787758065177</v>
      </c>
      <c r="AG659" s="31">
        <f t="shared" si="410"/>
        <v>92.110410468749379</v>
      </c>
      <c r="AH659" s="31">
        <f t="shared" si="388"/>
        <v>-180.93465499481081</v>
      </c>
      <c r="AI659" s="31">
        <f t="shared" si="389"/>
        <v>-89.999999948549458</v>
      </c>
      <c r="AJ659" s="31">
        <f t="shared" si="390"/>
        <v>105.05790827287348</v>
      </c>
      <c r="AK659" s="31">
        <f t="shared" si="391"/>
        <v>89.999679943082072</v>
      </c>
      <c r="AL659" s="32">
        <f t="shared" si="392"/>
        <v>-67.75188047946682</v>
      </c>
      <c r="AM659" s="31">
        <f t="shared" si="393"/>
        <v>-89.976529160664668</v>
      </c>
      <c r="AN659" s="31">
        <f t="shared" si="394"/>
        <v>-51.518216732654778</v>
      </c>
      <c r="AO659" s="31">
        <f t="shared" si="395"/>
        <v>-89.976849166132055</v>
      </c>
      <c r="AP659" s="30">
        <f t="shared" si="411"/>
        <v>23.609121289162623</v>
      </c>
      <c r="AQ659" s="30">
        <f t="shared" si="412"/>
        <v>-26.020599913279625</v>
      </c>
      <c r="AR659" s="31">
        <f t="shared" si="396"/>
        <v>-39.713227124145149</v>
      </c>
      <c r="AS659" s="33">
        <f t="shared" si="397"/>
        <v>-180.48763692419723</v>
      </c>
      <c r="AT659" s="31">
        <f t="shared" si="398"/>
        <v>0.51546213383223138</v>
      </c>
      <c r="AU659" s="31">
        <f t="shared" si="399"/>
        <v>19.544524244375239</v>
      </c>
      <c r="AV659" s="32">
        <f t="shared" si="400"/>
        <v>-1.368032345244822E-3</v>
      </c>
      <c r="AW659" s="31">
        <f t="shared" si="401"/>
        <v>-1.0168742719278996</v>
      </c>
      <c r="AX659" s="34">
        <f t="shared" si="402"/>
        <v>0.51409410148698653</v>
      </c>
      <c r="AY659" s="35">
        <f t="shared" si="403"/>
        <v>18.527649972447339</v>
      </c>
      <c r="AZ659" s="10">
        <f t="shared" si="404"/>
        <v>-39.19913302265816</v>
      </c>
      <c r="BA659" s="10">
        <f t="shared" si="405"/>
        <v>-161.9599869517499</v>
      </c>
      <c r="BB659" s="10">
        <f t="shared" si="406"/>
        <v>18.040013048250103</v>
      </c>
      <c r="BC659" s="37"/>
      <c r="BD659" s="46">
        <f t="shared" si="407"/>
        <v>-39</v>
      </c>
      <c r="BE659" s="46">
        <f t="shared" si="408"/>
        <v>-162</v>
      </c>
      <c r="BF659" s="46">
        <f t="shared" si="409"/>
        <v>18</v>
      </c>
    </row>
    <row r="660" spans="22:58" x14ac:dyDescent="0.3">
      <c r="V660" s="29">
        <v>7.5600000000001</v>
      </c>
      <c r="W660" s="36">
        <f t="shared" si="379"/>
        <v>363078054.77018601</v>
      </c>
      <c r="X660" s="30">
        <f t="shared" si="413"/>
        <v>-6.4246676350453633</v>
      </c>
      <c r="Y660" s="31">
        <f t="shared" si="380"/>
        <v>-106.3357436641008</v>
      </c>
      <c r="Z660" s="31">
        <f t="shared" si="381"/>
        <v>-89.999723728904897</v>
      </c>
      <c r="AA660" s="31">
        <f t="shared" si="382"/>
        <v>86.033532561359749</v>
      </c>
      <c r="AB660" s="31">
        <f t="shared" si="383"/>
        <v>-89.997139473308422</v>
      </c>
      <c r="AC660" s="31">
        <f t="shared" si="384"/>
        <v>41.143331239699805</v>
      </c>
      <c r="AD660" s="31">
        <f t="shared" si="385"/>
        <v>89.497701786573813</v>
      </c>
      <c r="AE660" s="31">
        <f t="shared" si="386"/>
        <v>14.416452501913383</v>
      </c>
      <c r="AF660" s="31">
        <f t="shared" si="387"/>
        <v>-90.499161415639506</v>
      </c>
      <c r="AG660" s="31">
        <f t="shared" si="410"/>
        <v>92.110410468749379</v>
      </c>
      <c r="AH660" s="31">
        <f t="shared" si="388"/>
        <v>-181.1346549948108</v>
      </c>
      <c r="AI660" s="31">
        <f t="shared" si="389"/>
        <v>-89.999999949720618</v>
      </c>
      <c r="AJ660" s="31">
        <f t="shared" si="390"/>
        <v>105.25790827286735</v>
      </c>
      <c r="AK660" s="31">
        <f t="shared" si="391"/>
        <v>89.999687228466982</v>
      </c>
      <c r="AL660" s="32">
        <f t="shared" si="392"/>
        <v>-67.951880446666337</v>
      </c>
      <c r="AM660" s="31">
        <f t="shared" si="393"/>
        <v>-89.977063422136709</v>
      </c>
      <c r="AN660" s="31">
        <f t="shared" si="394"/>
        <v>-51.718216699860406</v>
      </c>
      <c r="AO660" s="31">
        <f t="shared" si="395"/>
        <v>-89.977376143390345</v>
      </c>
      <c r="AP660" s="30">
        <f t="shared" si="411"/>
        <v>23.609121289162623</v>
      </c>
      <c r="AQ660" s="30">
        <f t="shared" si="412"/>
        <v>-26.020599913279625</v>
      </c>
      <c r="AR660" s="31">
        <f t="shared" si="396"/>
        <v>-39.713242822064025</v>
      </c>
      <c r="AS660" s="33">
        <f t="shared" si="397"/>
        <v>-180.47653755902985</v>
      </c>
      <c r="AT660" s="31">
        <f t="shared" si="398"/>
        <v>0.53830863930497996</v>
      </c>
      <c r="AU660" s="31">
        <f t="shared" si="399"/>
        <v>19.964170627199465</v>
      </c>
      <c r="AV660" s="32">
        <f t="shared" si="400"/>
        <v>-1.4324950914209377E-3</v>
      </c>
      <c r="AW660" s="31">
        <f t="shared" si="401"/>
        <v>-1.0405551679069904</v>
      </c>
      <c r="AX660" s="34">
        <f t="shared" si="402"/>
        <v>0.536876144213559</v>
      </c>
      <c r="AY660" s="35">
        <f t="shared" si="403"/>
        <v>18.923615459292474</v>
      </c>
      <c r="AZ660" s="10">
        <f t="shared" si="404"/>
        <v>-39.176366677850467</v>
      </c>
      <c r="BA660" s="10">
        <f t="shared" si="405"/>
        <v>-161.55292209973737</v>
      </c>
      <c r="BB660" s="10">
        <f t="shared" si="406"/>
        <v>18.447077900262627</v>
      </c>
      <c r="BC660" s="48"/>
      <c r="BD660" s="46">
        <f t="shared" si="407"/>
        <v>-39</v>
      </c>
      <c r="BE660" s="46">
        <f t="shared" si="408"/>
        <v>-162</v>
      </c>
      <c r="BF660" s="46">
        <f t="shared" si="409"/>
        <v>18</v>
      </c>
    </row>
    <row r="661" spans="22:58" x14ac:dyDescent="0.3">
      <c r="V661" s="29">
        <v>7.5700000000000998</v>
      </c>
      <c r="W661" s="38">
        <f t="shared" si="379"/>
        <v>371535229.09725785</v>
      </c>
      <c r="X661" s="30">
        <f t="shared" si="413"/>
        <v>-6.4246676350453633</v>
      </c>
      <c r="Y661" s="31">
        <f t="shared" si="380"/>
        <v>-106.53574366409623</v>
      </c>
      <c r="Z661" s="31">
        <f t="shared" si="381"/>
        <v>-89.999730017602786</v>
      </c>
      <c r="AA661" s="31">
        <f t="shared" si="382"/>
        <v>86.233532560872533</v>
      </c>
      <c r="AB661" s="31">
        <f t="shared" si="383"/>
        <v>-89.99720458684537</v>
      </c>
      <c r="AC661" s="31">
        <f t="shared" si="384"/>
        <v>41.343316217414724</v>
      </c>
      <c r="AD661" s="31">
        <f t="shared" si="385"/>
        <v>89.509134923846077</v>
      </c>
      <c r="AE661" s="31">
        <f t="shared" si="386"/>
        <v>14.616437479145659</v>
      </c>
      <c r="AF661" s="31">
        <f t="shared" si="387"/>
        <v>-90.487799680602066</v>
      </c>
      <c r="AG661" s="31">
        <f t="shared" si="410"/>
        <v>92.110410468749379</v>
      </c>
      <c r="AH661" s="31">
        <f t="shared" si="388"/>
        <v>-181.33465499481076</v>
      </c>
      <c r="AI661" s="31">
        <f t="shared" si="389"/>
        <v>-89.999999950865131</v>
      </c>
      <c r="AJ661" s="31">
        <f t="shared" si="390"/>
        <v>105.45790827286152</v>
      </c>
      <c r="AK661" s="31">
        <f t="shared" si="391"/>
        <v>89.999694348016277</v>
      </c>
      <c r="AL661" s="32">
        <f t="shared" si="392"/>
        <v>-68.151880415342077</v>
      </c>
      <c r="AM661" s="31">
        <f t="shared" si="393"/>
        <v>-89.977585522336739</v>
      </c>
      <c r="AN661" s="31">
        <f t="shared" si="394"/>
        <v>-51.918216668541945</v>
      </c>
      <c r="AO661" s="31">
        <f t="shared" si="395"/>
        <v>-89.977891125185593</v>
      </c>
      <c r="AP661" s="30">
        <f t="shared" si="411"/>
        <v>23.609121289162623</v>
      </c>
      <c r="AQ661" s="30">
        <f t="shared" si="412"/>
        <v>-26.020599913279625</v>
      </c>
      <c r="AR661" s="31">
        <f t="shared" si="396"/>
        <v>-39.713257813513287</v>
      </c>
      <c r="AS661" s="33">
        <f t="shared" si="397"/>
        <v>-180.46569080578766</v>
      </c>
      <c r="AT661" s="31">
        <f t="shared" si="398"/>
        <v>0.56210374609185654</v>
      </c>
      <c r="AU661" s="31">
        <f t="shared" si="399"/>
        <v>20.39129223532197</v>
      </c>
      <c r="AV661" s="32">
        <f t="shared" si="400"/>
        <v>-1.4999948477129575E-3</v>
      </c>
      <c r="AW661" s="31">
        <f t="shared" si="401"/>
        <v>-1.0647872946905039</v>
      </c>
      <c r="AX661" s="34">
        <f t="shared" si="402"/>
        <v>0.56060375124414363</v>
      </c>
      <c r="AY661" s="35">
        <f t="shared" si="403"/>
        <v>19.326504940631466</v>
      </c>
      <c r="AZ661" s="10">
        <f t="shared" si="404"/>
        <v>-39.152654062269143</v>
      </c>
      <c r="BA661" s="10">
        <f t="shared" si="405"/>
        <v>-161.13918586515621</v>
      </c>
      <c r="BB661" s="10">
        <f t="shared" si="406"/>
        <v>18.860814134843793</v>
      </c>
      <c r="BC661" s="37"/>
      <c r="BD661" s="46">
        <f t="shared" si="407"/>
        <v>-39</v>
      </c>
      <c r="BE661" s="46">
        <f t="shared" si="408"/>
        <v>-161</v>
      </c>
      <c r="BF661" s="46">
        <f t="shared" si="409"/>
        <v>19</v>
      </c>
    </row>
    <row r="662" spans="22:58" x14ac:dyDescent="0.3">
      <c r="V662" s="29">
        <v>7.5800000000001004</v>
      </c>
      <c r="W662" s="38">
        <f t="shared" si="379"/>
        <v>380189396.32064986</v>
      </c>
      <c r="X662" s="30">
        <f t="shared" si="413"/>
        <v>-6.4246676350453633</v>
      </c>
      <c r="Y662" s="31">
        <f t="shared" si="380"/>
        <v>-106.73574366409191</v>
      </c>
      <c r="Z662" s="31">
        <f t="shared" si="381"/>
        <v>-89.999736163152434</v>
      </c>
      <c r="AA662" s="31">
        <f t="shared" si="382"/>
        <v>86.433532560407272</v>
      </c>
      <c r="AB662" s="31">
        <f t="shared" si="383"/>
        <v>-89.997268218217243</v>
      </c>
      <c r="AC662" s="31">
        <f t="shared" si="384"/>
        <v>41.543301871195396</v>
      </c>
      <c r="AD662" s="31">
        <f t="shared" si="385"/>
        <v>89.520307848915053</v>
      </c>
      <c r="AE662" s="31">
        <f t="shared" si="386"/>
        <v>14.816423132465388</v>
      </c>
      <c r="AF662" s="31">
        <f t="shared" si="387"/>
        <v>-90.476696532454611</v>
      </c>
      <c r="AG662" s="31">
        <f t="shared" si="410"/>
        <v>92.110410468749379</v>
      </c>
      <c r="AH662" s="31">
        <f t="shared" si="388"/>
        <v>-181.53465499481081</v>
      </c>
      <c r="AI662" s="31">
        <f t="shared" si="389"/>
        <v>-89.999999951983568</v>
      </c>
      <c r="AJ662" s="31">
        <f t="shared" si="390"/>
        <v>105.65790827285598</v>
      </c>
      <c r="AK662" s="31">
        <f t="shared" si="391"/>
        <v>89.999701305504843</v>
      </c>
      <c r="AL662" s="32">
        <f t="shared" si="392"/>
        <v>-68.351880385427705</v>
      </c>
      <c r="AM662" s="31">
        <f t="shared" si="393"/>
        <v>-89.978095738088896</v>
      </c>
      <c r="AN662" s="31">
        <f t="shared" si="394"/>
        <v>-52.118216638633157</v>
      </c>
      <c r="AO662" s="31">
        <f t="shared" si="395"/>
        <v>-89.978394384567622</v>
      </c>
      <c r="AP662" s="30">
        <f t="shared" si="411"/>
        <v>23.609121289162623</v>
      </c>
      <c r="AQ662" s="30">
        <f t="shared" si="412"/>
        <v>-26.020599913279625</v>
      </c>
      <c r="AR662" s="31">
        <f t="shared" si="396"/>
        <v>-39.713272130284771</v>
      </c>
      <c r="AS662" s="33">
        <f t="shared" si="397"/>
        <v>-180.45509091702223</v>
      </c>
      <c r="AT662" s="31">
        <f t="shared" si="398"/>
        <v>0.58688133126876563</v>
      </c>
      <c r="AU662" s="31">
        <f t="shared" si="399"/>
        <v>20.825925589176745</v>
      </c>
      <c r="AV662" s="32">
        <f t="shared" si="400"/>
        <v>-1.5706746450951923E-3</v>
      </c>
      <c r="AW662" s="31">
        <f t="shared" si="401"/>
        <v>-1.0895834657777048</v>
      </c>
      <c r="AX662" s="34">
        <f t="shared" si="402"/>
        <v>0.58531065662367043</v>
      </c>
      <c r="AY662" s="35">
        <f t="shared" si="403"/>
        <v>19.736342123399041</v>
      </c>
      <c r="AZ662" s="10">
        <f t="shared" si="404"/>
        <v>-39.127961473661102</v>
      </c>
      <c r="BA662" s="10">
        <f t="shared" si="405"/>
        <v>-160.71874879362321</v>
      </c>
      <c r="BB662" s="10">
        <f t="shared" si="406"/>
        <v>19.281251206376794</v>
      </c>
      <c r="BC662" s="37"/>
      <c r="BD662" s="46">
        <f t="shared" si="407"/>
        <v>-39</v>
      </c>
      <c r="BE662" s="46">
        <f t="shared" si="408"/>
        <v>-161</v>
      </c>
      <c r="BF662" s="46">
        <f t="shared" si="409"/>
        <v>19</v>
      </c>
    </row>
    <row r="663" spans="22:58" x14ac:dyDescent="0.3">
      <c r="V663" s="29">
        <v>7.5900000000001002</v>
      </c>
      <c r="W663" s="36">
        <f t="shared" si="379"/>
        <v>389045144.99437124</v>
      </c>
      <c r="X663" s="30">
        <f t="shared" si="413"/>
        <v>-6.4246676350453633</v>
      </c>
      <c r="Y663" s="31">
        <f t="shared" si="380"/>
        <v>-106.93574366408777</v>
      </c>
      <c r="Z663" s="31">
        <f t="shared" si="381"/>
        <v>-89.999742168812304</v>
      </c>
      <c r="AA663" s="31">
        <f t="shared" si="382"/>
        <v>86.63353255996293</v>
      </c>
      <c r="AB663" s="31">
        <f t="shared" si="383"/>
        <v>-89.997330401162273</v>
      </c>
      <c r="AC663" s="31">
        <f t="shared" si="384"/>
        <v>41.74328817061803</v>
      </c>
      <c r="AD663" s="31">
        <f t="shared" si="385"/>
        <v>89.531226482412549</v>
      </c>
      <c r="AE663" s="31">
        <f t="shared" si="386"/>
        <v>15.016409431447826</v>
      </c>
      <c r="AF663" s="31">
        <f t="shared" si="387"/>
        <v>-90.465846087562042</v>
      </c>
      <c r="AG663" s="31">
        <f t="shared" si="410"/>
        <v>92.110410468749379</v>
      </c>
      <c r="AH663" s="31">
        <f t="shared" si="388"/>
        <v>-181.7346549948108</v>
      </c>
      <c r="AI663" s="31">
        <f t="shared" si="389"/>
        <v>-89.999999953076568</v>
      </c>
      <c r="AJ663" s="31">
        <f t="shared" si="390"/>
        <v>105.85790827285066</v>
      </c>
      <c r="AK663" s="31">
        <f t="shared" si="391"/>
        <v>89.999708104621632</v>
      </c>
      <c r="AL663" s="32">
        <f t="shared" si="392"/>
        <v>-68.55188035685967</v>
      </c>
      <c r="AM663" s="31">
        <f t="shared" si="393"/>
        <v>-89.978594339915972</v>
      </c>
      <c r="AN663" s="31">
        <f t="shared" si="394"/>
        <v>-52.318216610070422</v>
      </c>
      <c r="AO663" s="31">
        <f t="shared" si="395"/>
        <v>-89.978886188370907</v>
      </c>
      <c r="AP663" s="30">
        <f t="shared" si="411"/>
        <v>23.609121289162623</v>
      </c>
      <c r="AQ663" s="30">
        <f t="shared" si="412"/>
        <v>-26.020599913279625</v>
      </c>
      <c r="AR663" s="31">
        <f t="shared" si="396"/>
        <v>-39.713285802739598</v>
      </c>
      <c r="AS663" s="33">
        <f t="shared" si="397"/>
        <v>-180.44473227593295</v>
      </c>
      <c r="AT663" s="31">
        <f t="shared" si="398"/>
        <v>0.61267602137303601</v>
      </c>
      <c r="AU663" s="31">
        <f t="shared" si="399"/>
        <v>21.26810099507766</v>
      </c>
      <c r="AV663" s="32">
        <f t="shared" si="400"/>
        <v>-1.6446842458422779E-3</v>
      </c>
      <c r="AW663" s="31">
        <f t="shared" si="401"/>
        <v>-1.1149567912519951</v>
      </c>
      <c r="AX663" s="34">
        <f t="shared" si="402"/>
        <v>0.61103133712719371</v>
      </c>
      <c r="AY663" s="35">
        <f t="shared" si="403"/>
        <v>20.153144203825665</v>
      </c>
      <c r="AZ663" s="10">
        <f t="shared" si="404"/>
        <v>-39.102254465612404</v>
      </c>
      <c r="BA663" s="10">
        <f t="shared" si="405"/>
        <v>-160.29158807210729</v>
      </c>
      <c r="BB663" s="10">
        <f t="shared" si="406"/>
        <v>19.708411927892712</v>
      </c>
      <c r="BC663" s="48"/>
      <c r="BD663" s="46">
        <f t="shared" si="407"/>
        <v>-39</v>
      </c>
      <c r="BE663" s="46">
        <f t="shared" si="408"/>
        <v>-160</v>
      </c>
      <c r="BF663" s="46">
        <f t="shared" si="409"/>
        <v>20</v>
      </c>
    </row>
    <row r="664" spans="22:58" x14ac:dyDescent="0.3">
      <c r="V664" s="29">
        <v>7.6000000000001</v>
      </c>
      <c r="W664" s="38">
        <f t="shared" si="379"/>
        <v>398107170.55359</v>
      </c>
      <c r="X664" s="30">
        <f t="shared" si="413"/>
        <v>-6.4246676350453633</v>
      </c>
      <c r="Y664" s="31">
        <f t="shared" si="380"/>
        <v>-107.1357436640838</v>
      </c>
      <c r="Z664" s="31">
        <f t="shared" si="381"/>
        <v>-89.999748037766651</v>
      </c>
      <c r="AA664" s="31">
        <f t="shared" si="382"/>
        <v>86.833532559538597</v>
      </c>
      <c r="AB664" s="31">
        <f t="shared" si="383"/>
        <v>-89.997391168650651</v>
      </c>
      <c r="AC664" s="31">
        <f t="shared" si="384"/>
        <v>41.943275086627878</v>
      </c>
      <c r="AD664" s="31">
        <f t="shared" si="385"/>
        <v>89.541896610368681</v>
      </c>
      <c r="AE664" s="31">
        <f t="shared" si="386"/>
        <v>15.216396347037303</v>
      </c>
      <c r="AF664" s="31">
        <f t="shared" si="387"/>
        <v>-90.45524259604862</v>
      </c>
      <c r="AG664" s="31">
        <f t="shared" si="410"/>
        <v>92.110410468749379</v>
      </c>
      <c r="AH664" s="31">
        <f t="shared" si="388"/>
        <v>-181.93465499481078</v>
      </c>
      <c r="AI664" s="31">
        <f t="shared" si="389"/>
        <v>-89.99999995414467</v>
      </c>
      <c r="AJ664" s="31">
        <f t="shared" si="390"/>
        <v>106.05790827284558</v>
      </c>
      <c r="AK664" s="31">
        <f t="shared" si="391"/>
        <v>89.999714748971641</v>
      </c>
      <c r="AL664" s="32">
        <f t="shared" si="392"/>
        <v>-68.751880329577403</v>
      </c>
      <c r="AM664" s="31">
        <f t="shared" si="393"/>
        <v>-89.979081592182951</v>
      </c>
      <c r="AN664" s="31">
        <f t="shared" si="394"/>
        <v>-52.518216582793229</v>
      </c>
      <c r="AO664" s="31">
        <f t="shared" si="395"/>
        <v>-89.979366797355979</v>
      </c>
      <c r="AP664" s="30">
        <f t="shared" si="411"/>
        <v>23.609121289162623</v>
      </c>
      <c r="AQ664" s="30">
        <f t="shared" si="412"/>
        <v>-26.020599913279625</v>
      </c>
      <c r="AR664" s="31">
        <f t="shared" si="396"/>
        <v>-39.713298859872928</v>
      </c>
      <c r="AS664" s="33">
        <f t="shared" si="397"/>
        <v>-180.4346093934046</v>
      </c>
      <c r="AT664" s="31">
        <f t="shared" si="398"/>
        <v>0.6395231701530204</v>
      </c>
      <c r="AU664" s="31">
        <f t="shared" si="399"/>
        <v>21.717842159513463</v>
      </c>
      <c r="AV664" s="32">
        <f t="shared" si="400"/>
        <v>-1.7221804598557802E-3</v>
      </c>
      <c r="AW664" s="31">
        <f t="shared" si="401"/>
        <v>-1.1409206845549715</v>
      </c>
      <c r="AX664" s="34">
        <f t="shared" si="402"/>
        <v>0.63780098969316468</v>
      </c>
      <c r="AY664" s="35">
        <f t="shared" si="403"/>
        <v>20.576921474958493</v>
      </c>
      <c r="AZ664" s="10">
        <f t="shared" si="404"/>
        <v>-39.075497870179767</v>
      </c>
      <c r="BA664" s="10">
        <f t="shared" si="405"/>
        <v>-159.85768791844612</v>
      </c>
      <c r="BB664" s="10">
        <f t="shared" si="406"/>
        <v>20.142312081553882</v>
      </c>
      <c r="BC664" s="37"/>
      <c r="BD664" s="46">
        <f t="shared" si="407"/>
        <v>-39</v>
      </c>
      <c r="BE664" s="46">
        <f t="shared" si="408"/>
        <v>-160</v>
      </c>
      <c r="BF664" s="46">
        <f t="shared" si="409"/>
        <v>20</v>
      </c>
    </row>
    <row r="665" spans="22:58" x14ac:dyDescent="0.3">
      <c r="V665" s="29">
        <v>7.6100000000000998</v>
      </c>
      <c r="W665" s="38">
        <f t="shared" si="379"/>
        <v>407380277.80420756</v>
      </c>
      <c r="X665" s="30">
        <f t="shared" si="413"/>
        <v>-6.4246676350453633</v>
      </c>
      <c r="Y665" s="31">
        <f t="shared" si="380"/>
        <v>-107.33574366408004</v>
      </c>
      <c r="Z665" s="31">
        <f t="shared" si="381"/>
        <v>-89.999753773127296</v>
      </c>
      <c r="AA665" s="31">
        <f t="shared" si="382"/>
        <v>87.033532559133349</v>
      </c>
      <c r="AB665" s="31">
        <f t="shared" si="383"/>
        <v>-89.997450552902151</v>
      </c>
      <c r="AC665" s="31">
        <f t="shared" si="384"/>
        <v>42.143262591477495</v>
      </c>
      <c r="AD665" s="31">
        <f t="shared" si="385"/>
        <v>89.552323887264365</v>
      </c>
      <c r="AE665" s="31">
        <f t="shared" si="386"/>
        <v>15.416383851485435</v>
      </c>
      <c r="AF665" s="31">
        <f t="shared" si="387"/>
        <v>-90.444880438765082</v>
      </c>
      <c r="AG665" s="31">
        <f t="shared" si="410"/>
        <v>92.110410468749379</v>
      </c>
      <c r="AH665" s="31">
        <f t="shared" si="388"/>
        <v>-182.13465499481077</v>
      </c>
      <c r="AI665" s="31">
        <f t="shared" si="389"/>
        <v>-89.999999955188471</v>
      </c>
      <c r="AJ665" s="31">
        <f t="shared" si="390"/>
        <v>106.25790827284075</v>
      </c>
      <c r="AK665" s="31">
        <f t="shared" si="391"/>
        <v>89.999721242077769</v>
      </c>
      <c r="AL665" s="32">
        <f t="shared" si="392"/>
        <v>-68.951880303523055</v>
      </c>
      <c r="AM665" s="31">
        <f t="shared" si="393"/>
        <v>-89.979557753237174</v>
      </c>
      <c r="AN665" s="31">
        <f t="shared" si="394"/>
        <v>-52.718216556743698</v>
      </c>
      <c r="AO665" s="31">
        <f t="shared" si="395"/>
        <v>-89.979836466347876</v>
      </c>
      <c r="AP665" s="30">
        <f t="shared" si="411"/>
        <v>23.609121289162623</v>
      </c>
      <c r="AQ665" s="30">
        <f t="shared" si="412"/>
        <v>-26.020599913279625</v>
      </c>
      <c r="AR665" s="31">
        <f t="shared" si="396"/>
        <v>-39.713311329375266</v>
      </c>
      <c r="AS665" s="33">
        <f t="shared" si="397"/>
        <v>-180.42471690511297</v>
      </c>
      <c r="AT665" s="31">
        <f t="shared" si="398"/>
        <v>0.66745883243369519</v>
      </c>
      <c r="AU665" s="31">
        <f t="shared" si="399"/>
        <v>22.175165799050518</v>
      </c>
      <c r="AV665" s="32">
        <f t="shared" si="400"/>
        <v>-1.8033274757938897E-3</v>
      </c>
      <c r="AW665" s="31">
        <f t="shared" si="401"/>
        <v>-1.1674888694086238</v>
      </c>
      <c r="AX665" s="34">
        <f t="shared" si="402"/>
        <v>0.66565550495790127</v>
      </c>
      <c r="AY665" s="35">
        <f t="shared" si="403"/>
        <v>21.007676929641896</v>
      </c>
      <c r="AZ665" s="10">
        <f t="shared" si="404"/>
        <v>-39.047655824417362</v>
      </c>
      <c r="BA665" s="10">
        <f t="shared" si="405"/>
        <v>-159.41703997547108</v>
      </c>
      <c r="BB665" s="10">
        <f t="shared" si="406"/>
        <v>20.582960024528916</v>
      </c>
      <c r="BC665" s="37"/>
      <c r="BD665" s="46">
        <f t="shared" si="407"/>
        <v>-39</v>
      </c>
      <c r="BE665" s="46">
        <f t="shared" si="408"/>
        <v>-159</v>
      </c>
      <c r="BF665" s="46">
        <f t="shared" si="409"/>
        <v>21</v>
      </c>
    </row>
    <row r="666" spans="22:58" x14ac:dyDescent="0.3">
      <c r="V666" s="29">
        <v>7.6200000000000996</v>
      </c>
      <c r="W666" s="36">
        <f t="shared" si="379"/>
        <v>416869383.47043097</v>
      </c>
      <c r="X666" s="30">
        <f t="shared" si="413"/>
        <v>-6.4246676350453633</v>
      </c>
      <c r="Y666" s="31">
        <f t="shared" si="380"/>
        <v>-107.53574366407639</v>
      </c>
      <c r="Z666" s="31">
        <f t="shared" si="381"/>
        <v>-89.999759377935206</v>
      </c>
      <c r="AA666" s="31">
        <f t="shared" si="382"/>
        <v>87.233532558746305</v>
      </c>
      <c r="AB666" s="31">
        <f t="shared" si="383"/>
        <v>-89.997508585403054</v>
      </c>
      <c r="AC666" s="31">
        <f t="shared" si="384"/>
        <v>42.34325065866792</v>
      </c>
      <c r="AD666" s="31">
        <f t="shared" si="385"/>
        <v>89.562513839015423</v>
      </c>
      <c r="AE666" s="31">
        <f t="shared" si="386"/>
        <v>15.616371918292465</v>
      </c>
      <c r="AF666" s="31">
        <f t="shared" si="387"/>
        <v>-90.434754124322836</v>
      </c>
      <c r="AG666" s="31">
        <f t="shared" si="410"/>
        <v>92.110410468749379</v>
      </c>
      <c r="AH666" s="31">
        <f t="shared" si="388"/>
        <v>-182.33465499481076</v>
      </c>
      <c r="AI666" s="31">
        <f t="shared" si="389"/>
        <v>-89.999999956208498</v>
      </c>
      <c r="AJ666" s="31">
        <f t="shared" si="390"/>
        <v>106.45790827283608</v>
      </c>
      <c r="AK666" s="31">
        <f t="shared" si="391"/>
        <v>89.999727587382765</v>
      </c>
      <c r="AL666" s="32">
        <f t="shared" si="392"/>
        <v>-69.151880278641315</v>
      </c>
      <c r="AM666" s="31">
        <f t="shared" si="393"/>
        <v>-89.980023075545247</v>
      </c>
      <c r="AN666" s="31">
        <f t="shared" si="394"/>
        <v>-52.918216531866619</v>
      </c>
      <c r="AO666" s="31">
        <f t="shared" si="395"/>
        <v>-89.980295444370981</v>
      </c>
      <c r="AP666" s="30">
        <f t="shared" si="411"/>
        <v>23.609121289162623</v>
      </c>
      <c r="AQ666" s="30">
        <f t="shared" si="412"/>
        <v>-26.020599913279625</v>
      </c>
      <c r="AR666" s="31">
        <f t="shared" si="396"/>
        <v>-39.713323237691156</v>
      </c>
      <c r="AS666" s="33">
        <f t="shared" si="397"/>
        <v>-180.4150495686938</v>
      </c>
      <c r="AT666" s="31">
        <f t="shared" si="398"/>
        <v>0.69651973390866029</v>
      </c>
      <c r="AU666" s="31">
        <f t="shared" si="399"/>
        <v>22.640081247394331</v>
      </c>
      <c r="AV666" s="32">
        <f t="shared" si="400"/>
        <v>-1.8882972077193839E-3</v>
      </c>
      <c r="AW666" s="31">
        <f t="shared" si="401"/>
        <v>-1.1946753868885316</v>
      </c>
      <c r="AX666" s="34">
        <f t="shared" si="402"/>
        <v>0.69463143670094085</v>
      </c>
      <c r="AY666" s="35">
        <f t="shared" si="403"/>
        <v>21.445405860505801</v>
      </c>
      <c r="AZ666" s="10">
        <f t="shared" si="404"/>
        <v>-39.018691800990219</v>
      </c>
      <c r="BA666" s="10">
        <f t="shared" si="405"/>
        <v>-158.96964370818802</v>
      </c>
      <c r="BB666" s="10">
        <f t="shared" si="406"/>
        <v>21.030356291811984</v>
      </c>
      <c r="BC666" s="48"/>
      <c r="BD666" s="46">
        <f t="shared" si="407"/>
        <v>-39</v>
      </c>
      <c r="BE666" s="46">
        <f t="shared" si="408"/>
        <v>-159</v>
      </c>
      <c r="BF666" s="46">
        <f t="shared" si="409"/>
        <v>21</v>
      </c>
    </row>
    <row r="667" spans="22:58" x14ac:dyDescent="0.3">
      <c r="V667" s="29">
        <v>7.6300000000001003</v>
      </c>
      <c r="W667" s="38">
        <f t="shared" si="379"/>
        <v>426579518.80169189</v>
      </c>
      <c r="X667" s="30">
        <f t="shared" si="413"/>
        <v>-6.4246676350453633</v>
      </c>
      <c r="Y667" s="31">
        <f t="shared" si="380"/>
        <v>-107.73574366407297</v>
      </c>
      <c r="Z667" s="31">
        <f t="shared" si="381"/>
        <v>-89.999764855162098</v>
      </c>
      <c r="AA667" s="31">
        <f t="shared" si="382"/>
        <v>87.433532558376754</v>
      </c>
      <c r="AB667" s="31">
        <f t="shared" si="383"/>
        <v>-89.997565296922957</v>
      </c>
      <c r="AC667" s="31">
        <f t="shared" si="384"/>
        <v>42.543239262892705</v>
      </c>
      <c r="AD667" s="31">
        <f t="shared" si="385"/>
        <v>89.572471865889199</v>
      </c>
      <c r="AE667" s="31">
        <f t="shared" si="386"/>
        <v>15.816360522151122</v>
      </c>
      <c r="AF667" s="31">
        <f t="shared" si="387"/>
        <v>-90.424858286195857</v>
      </c>
      <c r="AG667" s="31">
        <f t="shared" si="410"/>
        <v>92.110410468749379</v>
      </c>
      <c r="AH667" s="31">
        <f t="shared" si="388"/>
        <v>-182.53465499481081</v>
      </c>
      <c r="AI667" s="31">
        <f t="shared" si="389"/>
        <v>-89.999999957205318</v>
      </c>
      <c r="AJ667" s="31">
        <f t="shared" si="390"/>
        <v>106.65790827283169</v>
      </c>
      <c r="AK667" s="31">
        <f t="shared" si="391"/>
        <v>89.999733788250978</v>
      </c>
      <c r="AL667" s="32">
        <f t="shared" si="392"/>
        <v>-69.351880254879475</v>
      </c>
      <c r="AM667" s="31">
        <f t="shared" si="393"/>
        <v>-89.980477805826993</v>
      </c>
      <c r="AN667" s="31">
        <f t="shared" si="394"/>
        <v>-53.118216508109214</v>
      </c>
      <c r="AO667" s="31">
        <f t="shared" si="395"/>
        <v>-89.980743974781333</v>
      </c>
      <c r="AP667" s="30">
        <f t="shared" si="411"/>
        <v>23.609121289162623</v>
      </c>
      <c r="AQ667" s="30">
        <f t="shared" si="412"/>
        <v>-26.020599913279625</v>
      </c>
      <c r="AR667" s="31">
        <f t="shared" si="396"/>
        <v>-39.713334610075094</v>
      </c>
      <c r="AS667" s="33">
        <f t="shared" si="397"/>
        <v>-180.40560226097719</v>
      </c>
      <c r="AT667" s="31">
        <f t="shared" si="398"/>
        <v>0.72674323667925911</v>
      </c>
      <c r="AU667" s="31">
        <f t="shared" si="399"/>
        <v>23.112590061325431</v>
      </c>
      <c r="AV667" s="32">
        <f t="shared" si="400"/>
        <v>-1.977269657972187E-3</v>
      </c>
      <c r="AW667" s="31">
        <f t="shared" si="401"/>
        <v>-1.2224946026508328</v>
      </c>
      <c r="AX667" s="34">
        <f t="shared" si="402"/>
        <v>0.72476596702128693</v>
      </c>
      <c r="AY667" s="35">
        <f t="shared" si="403"/>
        <v>21.890095458674597</v>
      </c>
      <c r="AZ667" s="10">
        <f t="shared" si="404"/>
        <v>-38.98856864305381</v>
      </c>
      <c r="BA667" s="10">
        <f t="shared" si="405"/>
        <v>-158.51550680230258</v>
      </c>
      <c r="BB667" s="10">
        <f t="shared" si="406"/>
        <v>21.484493197697418</v>
      </c>
      <c r="BC667" s="37"/>
      <c r="BD667" s="46">
        <f t="shared" si="407"/>
        <v>-39</v>
      </c>
      <c r="BE667" s="46">
        <f t="shared" si="408"/>
        <v>-159</v>
      </c>
      <c r="BF667" s="46">
        <f t="shared" si="409"/>
        <v>21</v>
      </c>
    </row>
    <row r="668" spans="22:58" x14ac:dyDescent="0.3">
      <c r="V668" s="29">
        <v>7.6400000000001</v>
      </c>
      <c r="W668" s="38">
        <f t="shared" si="379"/>
        <v>436515832.24026746</v>
      </c>
      <c r="X668" s="30">
        <f t="shared" si="413"/>
        <v>-6.4246676350453633</v>
      </c>
      <c r="Y668" s="31">
        <f t="shared" si="380"/>
        <v>-107.93574366406969</v>
      </c>
      <c r="Z668" s="31">
        <f t="shared" si="381"/>
        <v>-89.999770207712089</v>
      </c>
      <c r="AA668" s="31">
        <f t="shared" si="382"/>
        <v>87.633532558023802</v>
      </c>
      <c r="AB668" s="31">
        <f t="shared" si="383"/>
        <v>-89.997620717531078</v>
      </c>
      <c r="AC668" s="31">
        <f t="shared" si="384"/>
        <v>42.743228379983911</v>
      </c>
      <c r="AD668" s="31">
        <f t="shared" si="385"/>
        <v>89.582203245355586</v>
      </c>
      <c r="AE668" s="31">
        <f t="shared" si="386"/>
        <v>16.016349638892656</v>
      </c>
      <c r="AF668" s="31">
        <f t="shared" si="387"/>
        <v>-90.41518767988758</v>
      </c>
      <c r="AG668" s="31">
        <f t="shared" si="410"/>
        <v>92.110410468749379</v>
      </c>
      <c r="AH668" s="31">
        <f t="shared" si="388"/>
        <v>-182.7346549948108</v>
      </c>
      <c r="AI668" s="31">
        <f t="shared" si="389"/>
        <v>-89.99999995817943</v>
      </c>
      <c r="AJ668" s="31">
        <f t="shared" si="390"/>
        <v>106.85790827282747</v>
      </c>
      <c r="AK668" s="31">
        <f t="shared" si="391"/>
        <v>89.999739847970204</v>
      </c>
      <c r="AL668" s="32">
        <f t="shared" si="392"/>
        <v>-69.551880232187088</v>
      </c>
      <c r="AM668" s="31">
        <f t="shared" si="393"/>
        <v>-89.980922185186174</v>
      </c>
      <c r="AN668" s="31">
        <f t="shared" si="394"/>
        <v>-53.318216485421033</v>
      </c>
      <c r="AO668" s="31">
        <f t="shared" si="395"/>
        <v>-89.981182295395399</v>
      </c>
      <c r="AP668" s="30">
        <f t="shared" si="411"/>
        <v>23.609121289162623</v>
      </c>
      <c r="AQ668" s="30">
        <f t="shared" si="412"/>
        <v>-26.020599913279625</v>
      </c>
      <c r="AR668" s="31">
        <f t="shared" si="396"/>
        <v>-39.713345470645379</v>
      </c>
      <c r="AS668" s="33">
        <f t="shared" si="397"/>
        <v>-180.39636997528299</v>
      </c>
      <c r="AT668" s="31">
        <f t="shared" si="398"/>
        <v>0.75816730037441427</v>
      </c>
      <c r="AU668" s="31">
        <f t="shared" si="399"/>
        <v>23.59268562739155</v>
      </c>
      <c r="AV668" s="32">
        <f t="shared" si="400"/>
        <v>-2.0704332970344873E-3</v>
      </c>
      <c r="AW668" s="31">
        <f t="shared" si="401"/>
        <v>-1.2509612143156923</v>
      </c>
      <c r="AX668" s="34">
        <f t="shared" si="402"/>
        <v>0.75609686707737978</v>
      </c>
      <c r="AY668" s="35">
        <f t="shared" si="403"/>
        <v>22.341724413075859</v>
      </c>
      <c r="AZ668" s="10">
        <f t="shared" si="404"/>
        <v>-38.957248603567997</v>
      </c>
      <c r="BA668" s="10">
        <f t="shared" si="405"/>
        <v>-158.05464556220713</v>
      </c>
      <c r="BB668" s="10">
        <f t="shared" si="406"/>
        <v>21.945354437792872</v>
      </c>
      <c r="BC668" s="37"/>
      <c r="BD668" s="46">
        <f t="shared" si="407"/>
        <v>-39</v>
      </c>
      <c r="BE668" s="46">
        <f t="shared" si="408"/>
        <v>-158</v>
      </c>
      <c r="BF668" s="46">
        <f t="shared" si="409"/>
        <v>22</v>
      </c>
    </row>
    <row r="669" spans="22:58" x14ac:dyDescent="0.3">
      <c r="V669" s="29">
        <v>7.6500000000000998</v>
      </c>
      <c r="W669" s="36">
        <f t="shared" si="379"/>
        <v>446683592.15106696</v>
      </c>
      <c r="X669" s="30">
        <f t="shared" si="413"/>
        <v>-6.4246676350453633</v>
      </c>
      <c r="Y669" s="31">
        <f t="shared" si="380"/>
        <v>-108.13574366406654</v>
      </c>
      <c r="Z669" s="31">
        <f t="shared" si="381"/>
        <v>-89.999775438423157</v>
      </c>
      <c r="AA669" s="31">
        <f t="shared" si="382"/>
        <v>87.833532557686738</v>
      </c>
      <c r="AB669" s="31">
        <f t="shared" si="383"/>
        <v>-89.997674876612137</v>
      </c>
      <c r="AC669" s="31">
        <f t="shared" si="384"/>
        <v>42.943217986861242</v>
      </c>
      <c r="AD669" s="31">
        <f t="shared" si="385"/>
        <v>89.5917131348737</v>
      </c>
      <c r="AE669" s="31">
        <f t="shared" si="386"/>
        <v>16.216339245436075</v>
      </c>
      <c r="AF669" s="31">
        <f t="shared" si="387"/>
        <v>-90.40573718016158</v>
      </c>
      <c r="AG669" s="31">
        <f t="shared" si="410"/>
        <v>92.110410468749379</v>
      </c>
      <c r="AH669" s="31">
        <f t="shared" si="388"/>
        <v>-182.93465499481078</v>
      </c>
      <c r="AI669" s="31">
        <f t="shared" si="389"/>
        <v>-89.999999959131387</v>
      </c>
      <c r="AJ669" s="31">
        <f t="shared" si="390"/>
        <v>107.05790827282344</v>
      </c>
      <c r="AK669" s="31">
        <f t="shared" si="391"/>
        <v>89.999745769753375</v>
      </c>
      <c r="AL669" s="32">
        <f t="shared" si="392"/>
        <v>-69.75188021051602</v>
      </c>
      <c r="AM669" s="31">
        <f t="shared" si="393"/>
        <v>-89.981356449238419</v>
      </c>
      <c r="AN669" s="31">
        <f t="shared" si="394"/>
        <v>-53.518216463753987</v>
      </c>
      <c r="AO669" s="31">
        <f t="shared" si="395"/>
        <v>-89.981610638616431</v>
      </c>
      <c r="AP669" s="30">
        <f t="shared" si="411"/>
        <v>23.609121289162623</v>
      </c>
      <c r="AQ669" s="30">
        <f t="shared" si="412"/>
        <v>-26.020599913279625</v>
      </c>
      <c r="AR669" s="31">
        <f t="shared" si="396"/>
        <v>-39.713355842434915</v>
      </c>
      <c r="AS669" s="33">
        <f t="shared" si="397"/>
        <v>-180.38734781877801</v>
      </c>
      <c r="AT669" s="31">
        <f t="shared" si="398"/>
        <v>0.79083043870117331</v>
      </c>
      <c r="AU669" s="31">
        <f t="shared" si="399"/>
        <v>24.080352771409956</v>
      </c>
      <c r="AV669" s="32">
        <f t="shared" si="400"/>
        <v>-2.1679854611640886E-3</v>
      </c>
      <c r="AW669" s="31">
        <f t="shared" si="401"/>
        <v>-1.2800902590102134</v>
      </c>
      <c r="AX669" s="34">
        <f t="shared" si="402"/>
        <v>0.78866245324000928</v>
      </c>
      <c r="AY669" s="35">
        <f t="shared" si="403"/>
        <v>22.800262512399744</v>
      </c>
      <c r="AZ669" s="10">
        <f t="shared" si="404"/>
        <v>-38.924693389194907</v>
      </c>
      <c r="BA669" s="10">
        <f t="shared" si="405"/>
        <v>-157.58708530637827</v>
      </c>
      <c r="BB669" s="10">
        <f t="shared" si="406"/>
        <v>22.41291469362173</v>
      </c>
      <c r="BC669" s="48"/>
      <c r="BD669" s="46">
        <f t="shared" si="407"/>
        <v>-39</v>
      </c>
      <c r="BE669" s="46">
        <f t="shared" si="408"/>
        <v>-158</v>
      </c>
      <c r="BF669" s="46">
        <f t="shared" si="409"/>
        <v>22</v>
      </c>
    </row>
    <row r="670" spans="22:58" x14ac:dyDescent="0.3">
      <c r="V670" s="29">
        <v>7.6600000000000996</v>
      </c>
      <c r="W670" s="38">
        <f t="shared" si="379"/>
        <v>457088189.61498129</v>
      </c>
      <c r="X670" s="30">
        <f t="shared" si="413"/>
        <v>-6.4246676350453633</v>
      </c>
      <c r="Y670" s="31">
        <f t="shared" si="380"/>
        <v>-108.33574366406353</v>
      </c>
      <c r="Z670" s="31">
        <f t="shared" si="381"/>
        <v>-89.999780550068706</v>
      </c>
      <c r="AA670" s="31">
        <f t="shared" si="382"/>
        <v>88.033532557364836</v>
      </c>
      <c r="AB670" s="31">
        <f t="shared" si="383"/>
        <v>-89.997727802882011</v>
      </c>
      <c r="AC670" s="31">
        <f t="shared" si="384"/>
        <v>43.143208061482945</v>
      </c>
      <c r="AD670" s="31">
        <f t="shared" si="385"/>
        <v>89.601006574615752</v>
      </c>
      <c r="AE670" s="31">
        <f t="shared" si="386"/>
        <v>16.416329319738885</v>
      </c>
      <c r="AF670" s="31">
        <f t="shared" si="387"/>
        <v>-90.396501778334965</v>
      </c>
      <c r="AG670" s="31">
        <f t="shared" si="410"/>
        <v>92.110410468749379</v>
      </c>
      <c r="AH670" s="31">
        <f t="shared" si="388"/>
        <v>-183.1346549948108</v>
      </c>
      <c r="AI670" s="31">
        <f t="shared" si="389"/>
        <v>-89.999999960061672</v>
      </c>
      <c r="AJ670" s="31">
        <f t="shared" si="390"/>
        <v>107.25790827281961</v>
      </c>
      <c r="AK670" s="31">
        <f t="shared" si="391"/>
        <v>89.999751556740307</v>
      </c>
      <c r="AL670" s="32">
        <f t="shared" si="392"/>
        <v>-69.951880189820315</v>
      </c>
      <c r="AM670" s="31">
        <f t="shared" si="393"/>
        <v>-89.981780828236055</v>
      </c>
      <c r="AN670" s="31">
        <f t="shared" si="394"/>
        <v>-53.718216443062133</v>
      </c>
      <c r="AO670" s="31">
        <f t="shared" si="395"/>
        <v>-89.982029231557419</v>
      </c>
      <c r="AP670" s="30">
        <f t="shared" si="411"/>
        <v>23.609121289162623</v>
      </c>
      <c r="AQ670" s="30">
        <f t="shared" si="412"/>
        <v>-26.020599913279625</v>
      </c>
      <c r="AR670" s="31">
        <f t="shared" si="396"/>
        <v>-39.71336574744025</v>
      </c>
      <c r="AS670" s="33">
        <f t="shared" si="397"/>
        <v>-180.37853100989238</v>
      </c>
      <c r="AT670" s="31">
        <f t="shared" si="398"/>
        <v>0.82477167129476125</v>
      </c>
      <c r="AU670" s="31">
        <f t="shared" si="399"/>
        <v>24.575567372994701</v>
      </c>
      <c r="AV670" s="32">
        <f t="shared" si="400"/>
        <v>-2.2701327686286375E-3</v>
      </c>
      <c r="AW670" s="31">
        <f t="shared" si="401"/>
        <v>-1.3098971210734689</v>
      </c>
      <c r="AX670" s="34">
        <f t="shared" si="402"/>
        <v>0.82250153852613261</v>
      </c>
      <c r="AY670" s="35">
        <f t="shared" si="403"/>
        <v>23.265670251921232</v>
      </c>
      <c r="AZ670" s="10">
        <f t="shared" si="404"/>
        <v>-38.890864208914117</v>
      </c>
      <c r="BA670" s="10">
        <f t="shared" si="405"/>
        <v>-157.11286075797116</v>
      </c>
      <c r="BB670" s="10">
        <f t="shared" si="406"/>
        <v>22.887139242028837</v>
      </c>
      <c r="BC670" s="37"/>
      <c r="BD670" s="46">
        <f t="shared" si="407"/>
        <v>-39</v>
      </c>
      <c r="BE670" s="46">
        <f t="shared" si="408"/>
        <v>-157</v>
      </c>
      <c r="BF670" s="46">
        <f t="shared" si="409"/>
        <v>23</v>
      </c>
    </row>
    <row r="671" spans="22:58" x14ac:dyDescent="0.3">
      <c r="V671" s="29">
        <v>7.6700000000001003</v>
      </c>
      <c r="W671" s="38">
        <f t="shared" si="379"/>
        <v>467735141.28730685</v>
      </c>
      <c r="X671" s="30">
        <f t="shared" si="413"/>
        <v>-6.4246676350453633</v>
      </c>
      <c r="Y671" s="31">
        <f t="shared" si="380"/>
        <v>-108.53574366406066</v>
      </c>
      <c r="Z671" s="31">
        <f t="shared" si="381"/>
        <v>-89.999785545359018</v>
      </c>
      <c r="AA671" s="31">
        <f t="shared" si="382"/>
        <v>88.233532557057416</v>
      </c>
      <c r="AB671" s="31">
        <f t="shared" si="383"/>
        <v>-89.997779524402901</v>
      </c>
      <c r="AC671" s="31">
        <f t="shared" si="384"/>
        <v>43.343198582799062</v>
      </c>
      <c r="AD671" s="31">
        <f t="shared" si="385"/>
        <v>89.610088490129357</v>
      </c>
      <c r="AE671" s="31">
        <f t="shared" si="386"/>
        <v>16.61631984075045</v>
      </c>
      <c r="AF671" s="31">
        <f t="shared" si="387"/>
        <v>-90.387476579632562</v>
      </c>
      <c r="AG671" s="31">
        <f t="shared" si="410"/>
        <v>92.110410468749379</v>
      </c>
      <c r="AH671" s="31">
        <f t="shared" si="388"/>
        <v>-183.33465499481079</v>
      </c>
      <c r="AI671" s="31">
        <f t="shared" si="389"/>
        <v>-89.999999960970783</v>
      </c>
      <c r="AJ671" s="31">
        <f t="shared" si="390"/>
        <v>107.45790827281593</v>
      </c>
      <c r="AK671" s="31">
        <f t="shared" si="391"/>
        <v>89.999757211999338</v>
      </c>
      <c r="AL671" s="32">
        <f t="shared" si="392"/>
        <v>-70.151880170056046</v>
      </c>
      <c r="AM671" s="31">
        <f t="shared" si="393"/>
        <v>-89.982195547190287</v>
      </c>
      <c r="AN671" s="31">
        <f t="shared" si="394"/>
        <v>-53.91821642330153</v>
      </c>
      <c r="AO671" s="31">
        <f t="shared" si="395"/>
        <v>-89.982438296161732</v>
      </c>
      <c r="AP671" s="30">
        <f t="shared" si="411"/>
        <v>23.609121289162623</v>
      </c>
      <c r="AQ671" s="30">
        <f t="shared" si="412"/>
        <v>-26.020599913279625</v>
      </c>
      <c r="AR671" s="31">
        <f t="shared" si="396"/>
        <v>-39.713375206668083</v>
      </c>
      <c r="AS671" s="33">
        <f t="shared" si="397"/>
        <v>-180.36991487579428</v>
      </c>
      <c r="AT671" s="31">
        <f t="shared" si="398"/>
        <v>0.86003047075970118</v>
      </c>
      <c r="AU671" s="31">
        <f t="shared" si="399"/>
        <v>25.078295987489192</v>
      </c>
      <c r="AV671" s="32">
        <f t="shared" si="400"/>
        <v>-2.3770915553967304E-3</v>
      </c>
      <c r="AW671" s="31">
        <f t="shared" si="401"/>
        <v>-1.3403975399265469</v>
      </c>
      <c r="AX671" s="34">
        <f t="shared" si="402"/>
        <v>0.8576533792043044</v>
      </c>
      <c r="AY671" s="35">
        <f t="shared" si="403"/>
        <v>23.737898447562646</v>
      </c>
      <c r="AZ671" s="10">
        <f t="shared" si="404"/>
        <v>-38.855721827463782</v>
      </c>
      <c r="BA671" s="10">
        <f t="shared" si="405"/>
        <v>-156.63201642823162</v>
      </c>
      <c r="BB671" s="10">
        <f t="shared" si="406"/>
        <v>23.367983571768377</v>
      </c>
      <c r="BC671" s="37"/>
      <c r="BD671" s="46">
        <f t="shared" si="407"/>
        <v>-39</v>
      </c>
      <c r="BE671" s="46">
        <f t="shared" si="408"/>
        <v>-157</v>
      </c>
      <c r="BF671" s="46">
        <f t="shared" si="409"/>
        <v>23</v>
      </c>
    </row>
    <row r="672" spans="22:58" x14ac:dyDescent="0.3">
      <c r="V672" s="29">
        <v>7.6800000000001001</v>
      </c>
      <c r="W672" s="36">
        <f t="shared" si="379"/>
        <v>478630092.3227495</v>
      </c>
      <c r="X672" s="30">
        <f t="shared" si="413"/>
        <v>-6.4246676350453633</v>
      </c>
      <c r="Y672" s="31">
        <f t="shared" si="380"/>
        <v>-108.73574366405792</v>
      </c>
      <c r="Z672" s="31">
        <f t="shared" si="381"/>
        <v>-89.999790426942624</v>
      </c>
      <c r="AA672" s="31">
        <f t="shared" si="382"/>
        <v>88.433532556763851</v>
      </c>
      <c r="AB672" s="31">
        <f t="shared" si="383"/>
        <v>-89.997830068598233</v>
      </c>
      <c r="AC672" s="31">
        <f t="shared" si="384"/>
        <v>43.543189530706925</v>
      </c>
      <c r="AD672" s="31">
        <f t="shared" si="385"/>
        <v>89.618963694939808</v>
      </c>
      <c r="AE672" s="31">
        <f t="shared" si="386"/>
        <v>16.816310788367488</v>
      </c>
      <c r="AF672" s="31">
        <f t="shared" si="387"/>
        <v>-90.378656800601036</v>
      </c>
      <c r="AG672" s="31">
        <f t="shared" si="410"/>
        <v>92.110410468749379</v>
      </c>
      <c r="AH672" s="31">
        <f t="shared" si="388"/>
        <v>-183.53465499481078</v>
      </c>
      <c r="AI672" s="31">
        <f t="shared" si="389"/>
        <v>-89.999999961859189</v>
      </c>
      <c r="AJ672" s="31">
        <f t="shared" si="390"/>
        <v>107.65790827281242</v>
      </c>
      <c r="AK672" s="31">
        <f t="shared" si="391"/>
        <v>89.999762738528943</v>
      </c>
      <c r="AL672" s="32">
        <f t="shared" si="392"/>
        <v>-70.351880151181348</v>
      </c>
      <c r="AM672" s="31">
        <f t="shared" si="393"/>
        <v>-89.982600825990403</v>
      </c>
      <c r="AN672" s="31">
        <f t="shared" si="394"/>
        <v>-54.118216404430328</v>
      </c>
      <c r="AO672" s="31">
        <f t="shared" si="395"/>
        <v>-89.982838049320648</v>
      </c>
      <c r="AP672" s="30">
        <f t="shared" si="411"/>
        <v>23.609121289162623</v>
      </c>
      <c r="AQ672" s="30">
        <f t="shared" si="412"/>
        <v>-26.020599913279625</v>
      </c>
      <c r="AR672" s="31">
        <f t="shared" si="396"/>
        <v>-39.713384240179842</v>
      </c>
      <c r="AS672" s="33">
        <f t="shared" si="397"/>
        <v>-180.36149484992168</v>
      </c>
      <c r="AT672" s="31">
        <f t="shared" si="398"/>
        <v>0.8966467048191995</v>
      </c>
      <c r="AU672" s="31">
        <f t="shared" si="399"/>
        <v>25.588495477837494</v>
      </c>
      <c r="AV672" s="32">
        <f t="shared" si="400"/>
        <v>-2.4890883312154669E-3</v>
      </c>
      <c r="AW672" s="31">
        <f t="shared" si="401"/>
        <v>-1.3716076181104033</v>
      </c>
      <c r="AX672" s="34">
        <f t="shared" si="402"/>
        <v>0.89415761648798409</v>
      </c>
      <c r="AY672" s="35">
        <f t="shared" si="403"/>
        <v>24.216887859727091</v>
      </c>
      <c r="AZ672" s="10">
        <f t="shared" si="404"/>
        <v>-38.819226623691861</v>
      </c>
      <c r="BA672" s="10">
        <f t="shared" si="405"/>
        <v>-156.1446069901946</v>
      </c>
      <c r="BB672" s="10">
        <f t="shared" si="406"/>
        <v>23.855393009805397</v>
      </c>
      <c r="BC672" s="48"/>
      <c r="BD672" s="46">
        <f t="shared" si="407"/>
        <v>-39</v>
      </c>
      <c r="BE672" s="46">
        <f t="shared" si="408"/>
        <v>-156</v>
      </c>
      <c r="BF672" s="46">
        <f t="shared" si="409"/>
        <v>24</v>
      </c>
    </row>
    <row r="673" spans="22:58" x14ac:dyDescent="0.3">
      <c r="V673" s="29">
        <v>7.6900000000000999</v>
      </c>
      <c r="W673" s="38">
        <f t="shared" si="379"/>
        <v>489778819.36855984</v>
      </c>
      <c r="X673" s="30">
        <f t="shared" si="413"/>
        <v>-6.4246676350453633</v>
      </c>
      <c r="Y673" s="31">
        <f t="shared" si="380"/>
        <v>-108.93574366405531</v>
      </c>
      <c r="Z673" s="31">
        <f t="shared" si="381"/>
        <v>-89.999795197407806</v>
      </c>
      <c r="AA673" s="31">
        <f t="shared" si="382"/>
        <v>88.633532556483487</v>
      </c>
      <c r="AB673" s="31">
        <f t="shared" si="383"/>
        <v>-89.997879462267235</v>
      </c>
      <c r="AC673" s="31">
        <f t="shared" si="384"/>
        <v>43.743180886008439</v>
      </c>
      <c r="AD673" s="31">
        <f t="shared" si="385"/>
        <v>89.627636893093523</v>
      </c>
      <c r="AE673" s="31">
        <f t="shared" si="386"/>
        <v>17.01630214339125</v>
      </c>
      <c r="AF673" s="31">
        <f t="shared" si="387"/>
        <v>-90.370037766581532</v>
      </c>
      <c r="AG673" s="31">
        <f t="shared" si="410"/>
        <v>92.110410468749379</v>
      </c>
      <c r="AH673" s="31">
        <f t="shared" si="388"/>
        <v>-183.7346549948108</v>
      </c>
      <c r="AI673" s="31">
        <f t="shared" si="389"/>
        <v>-89.999999962727387</v>
      </c>
      <c r="AJ673" s="31">
        <f t="shared" si="390"/>
        <v>107.85790827280906</v>
      </c>
      <c r="AK673" s="31">
        <f t="shared" si="391"/>
        <v>89.999768139259388</v>
      </c>
      <c r="AL673" s="32">
        <f t="shared" si="392"/>
        <v>-70.551880133156132</v>
      </c>
      <c r="AM673" s="31">
        <f t="shared" si="393"/>
        <v>-89.9829968795204</v>
      </c>
      <c r="AN673" s="31">
        <f t="shared" si="394"/>
        <v>-54.318216386408494</v>
      </c>
      <c r="AO673" s="31">
        <f t="shared" si="395"/>
        <v>-89.983228702988399</v>
      </c>
      <c r="AP673" s="30">
        <f t="shared" si="411"/>
        <v>23.609121289162623</v>
      </c>
      <c r="AQ673" s="30">
        <f t="shared" si="412"/>
        <v>-26.020599913279625</v>
      </c>
      <c r="AR673" s="31">
        <f t="shared" si="396"/>
        <v>-39.713392867134246</v>
      </c>
      <c r="AS673" s="33">
        <f t="shared" si="397"/>
        <v>-180.35326646956992</v>
      </c>
      <c r="AT673" s="31">
        <f t="shared" si="398"/>
        <v>0.93466057351933762</v>
      </c>
      <c r="AU673" s="31">
        <f t="shared" si="399"/>
        <v>26.106112659073382</v>
      </c>
      <c r="AV673" s="32">
        <f t="shared" si="400"/>
        <v>-2.6063602569687677E-3</v>
      </c>
      <c r="AW673" s="31">
        <f t="shared" si="401"/>
        <v>-1.4035438294943228</v>
      </c>
      <c r="AX673" s="34">
        <f t="shared" si="402"/>
        <v>0.93205421326236881</v>
      </c>
      <c r="AY673" s="35">
        <f t="shared" si="403"/>
        <v>24.702568829579061</v>
      </c>
      <c r="AZ673" s="10">
        <f t="shared" si="404"/>
        <v>-38.781338653871877</v>
      </c>
      <c r="BA673" s="10">
        <f t="shared" si="405"/>
        <v>-155.65069763999085</v>
      </c>
      <c r="BB673" s="10">
        <f t="shared" si="406"/>
        <v>24.349302360009148</v>
      </c>
      <c r="BC673" s="37"/>
      <c r="BD673" s="46">
        <f t="shared" si="407"/>
        <v>-39</v>
      </c>
      <c r="BE673" s="46">
        <f t="shared" si="408"/>
        <v>-156</v>
      </c>
      <c r="BF673" s="46">
        <f t="shared" si="409"/>
        <v>24</v>
      </c>
    </row>
    <row r="674" spans="22:58" x14ac:dyDescent="0.3">
      <c r="V674" s="29">
        <v>7.7000000000000997</v>
      </c>
      <c r="W674" s="38">
        <f t="shared" si="379"/>
        <v>501187233.62738854</v>
      </c>
      <c r="X674" s="30">
        <f t="shared" si="413"/>
        <v>-6.4246676350453633</v>
      </c>
      <c r="Y674" s="31">
        <f t="shared" si="380"/>
        <v>-109.13574366405282</v>
      </c>
      <c r="Z674" s="31">
        <f t="shared" si="381"/>
        <v>-89.999799859283968</v>
      </c>
      <c r="AA674" s="31">
        <f t="shared" si="382"/>
        <v>88.833532556215744</v>
      </c>
      <c r="AB674" s="31">
        <f t="shared" si="383"/>
        <v>-89.997927731599063</v>
      </c>
      <c r="AC674" s="31">
        <f t="shared" si="384"/>
        <v>43.943172630369403</v>
      </c>
      <c r="AD674" s="31">
        <f t="shared" si="385"/>
        <v>89.63611268164415</v>
      </c>
      <c r="AE674" s="31">
        <f t="shared" si="386"/>
        <v>17.216293887486955</v>
      </c>
      <c r="AF674" s="31">
        <f t="shared" si="387"/>
        <v>-90.361614909238867</v>
      </c>
      <c r="AG674" s="31">
        <f t="shared" si="410"/>
        <v>92.110410468749379</v>
      </c>
      <c r="AH674" s="31">
        <f t="shared" si="388"/>
        <v>-183.93465499481078</v>
      </c>
      <c r="AI674" s="31">
        <f t="shared" si="389"/>
        <v>-89.999999963575817</v>
      </c>
      <c r="AJ674" s="31">
        <f t="shared" si="390"/>
        <v>108.05790827280586</v>
      </c>
      <c r="AK674" s="31">
        <f t="shared" si="391"/>
        <v>89.9997734170542</v>
      </c>
      <c r="AL674" s="32">
        <f t="shared" si="392"/>
        <v>-70.751880115942186</v>
      </c>
      <c r="AM674" s="31">
        <f t="shared" si="393"/>
        <v>-89.983383917772997</v>
      </c>
      <c r="AN674" s="31">
        <f t="shared" si="394"/>
        <v>-54.518216369197731</v>
      </c>
      <c r="AO674" s="31">
        <f t="shared" si="395"/>
        <v>-89.983610464294614</v>
      </c>
      <c r="AP674" s="30">
        <f t="shared" si="411"/>
        <v>23.609121289162623</v>
      </c>
      <c r="AQ674" s="30">
        <f t="shared" si="412"/>
        <v>-26.020599913279625</v>
      </c>
      <c r="AR674" s="31">
        <f t="shared" si="396"/>
        <v>-39.713401105827778</v>
      </c>
      <c r="AS674" s="33">
        <f t="shared" si="397"/>
        <v>-180.34522537353348</v>
      </c>
      <c r="AT674" s="31">
        <f t="shared" si="398"/>
        <v>0.97411254146719561</v>
      </c>
      <c r="AU674" s="31">
        <f t="shared" si="399"/>
        <v>26.631083958239248</v>
      </c>
      <c r="AV674" s="32">
        <f t="shared" si="400"/>
        <v>-2.7291556443492238E-3</v>
      </c>
      <c r="AW674" s="31">
        <f t="shared" si="401"/>
        <v>-1.436223027657787</v>
      </c>
      <c r="AX674" s="34">
        <f t="shared" si="402"/>
        <v>0.97138338582284645</v>
      </c>
      <c r="AY674" s="35">
        <f t="shared" si="403"/>
        <v>25.194860930581463</v>
      </c>
      <c r="AZ674" s="10">
        <f t="shared" si="404"/>
        <v>-38.742017720004931</v>
      </c>
      <c r="BA674" s="10">
        <f t="shared" si="405"/>
        <v>-155.15036444295203</v>
      </c>
      <c r="BB674" s="10">
        <f t="shared" si="406"/>
        <v>24.849635557047975</v>
      </c>
      <c r="BC674" s="37"/>
      <c r="BD674" s="46">
        <f t="shared" si="407"/>
        <v>-39</v>
      </c>
      <c r="BE674" s="46">
        <f t="shared" si="408"/>
        <v>-155</v>
      </c>
      <c r="BF674" s="46">
        <f t="shared" si="409"/>
        <v>25</v>
      </c>
    </row>
    <row r="675" spans="22:58" x14ac:dyDescent="0.3">
      <c r="V675" s="29">
        <v>7.7100000000001003</v>
      </c>
      <c r="W675" s="36">
        <f t="shared" si="379"/>
        <v>512861383.99148375</v>
      </c>
      <c r="X675" s="30">
        <f t="shared" si="413"/>
        <v>-6.4246676350453633</v>
      </c>
      <c r="Y675" s="31">
        <f t="shared" si="380"/>
        <v>-109.33574366405041</v>
      </c>
      <c r="Z675" s="31">
        <f t="shared" si="381"/>
        <v>-89.999804415042874</v>
      </c>
      <c r="AA675" s="31">
        <f t="shared" si="382"/>
        <v>89.033532555960051</v>
      </c>
      <c r="AB675" s="31">
        <f t="shared" si="383"/>
        <v>-89.997974902186741</v>
      </c>
      <c r="AC675" s="31">
        <f t="shared" si="384"/>
        <v>44.143164746280689</v>
      </c>
      <c r="AD675" s="31">
        <f t="shared" si="385"/>
        <v>89.644395553082234</v>
      </c>
      <c r="AE675" s="31">
        <f t="shared" si="386"/>
        <v>17.416286003144961</v>
      </c>
      <c r="AF675" s="31">
        <f t="shared" si="387"/>
        <v>-90.353383764147395</v>
      </c>
      <c r="AG675" s="31">
        <f t="shared" si="410"/>
        <v>92.110410468749379</v>
      </c>
      <c r="AH675" s="31">
        <f t="shared" si="388"/>
        <v>-184.13465499481077</v>
      </c>
      <c r="AI675" s="31">
        <f t="shared" si="389"/>
        <v>-89.999999964404935</v>
      </c>
      <c r="AJ675" s="31">
        <f t="shared" si="390"/>
        <v>108.25790827280279</v>
      </c>
      <c r="AK675" s="31">
        <f t="shared" si="391"/>
        <v>89.999778574711726</v>
      </c>
      <c r="AL675" s="32">
        <f t="shared" si="392"/>
        <v>-70.951880099503001</v>
      </c>
      <c r="AM675" s="31">
        <f t="shared" si="393"/>
        <v>-89.98376214596081</v>
      </c>
      <c r="AN675" s="31">
        <f t="shared" si="394"/>
        <v>-54.718216352761601</v>
      </c>
      <c r="AO675" s="31">
        <f t="shared" si="395"/>
        <v>-89.983983535654019</v>
      </c>
      <c r="AP675" s="30">
        <f t="shared" si="411"/>
        <v>23.609121289162623</v>
      </c>
      <c r="AQ675" s="30">
        <f t="shared" si="412"/>
        <v>-26.020599913279625</v>
      </c>
      <c r="AR675" s="31">
        <f t="shared" si="396"/>
        <v>-39.713408973733642</v>
      </c>
      <c r="AS675" s="33">
        <f t="shared" si="397"/>
        <v>-180.33736729980143</v>
      </c>
      <c r="AT675" s="31">
        <f t="shared" si="398"/>
        <v>1.0150432651181376</v>
      </c>
      <c r="AU675" s="31">
        <f t="shared" si="399"/>
        <v>27.163335092663733</v>
      </c>
      <c r="AV675" s="32">
        <f t="shared" si="400"/>
        <v>-2.8577344788499478E-3</v>
      </c>
      <c r="AW675" s="31">
        <f t="shared" si="401"/>
        <v>-1.4696624544485208</v>
      </c>
      <c r="AX675" s="34">
        <f t="shared" si="402"/>
        <v>1.0121855306392877</v>
      </c>
      <c r="AY675" s="35">
        <f t="shared" si="403"/>
        <v>25.693672638215212</v>
      </c>
      <c r="AZ675" s="10">
        <f t="shared" si="404"/>
        <v>-38.701223443094356</v>
      </c>
      <c r="BA675" s="10">
        <f t="shared" si="405"/>
        <v>-154.64369466158621</v>
      </c>
      <c r="BB675" s="10">
        <f t="shared" si="406"/>
        <v>25.35630533841379</v>
      </c>
      <c r="BC675" s="48"/>
      <c r="BD675" s="46">
        <f t="shared" si="407"/>
        <v>-39</v>
      </c>
      <c r="BE675" s="46">
        <f t="shared" si="408"/>
        <v>-155</v>
      </c>
      <c r="BF675" s="46">
        <f t="shared" si="409"/>
        <v>25</v>
      </c>
    </row>
    <row r="676" spans="22:58" x14ac:dyDescent="0.3">
      <c r="V676" s="29">
        <v>7.7200000000001001</v>
      </c>
      <c r="W676" s="38">
        <f t="shared" si="379"/>
        <v>524807460.24989426</v>
      </c>
      <c r="X676" s="30">
        <f t="shared" si="413"/>
        <v>-6.4246676350453633</v>
      </c>
      <c r="Y676" s="31">
        <f t="shared" si="380"/>
        <v>-109.53574366404814</v>
      </c>
      <c r="Z676" s="31">
        <f t="shared" si="381"/>
        <v>-89.999808867100029</v>
      </c>
      <c r="AA676" s="31">
        <f t="shared" si="382"/>
        <v>89.233532555715868</v>
      </c>
      <c r="AB676" s="31">
        <f t="shared" si="383"/>
        <v>-89.998020999040776</v>
      </c>
      <c r="AC676" s="31">
        <f t="shared" si="384"/>
        <v>44.343157217021059</v>
      </c>
      <c r="AD676" s="31">
        <f t="shared" si="385"/>
        <v>89.652489897710282</v>
      </c>
      <c r="AE676" s="31">
        <f t="shared" si="386"/>
        <v>17.616278473643419</v>
      </c>
      <c r="AF676" s="31">
        <f t="shared" si="387"/>
        <v>-90.345339968430537</v>
      </c>
      <c r="AG676" s="31">
        <f t="shared" si="410"/>
        <v>92.110410468749379</v>
      </c>
      <c r="AH676" s="31">
        <f t="shared" si="388"/>
        <v>-184.33465499481076</v>
      </c>
      <c r="AI676" s="31">
        <f t="shared" si="389"/>
        <v>-89.999999965215181</v>
      </c>
      <c r="AJ676" s="31">
        <f t="shared" si="390"/>
        <v>108.45790827279987</v>
      </c>
      <c r="AK676" s="31">
        <f t="shared" si="391"/>
        <v>89.999783614966645</v>
      </c>
      <c r="AL676" s="32">
        <f t="shared" si="392"/>
        <v>-71.15188008380369</v>
      </c>
      <c r="AM676" s="31">
        <f t="shared" si="393"/>
        <v>-89.984131764625332</v>
      </c>
      <c r="AN676" s="31">
        <f t="shared" si="394"/>
        <v>-54.918216337065203</v>
      </c>
      <c r="AO676" s="31">
        <f t="shared" si="395"/>
        <v>-89.984348114873868</v>
      </c>
      <c r="AP676" s="30">
        <f t="shared" si="411"/>
        <v>23.609121289162623</v>
      </c>
      <c r="AQ676" s="30">
        <f t="shared" si="412"/>
        <v>-26.020599913279625</v>
      </c>
      <c r="AR676" s="31">
        <f t="shared" si="396"/>
        <v>-39.713416487538787</v>
      </c>
      <c r="AS676" s="33">
        <f t="shared" si="397"/>
        <v>-180.3296880833044</v>
      </c>
      <c r="AT676" s="31">
        <f t="shared" si="398"/>
        <v>1.0574935151667995</v>
      </c>
      <c r="AU676" s="31">
        <f t="shared" si="399"/>
        <v>27.702780769625612</v>
      </c>
      <c r="AV676" s="32">
        <f t="shared" si="400"/>
        <v>-2.9923689671666771E-3</v>
      </c>
      <c r="AW676" s="31">
        <f t="shared" si="401"/>
        <v>-1.5038797487194677</v>
      </c>
      <c r="AX676" s="34">
        <f t="shared" si="402"/>
        <v>1.0545011461996328</v>
      </c>
      <c r="AY676" s="35">
        <f t="shared" si="403"/>
        <v>26.198901020906145</v>
      </c>
      <c r="AZ676" s="10">
        <f t="shared" si="404"/>
        <v>-38.658915341339153</v>
      </c>
      <c r="BA676" s="10">
        <f t="shared" si="405"/>
        <v>-154.13078706239827</v>
      </c>
      <c r="BB676" s="10">
        <f t="shared" si="406"/>
        <v>25.869212937601731</v>
      </c>
      <c r="BC676" s="37"/>
      <c r="BD676" s="46">
        <f t="shared" si="407"/>
        <v>-39</v>
      </c>
      <c r="BE676" s="46">
        <f t="shared" si="408"/>
        <v>-154</v>
      </c>
      <c r="BF676" s="46">
        <f t="shared" si="409"/>
        <v>26</v>
      </c>
    </row>
    <row r="677" spans="22:58" x14ac:dyDescent="0.3">
      <c r="V677" s="29">
        <v>7.7300000000000999</v>
      </c>
      <c r="W677" s="38">
        <f t="shared" si="379"/>
        <v>537031796.37037718</v>
      </c>
      <c r="X677" s="30">
        <f t="shared" si="413"/>
        <v>-6.4246676350453633</v>
      </c>
      <c r="Y677" s="31">
        <f t="shared" si="380"/>
        <v>-109.73574366404597</v>
      </c>
      <c r="Z677" s="31">
        <f t="shared" si="381"/>
        <v>-89.999813217815998</v>
      </c>
      <c r="AA677" s="31">
        <f t="shared" si="382"/>
        <v>89.433532555482685</v>
      </c>
      <c r="AB677" s="31">
        <f t="shared" si="383"/>
        <v>-89.998066046602318</v>
      </c>
      <c r="AC677" s="31">
        <f t="shared" si="384"/>
        <v>44.543150026621745</v>
      </c>
      <c r="AD677" s="31">
        <f t="shared" si="385"/>
        <v>89.660400005963837</v>
      </c>
      <c r="AE677" s="31">
        <f t="shared" si="386"/>
        <v>17.816271283013094</v>
      </c>
      <c r="AF677" s="31">
        <f t="shared" si="387"/>
        <v>-90.337479258454479</v>
      </c>
      <c r="AG677" s="31">
        <f t="shared" si="410"/>
        <v>92.110410468749379</v>
      </c>
      <c r="AH677" s="31">
        <f t="shared" si="388"/>
        <v>-184.53465499481081</v>
      </c>
      <c r="AI677" s="31">
        <f t="shared" si="389"/>
        <v>-89.999999966006968</v>
      </c>
      <c r="AJ677" s="31">
        <f t="shared" si="390"/>
        <v>108.65790827279709</v>
      </c>
      <c r="AK677" s="31">
        <f t="shared" si="391"/>
        <v>89.999788540491338</v>
      </c>
      <c r="AL677" s="32">
        <f t="shared" si="392"/>
        <v>-71.351880068810971</v>
      </c>
      <c r="AM677" s="31">
        <f t="shared" si="393"/>
        <v>-89.984492969743144</v>
      </c>
      <c r="AN677" s="31">
        <f t="shared" si="394"/>
        <v>-55.118216322075313</v>
      </c>
      <c r="AO677" s="31">
        <f t="shared" si="395"/>
        <v>-89.984704395258774</v>
      </c>
      <c r="AP677" s="30">
        <f t="shared" si="411"/>
        <v>23.609121289162623</v>
      </c>
      <c r="AQ677" s="30">
        <f t="shared" si="412"/>
        <v>-26.020599913279625</v>
      </c>
      <c r="AR677" s="31">
        <f t="shared" si="396"/>
        <v>-39.713423663179221</v>
      </c>
      <c r="AS677" s="33">
        <f t="shared" si="397"/>
        <v>-180.32218365371324</v>
      </c>
      <c r="AT677" s="31">
        <f t="shared" si="398"/>
        <v>1.1015040941387353</v>
      </c>
      <c r="AU677" s="31">
        <f t="shared" si="399"/>
        <v>28.249324410507192</v>
      </c>
      <c r="AV677" s="32">
        <f t="shared" si="400"/>
        <v>-3.1333441101178061E-3</v>
      </c>
      <c r="AW677" s="31">
        <f t="shared" si="401"/>
        <v>-1.5388929552474087</v>
      </c>
      <c r="AX677" s="34">
        <f t="shared" si="402"/>
        <v>1.0983707500286175</v>
      </c>
      <c r="AY677" s="35">
        <f t="shared" si="403"/>
        <v>26.710431455259783</v>
      </c>
      <c r="AZ677" s="10">
        <f t="shared" si="404"/>
        <v>-38.615052913150606</v>
      </c>
      <c r="BA677" s="10">
        <f t="shared" si="405"/>
        <v>-153.61175219845344</v>
      </c>
      <c r="BB677" s="10">
        <f t="shared" si="406"/>
        <v>26.388247801546555</v>
      </c>
      <c r="BC677" s="37"/>
      <c r="BD677" s="46">
        <f t="shared" si="407"/>
        <v>-39</v>
      </c>
      <c r="BE677" s="46">
        <f t="shared" si="408"/>
        <v>-154</v>
      </c>
      <c r="BF677" s="46">
        <f t="shared" si="409"/>
        <v>26</v>
      </c>
    </row>
    <row r="678" spans="22:58" x14ac:dyDescent="0.3">
      <c r="V678" s="29">
        <v>7.7400000000000997</v>
      </c>
      <c r="W678" s="36">
        <f t="shared" si="379"/>
        <v>549540873.85775185</v>
      </c>
      <c r="X678" s="30">
        <f t="shared" si="413"/>
        <v>-6.4246676350453633</v>
      </c>
      <c r="Y678" s="31">
        <f t="shared" si="380"/>
        <v>-109.93574366404388</v>
      </c>
      <c r="Z678" s="31">
        <f t="shared" si="381"/>
        <v>-89.999817469497586</v>
      </c>
      <c r="AA678" s="31">
        <f t="shared" si="382"/>
        <v>89.63353255525999</v>
      </c>
      <c r="AB678" s="31">
        <f t="shared" si="383"/>
        <v>-89.998110068756148</v>
      </c>
      <c r="AC678" s="31">
        <f t="shared" si="384"/>
        <v>44.743143159832599</v>
      </c>
      <c r="AD678" s="31">
        <f t="shared" si="385"/>
        <v>89.668130070680164</v>
      </c>
      <c r="AE678" s="31">
        <f t="shared" si="386"/>
        <v>18.016264416003338</v>
      </c>
      <c r="AF678" s="31">
        <f t="shared" si="387"/>
        <v>-90.329797467573584</v>
      </c>
      <c r="AG678" s="31">
        <f t="shared" si="410"/>
        <v>92.110410468749379</v>
      </c>
      <c r="AH678" s="31">
        <f t="shared" si="388"/>
        <v>-184.7346549948108</v>
      </c>
      <c r="AI678" s="31">
        <f t="shared" si="389"/>
        <v>-89.999999966780749</v>
      </c>
      <c r="AJ678" s="31">
        <f t="shared" si="390"/>
        <v>108.85790827279443</v>
      </c>
      <c r="AK678" s="31">
        <f t="shared" si="391"/>
        <v>89.999793353897417</v>
      </c>
      <c r="AL678" s="32">
        <f t="shared" si="392"/>
        <v>-71.55188005449304</v>
      </c>
      <c r="AM678" s="31">
        <f t="shared" si="393"/>
        <v>-89.984845952829858</v>
      </c>
      <c r="AN678" s="31">
        <f t="shared" si="394"/>
        <v>-55.318216307760025</v>
      </c>
      <c r="AO678" s="31">
        <f t="shared" si="395"/>
        <v>-89.98505256571319</v>
      </c>
      <c r="AP678" s="30">
        <f t="shared" si="411"/>
        <v>23.609121289162623</v>
      </c>
      <c r="AQ678" s="30">
        <f t="shared" si="412"/>
        <v>-26.020599913279625</v>
      </c>
      <c r="AR678" s="31">
        <f t="shared" si="396"/>
        <v>-39.713430515873689</v>
      </c>
      <c r="AS678" s="33">
        <f t="shared" si="397"/>
        <v>-180.31485003328677</v>
      </c>
      <c r="AT678" s="31">
        <f t="shared" si="398"/>
        <v>1.1471157493249313</v>
      </c>
      <c r="AU678" s="31">
        <f t="shared" si="399"/>
        <v>28.802857902591427</v>
      </c>
      <c r="AV678" s="32">
        <f t="shared" si="400"/>
        <v>-3.2809583022944469E-3</v>
      </c>
      <c r="AW678" s="31">
        <f t="shared" si="401"/>
        <v>-1.5747205338359065</v>
      </c>
      <c r="AX678" s="34">
        <f t="shared" si="402"/>
        <v>1.143834791022637</v>
      </c>
      <c r="AY678" s="35">
        <f t="shared" si="403"/>
        <v>27.228137368755519</v>
      </c>
      <c r="AZ678" s="10">
        <f t="shared" si="404"/>
        <v>-38.569595724851055</v>
      </c>
      <c r="BA678" s="10">
        <f t="shared" si="405"/>
        <v>-153.08671266453126</v>
      </c>
      <c r="BB678" s="10">
        <f t="shared" si="406"/>
        <v>26.913287335468738</v>
      </c>
      <c r="BC678" s="48"/>
      <c r="BD678" s="46">
        <f t="shared" si="407"/>
        <v>-39</v>
      </c>
      <c r="BE678" s="46">
        <f t="shared" si="408"/>
        <v>-153</v>
      </c>
      <c r="BF678" s="46">
        <f t="shared" si="409"/>
        <v>27</v>
      </c>
    </row>
    <row r="679" spans="22:58" x14ac:dyDescent="0.3">
      <c r="V679" s="29">
        <v>7.7500000000001004</v>
      </c>
      <c r="W679" s="38">
        <f t="shared" si="379"/>
        <v>562341325.19047928</v>
      </c>
      <c r="X679" s="30">
        <f t="shared" si="413"/>
        <v>-6.4246676350453633</v>
      </c>
      <c r="Y679" s="31">
        <f t="shared" si="380"/>
        <v>-110.13574366404191</v>
      </c>
      <c r="Z679" s="31">
        <f t="shared" si="381"/>
        <v>-89.999821624399075</v>
      </c>
      <c r="AA679" s="31">
        <f t="shared" si="382"/>
        <v>89.833532555047313</v>
      </c>
      <c r="AB679" s="31">
        <f t="shared" si="383"/>
        <v>-89.998153088843424</v>
      </c>
      <c r="AC679" s="31">
        <f t="shared" si="384"/>
        <v>44.94313660208973</v>
      </c>
      <c r="AD679" s="31">
        <f t="shared" si="385"/>
        <v>89.675684189315632</v>
      </c>
      <c r="AE679" s="31">
        <f t="shared" si="386"/>
        <v>18.216257858049765</v>
      </c>
      <c r="AF679" s="31">
        <f t="shared" si="387"/>
        <v>-90.322290523926881</v>
      </c>
      <c r="AG679" s="31">
        <f t="shared" si="410"/>
        <v>92.110410468749379</v>
      </c>
      <c r="AH679" s="31">
        <f t="shared" si="388"/>
        <v>-184.93465499481078</v>
      </c>
      <c r="AI679" s="31">
        <f t="shared" si="389"/>
        <v>-89.999999967536908</v>
      </c>
      <c r="AJ679" s="31">
        <f t="shared" si="390"/>
        <v>109.05790827279189</v>
      </c>
      <c r="AK679" s="31">
        <f t="shared" si="391"/>
        <v>89.999798057736982</v>
      </c>
      <c r="AL679" s="32">
        <f t="shared" si="392"/>
        <v>-71.751880040819515</v>
      </c>
      <c r="AM679" s="31">
        <f t="shared" si="393"/>
        <v>-89.985190901041676</v>
      </c>
      <c r="AN679" s="31">
        <f t="shared" si="394"/>
        <v>-55.518216294089029</v>
      </c>
      <c r="AO679" s="31">
        <f t="shared" si="395"/>
        <v>-89.985392810841603</v>
      </c>
      <c r="AP679" s="30">
        <f t="shared" si="411"/>
        <v>23.609121289162623</v>
      </c>
      <c r="AQ679" s="30">
        <f t="shared" si="412"/>
        <v>-26.020599913279625</v>
      </c>
      <c r="AR679" s="31">
        <f t="shared" si="396"/>
        <v>-39.713437060156267</v>
      </c>
      <c r="AS679" s="33">
        <f t="shared" si="397"/>
        <v>-180.30768333476848</v>
      </c>
      <c r="AT679" s="31">
        <f t="shared" si="398"/>
        <v>1.1943690812492658</v>
      </c>
      <c r="AU679" s="31">
        <f t="shared" si="399"/>
        <v>29.36326138167847</v>
      </c>
      <c r="AV679" s="32">
        <f t="shared" si="400"/>
        <v>-3.4355239596270061E-3</v>
      </c>
      <c r="AW679" s="31">
        <f t="shared" si="401"/>
        <v>-1.6113813686052041</v>
      </c>
      <c r="AX679" s="34">
        <f t="shared" si="402"/>
        <v>1.1909335572896387</v>
      </c>
      <c r="AY679" s="35">
        <f t="shared" si="403"/>
        <v>27.751880013073265</v>
      </c>
      <c r="AZ679" s="10">
        <f t="shared" si="404"/>
        <v>-38.522503502866627</v>
      </c>
      <c r="BA679" s="10">
        <f t="shared" si="405"/>
        <v>-152.55580332169521</v>
      </c>
      <c r="BB679" s="10">
        <f t="shared" si="406"/>
        <v>27.444196678304792</v>
      </c>
      <c r="BC679" s="37"/>
      <c r="BD679" s="46">
        <f t="shared" si="407"/>
        <v>-39</v>
      </c>
      <c r="BE679" s="46">
        <f t="shared" si="408"/>
        <v>-153</v>
      </c>
      <c r="BF679" s="46">
        <f t="shared" si="409"/>
        <v>27</v>
      </c>
    </row>
    <row r="680" spans="22:58" x14ac:dyDescent="0.3">
      <c r="V680" s="29">
        <v>7.7600000000001002</v>
      </c>
      <c r="W680" s="38">
        <f t="shared" si="379"/>
        <v>575439937.33729017</v>
      </c>
      <c r="X680" s="30">
        <f t="shared" si="413"/>
        <v>-6.4246676350453633</v>
      </c>
      <c r="Y680" s="31">
        <f t="shared" si="380"/>
        <v>-110.33574366404002</v>
      </c>
      <c r="Z680" s="31">
        <f t="shared" si="381"/>
        <v>-89.999825684723476</v>
      </c>
      <c r="AA680" s="31">
        <f t="shared" si="382"/>
        <v>90.0335325548442</v>
      </c>
      <c r="AB680" s="31">
        <f t="shared" si="383"/>
        <v>-89.998195129673974</v>
      </c>
      <c r="AC680" s="31">
        <f t="shared" si="384"/>
        <v>45.143130339484678</v>
      </c>
      <c r="AD680" s="31">
        <f t="shared" si="385"/>
        <v>89.68306636611284</v>
      </c>
      <c r="AE680" s="31">
        <f t="shared" si="386"/>
        <v>18.416251595243487</v>
      </c>
      <c r="AF680" s="31">
        <f t="shared" si="387"/>
        <v>-90.31495444828461</v>
      </c>
      <c r="AG680" s="31">
        <f t="shared" si="410"/>
        <v>92.110410468749379</v>
      </c>
      <c r="AH680" s="31">
        <f t="shared" si="388"/>
        <v>-185.13465499481077</v>
      </c>
      <c r="AI680" s="31">
        <f t="shared" si="389"/>
        <v>-89.999999968275858</v>
      </c>
      <c r="AJ680" s="31">
        <f t="shared" si="390"/>
        <v>109.25790827278945</v>
      </c>
      <c r="AK680" s="31">
        <f t="shared" si="391"/>
        <v>89.999802654504109</v>
      </c>
      <c r="AL680" s="32">
        <f t="shared" si="392"/>
        <v>-71.951880027761405</v>
      </c>
      <c r="AM680" s="31">
        <f t="shared" si="393"/>
        <v>-89.985527997274616</v>
      </c>
      <c r="AN680" s="31">
        <f t="shared" si="394"/>
        <v>-55.718216281033349</v>
      </c>
      <c r="AO680" s="31">
        <f t="shared" si="395"/>
        <v>-89.985725311046366</v>
      </c>
      <c r="AP680" s="30">
        <f t="shared" si="411"/>
        <v>23.609121289162623</v>
      </c>
      <c r="AQ680" s="30">
        <f t="shared" si="412"/>
        <v>-26.020599913279625</v>
      </c>
      <c r="AR680" s="31">
        <f t="shared" si="396"/>
        <v>-39.713443309906864</v>
      </c>
      <c r="AS680" s="33">
        <f t="shared" si="397"/>
        <v>-180.30067975933099</v>
      </c>
      <c r="AT680" s="31">
        <f t="shared" si="398"/>
        <v>1.24330444790883</v>
      </c>
      <c r="AU680" s="31">
        <f t="shared" si="399"/>
        <v>29.930403048687378</v>
      </c>
      <c r="AV680" s="32">
        <f t="shared" si="400"/>
        <v>-3.5973681761924496E-3</v>
      </c>
      <c r="AW680" s="31">
        <f t="shared" si="401"/>
        <v>-1.6488947774716498</v>
      </c>
      <c r="AX680" s="34">
        <f t="shared" si="402"/>
        <v>1.2397070797326375</v>
      </c>
      <c r="AY680" s="35">
        <f t="shared" si="403"/>
        <v>28.281508271215728</v>
      </c>
      <c r="AZ680" s="10">
        <f t="shared" si="404"/>
        <v>-38.473736230174225</v>
      </c>
      <c r="BA680" s="10">
        <f t="shared" si="405"/>
        <v>-152.01917148811526</v>
      </c>
      <c r="BB680" s="10">
        <f t="shared" si="406"/>
        <v>27.980828511884738</v>
      </c>
      <c r="BC680" s="37"/>
      <c r="BD680" s="46">
        <f t="shared" si="407"/>
        <v>-38</v>
      </c>
      <c r="BE680" s="46">
        <f t="shared" si="408"/>
        <v>-152</v>
      </c>
      <c r="BF680" s="46">
        <f t="shared" si="409"/>
        <v>28</v>
      </c>
    </row>
    <row r="681" spans="22:58" x14ac:dyDescent="0.3">
      <c r="V681" s="29">
        <v>7.7700000000000999</v>
      </c>
      <c r="W681" s="36">
        <f t="shared" ref="W681:W744" si="414">10*10^V681</f>
        <v>588843655.35572517</v>
      </c>
      <c r="X681" s="30">
        <f t="shared" si="413"/>
        <v>-6.4246676350453633</v>
      </c>
      <c r="Y681" s="31">
        <f t="shared" ref="Y681:Y744" si="415">20*LOG(1/SQRT((W681/fp)^2+1))</f>
        <v>-110.53574366403821</v>
      </c>
      <c r="Z681" s="31">
        <f t="shared" ref="Z681:Z744" si="416">-180/PI()*ATAN(W681/fp)</f>
        <v>-89.999829652623603</v>
      </c>
      <c r="AA681" s="31">
        <f t="shared" ref="AA681:AA744" si="417">20*LOG(SQRT((W681/fzRHP)^2+1))</f>
        <v>90.233532554650253</v>
      </c>
      <c r="AB681" s="31">
        <f t="shared" ref="AB681:AB744" si="418">-180/PI()*ATAN(W681/fzRHP)</f>
        <v>-89.998236213538377</v>
      </c>
      <c r="AC681" s="31">
        <f t="shared" ref="AC681:AC744" si="419">20*LOG(SQRT((W681/fzESR)^2+1))</f>
        <v>45.343124358734848</v>
      </c>
      <c r="AD681" s="31">
        <f t="shared" ref="AD681:AD744" si="420">180/PI()*ATAN(W681/fzESR)</f>
        <v>89.690280514218671</v>
      </c>
      <c r="AE681" s="31">
        <f t="shared" ref="AE681:AE744" si="421">X681+Y681+AA681+AC681</f>
        <v>18.616245614301526</v>
      </c>
      <c r="AF681" s="31">
        <f t="shared" ref="AF681:AF744" si="422">Z681+AB681+AD681</f>
        <v>-90.307785351943323</v>
      </c>
      <c r="AG681" s="31">
        <f t="shared" si="410"/>
        <v>92.110410468749379</v>
      </c>
      <c r="AH681" s="31">
        <f t="shared" ref="AH681:AH744" si="423">20*LOG(1/SQRT((W681/fp_comp1)^2+1))</f>
        <v>-185.33465499481079</v>
      </c>
      <c r="AI681" s="31">
        <f t="shared" ref="AI681:AI744" si="424">-180/PI()*ATAN(W681/fp_comp1)</f>
        <v>-89.999999968997983</v>
      </c>
      <c r="AJ681" s="31">
        <f t="shared" ref="AJ681:AJ744" si="425">20*LOG(SQRT((W681/fz_comp)^2+1))</f>
        <v>109.45790827278714</v>
      </c>
      <c r="AK681" s="31">
        <f t="shared" ref="AK681:AK744" si="426">180/PI()*ATAN(W681/fz_comp)</f>
        <v>89.999807146636016</v>
      </c>
      <c r="AL681" s="32">
        <f t="shared" ref="AL681:AL744" si="427">20*LOG(1/SQRT((W681/fp_comp2)^2+1))</f>
        <v>-72.151880015290999</v>
      </c>
      <c r="AM681" s="31">
        <f t="shared" ref="AM681:AM744" si="428">-180/PI()*ATAN(W681/fp_comp2)</f>
        <v>-89.985857420261439</v>
      </c>
      <c r="AN681" s="31">
        <f t="shared" ref="AN681:AN744" si="429">AG681+AH681+AJ681+AL681</f>
        <v>-55.918216268565274</v>
      </c>
      <c r="AO681" s="31">
        <f t="shared" ref="AO681:AO744" si="430">AI681+AK681+AM681</f>
        <v>-89.986050242623406</v>
      </c>
      <c r="AP681" s="30">
        <f t="shared" si="411"/>
        <v>23.609121289162623</v>
      </c>
      <c r="AQ681" s="30">
        <f t="shared" si="412"/>
        <v>-26.020599913279625</v>
      </c>
      <c r="AR681" s="31">
        <f t="shared" ref="AR681:AR744" si="431">AE681+AN681+AP681+AQ681</f>
        <v>-39.71344927838075</v>
      </c>
      <c r="AS681" s="33">
        <f t="shared" ref="AS681:AS744" si="432">AF681+AO681</f>
        <v>-180.29383559456673</v>
      </c>
      <c r="AT681" s="31">
        <f t="shared" ref="AT681:AT744" si="433">20*LOG(SQRT((W681/fz_ff)^2+1))</f>
        <v>1.2939618650786553</v>
      </c>
      <c r="AU681" s="31">
        <f t="shared" ref="AU681:AU744" si="434">180/PI()*ATAN(W681/fz_ff)</f>
        <v>30.504139023363518</v>
      </c>
      <c r="AV681" s="32">
        <f t="shared" ref="AV681:AV744" si="435">20*LOG(1/SQRT((W681/fp_ff)^2+1))</f>
        <v>-3.7668334115873248E-3</v>
      </c>
      <c r="AW681" s="31">
        <f t="shared" ref="AW681:AW744" si="436">-180/PI()*ATAN(W681/fp_ff)</f>
        <v>-1.6872805218191627</v>
      </c>
      <c r="AX681" s="34">
        <f t="shared" ref="AX681:AX744" si="437">AT681+AV681</f>
        <v>1.2901950316670681</v>
      </c>
      <c r="AY681" s="35">
        <f t="shared" ref="AY681:AY744" si="438">AU681+AW681</f>
        <v>28.816858501544356</v>
      </c>
      <c r="AZ681" s="10">
        <f t="shared" ref="AZ681:AZ744" si="439">AR681+AX681</f>
        <v>-38.423254246713682</v>
      </c>
      <c r="BA681" s="10">
        <f t="shared" ref="BA681:BA744" si="440">AS681+AY681</f>
        <v>-151.47697709302238</v>
      </c>
      <c r="BB681" s="10">
        <f t="shared" ref="BB681:BB744" si="441">BA681+180</f>
        <v>28.523022906977616</v>
      </c>
      <c r="BC681" s="48"/>
      <c r="BD681" s="46">
        <f t="shared" ref="BD681:BD744" si="442">ROUND(AZ681,0)</f>
        <v>-38</v>
      </c>
      <c r="BE681" s="46">
        <f t="shared" ref="BE681:BE744" si="443">ROUND(BA681,0)</f>
        <v>-151</v>
      </c>
      <c r="BF681" s="46">
        <f t="shared" ref="BF681:BF744" si="444">ROUND(BB681,0)</f>
        <v>29</v>
      </c>
    </row>
    <row r="682" spans="22:58" x14ac:dyDescent="0.3">
      <c r="V682" s="29">
        <v>7.7800000000000997</v>
      </c>
      <c r="W682" s="38">
        <f t="shared" si="414"/>
        <v>602559586.0744971</v>
      </c>
      <c r="X682" s="30">
        <f t="shared" si="413"/>
        <v>-6.4246676350453633</v>
      </c>
      <c r="Y682" s="31">
        <f t="shared" si="415"/>
        <v>-110.73574366403648</v>
      </c>
      <c r="Z682" s="31">
        <f t="shared" si="416"/>
        <v>-89.99983353020329</v>
      </c>
      <c r="AA682" s="31">
        <f t="shared" si="417"/>
        <v>90.433532554465017</v>
      </c>
      <c r="AB682" s="31">
        <f t="shared" si="418"/>
        <v>-89.998276362219869</v>
      </c>
      <c r="AC682" s="31">
        <f t="shared" si="419"/>
        <v>45.54311864715541</v>
      </c>
      <c r="AD682" s="31">
        <f t="shared" si="420"/>
        <v>89.697330457754461</v>
      </c>
      <c r="AE682" s="31">
        <f t="shared" si="421"/>
        <v>18.816239902538584</v>
      </c>
      <c r="AF682" s="31">
        <f t="shared" si="422"/>
        <v>-90.300779434668684</v>
      </c>
      <c r="AG682" s="31">
        <f t="shared" si="410"/>
        <v>92.110410468749379</v>
      </c>
      <c r="AH682" s="31">
        <f t="shared" si="423"/>
        <v>-185.53465499481078</v>
      </c>
      <c r="AI682" s="31">
        <f t="shared" si="424"/>
        <v>-89.99999996970368</v>
      </c>
      <c r="AJ682" s="31">
        <f t="shared" si="425"/>
        <v>109.65790827278491</v>
      </c>
      <c r="AK682" s="31">
        <f t="shared" si="426"/>
        <v>89.999811536514528</v>
      </c>
      <c r="AL682" s="32">
        <f t="shared" si="427"/>
        <v>-72.351880003381865</v>
      </c>
      <c r="AM682" s="31">
        <f t="shared" si="428"/>
        <v>-89.986179344666496</v>
      </c>
      <c r="AN682" s="31">
        <f t="shared" si="429"/>
        <v>-56.118216256658357</v>
      </c>
      <c r="AO682" s="31">
        <f t="shared" si="430"/>
        <v>-89.986367777855648</v>
      </c>
      <c r="AP682" s="30">
        <f t="shared" si="411"/>
        <v>23.609121289162623</v>
      </c>
      <c r="AQ682" s="30">
        <f t="shared" si="412"/>
        <v>-26.020599913279625</v>
      </c>
      <c r="AR682" s="31">
        <f t="shared" si="431"/>
        <v>-39.713454978236776</v>
      </c>
      <c r="AS682" s="33">
        <f t="shared" si="432"/>
        <v>-180.28714721252433</v>
      </c>
      <c r="AT682" s="31">
        <f t="shared" si="433"/>
        <v>1.3463809030249991</v>
      </c>
      <c r="AU682" s="31">
        <f t="shared" si="434"/>
        <v>31.084313238129727</v>
      </c>
      <c r="AV682" s="32">
        <f t="shared" si="435"/>
        <v>-3.9442782102748269E-3</v>
      </c>
      <c r="AW682" s="31">
        <f t="shared" si="436"/>
        <v>-1.7265588163651671</v>
      </c>
      <c r="AX682" s="34">
        <f t="shared" si="437"/>
        <v>1.3424366248147244</v>
      </c>
      <c r="AY682" s="35">
        <f t="shared" si="438"/>
        <v>29.357754421764561</v>
      </c>
      <c r="AZ682" s="10">
        <f t="shared" si="439"/>
        <v>-38.371018353422052</v>
      </c>
      <c r="BA682" s="10">
        <f t="shared" si="440"/>
        <v>-150.92939279075978</v>
      </c>
      <c r="BB682" s="10">
        <f t="shared" si="441"/>
        <v>29.070607209240222</v>
      </c>
      <c r="BC682" s="37"/>
      <c r="BD682" s="46">
        <f t="shared" si="442"/>
        <v>-38</v>
      </c>
      <c r="BE682" s="46">
        <f t="shared" si="443"/>
        <v>-151</v>
      </c>
      <c r="BF682" s="46">
        <f t="shared" si="444"/>
        <v>29</v>
      </c>
    </row>
    <row r="683" spans="22:58" x14ac:dyDescent="0.3">
      <c r="V683" s="29">
        <v>7.7900000000001004</v>
      </c>
      <c r="W683" s="38">
        <f t="shared" si="414"/>
        <v>616595001.8616246</v>
      </c>
      <c r="X683" s="30">
        <f t="shared" si="413"/>
        <v>-6.4246676350453633</v>
      </c>
      <c r="Y683" s="31">
        <f t="shared" si="415"/>
        <v>-110.93574366403482</v>
      </c>
      <c r="Z683" s="31">
        <f t="shared" si="416"/>
        <v>-89.999837319518491</v>
      </c>
      <c r="AA683" s="31">
        <f t="shared" si="417"/>
        <v>90.633532554288109</v>
      </c>
      <c r="AB683" s="31">
        <f t="shared" si="418"/>
        <v>-89.998315597005785</v>
      </c>
      <c r="AC683" s="31">
        <f t="shared" si="419"/>
        <v>45.743113192632386</v>
      </c>
      <c r="AD683" s="31">
        <f t="shared" si="420"/>
        <v>89.704219933839227</v>
      </c>
      <c r="AE683" s="31">
        <f t="shared" si="421"/>
        <v>19.016234447840311</v>
      </c>
      <c r="AF683" s="31">
        <f t="shared" si="422"/>
        <v>-90.29393298268505</v>
      </c>
      <c r="AG683" s="31">
        <f t="shared" si="410"/>
        <v>92.110410468749379</v>
      </c>
      <c r="AH683" s="31">
        <f t="shared" si="423"/>
        <v>-185.73465499481077</v>
      </c>
      <c r="AI683" s="31">
        <f t="shared" si="424"/>
        <v>-89.999999970393304</v>
      </c>
      <c r="AJ683" s="31">
        <f t="shared" si="425"/>
        <v>109.85790827278279</v>
      </c>
      <c r="AK683" s="31">
        <f t="shared" si="426"/>
        <v>89.999815826467199</v>
      </c>
      <c r="AL683" s="32">
        <f t="shared" si="427"/>
        <v>-72.551879992008722</v>
      </c>
      <c r="AM683" s="31">
        <f t="shared" si="428"/>
        <v>-89.986493941178324</v>
      </c>
      <c r="AN683" s="31">
        <f t="shared" si="429"/>
        <v>-56.318216245287317</v>
      </c>
      <c r="AO683" s="31">
        <f t="shared" si="430"/>
        <v>-89.98667808510443</v>
      </c>
      <c r="AP683" s="30">
        <f t="shared" si="411"/>
        <v>23.609121289162623</v>
      </c>
      <c r="AQ683" s="30">
        <f t="shared" si="412"/>
        <v>-26.020599913279625</v>
      </c>
      <c r="AR683" s="31">
        <f t="shared" si="431"/>
        <v>-39.713460421564008</v>
      </c>
      <c r="AS683" s="33">
        <f t="shared" si="432"/>
        <v>-180.28061106778949</v>
      </c>
      <c r="AT683" s="31">
        <f t="shared" si="433"/>
        <v>1.4006005800243955</v>
      </c>
      <c r="AU683" s="31">
        <f t="shared" si="434"/>
        <v>31.670757374996601</v>
      </c>
      <c r="AV683" s="32">
        <f t="shared" si="435"/>
        <v>-4.130077954361982E-3</v>
      </c>
      <c r="AW683" s="31">
        <f t="shared" si="436"/>
        <v>-1.7667503392233419</v>
      </c>
      <c r="AX683" s="34">
        <f t="shared" si="437"/>
        <v>1.3964705020700334</v>
      </c>
      <c r="AY683" s="35">
        <f t="shared" si="438"/>
        <v>29.904007035773258</v>
      </c>
      <c r="AZ683" s="10">
        <f t="shared" si="439"/>
        <v>-38.316989919493977</v>
      </c>
      <c r="BA683" s="10">
        <f t="shared" si="440"/>
        <v>-150.37660403201625</v>
      </c>
      <c r="BB683" s="10">
        <f t="shared" si="441"/>
        <v>29.623395967983754</v>
      </c>
      <c r="BC683" s="37"/>
      <c r="BD683" s="46">
        <f t="shared" si="442"/>
        <v>-38</v>
      </c>
      <c r="BE683" s="46">
        <f t="shared" si="443"/>
        <v>-150</v>
      </c>
      <c r="BF683" s="46">
        <f t="shared" si="444"/>
        <v>30</v>
      </c>
    </row>
    <row r="684" spans="22:58" x14ac:dyDescent="0.3">
      <c r="V684" s="29">
        <v>7.8000000000001002</v>
      </c>
      <c r="W684" s="36">
        <f t="shared" si="414"/>
        <v>630957344.48033905</v>
      </c>
      <c r="X684" s="30">
        <f t="shared" si="413"/>
        <v>-6.4246676350453633</v>
      </c>
      <c r="Y684" s="31">
        <f t="shared" si="415"/>
        <v>-111.13574366403326</v>
      </c>
      <c r="Z684" s="31">
        <f t="shared" si="416"/>
        <v>-89.999841022578352</v>
      </c>
      <c r="AA684" s="31">
        <f t="shared" si="417"/>
        <v>90.833532554119188</v>
      </c>
      <c r="AB684" s="31">
        <f t="shared" si="418"/>
        <v>-89.998353938698941</v>
      </c>
      <c r="AC684" s="31">
        <f t="shared" si="419"/>
        <v>45.943107983596938</v>
      </c>
      <c r="AD684" s="31">
        <f t="shared" si="420"/>
        <v>89.71095259456699</v>
      </c>
      <c r="AE684" s="31">
        <f t="shared" si="421"/>
        <v>19.216229238637503</v>
      </c>
      <c r="AF684" s="31">
        <f t="shared" si="422"/>
        <v>-90.287242366710316</v>
      </c>
      <c r="AG684" s="31">
        <f t="shared" si="410"/>
        <v>92.110410468749379</v>
      </c>
      <c r="AH684" s="31">
        <f t="shared" si="423"/>
        <v>-185.93465499481078</v>
      </c>
      <c r="AI684" s="31">
        <f t="shared" si="424"/>
        <v>-89.99999997106724</v>
      </c>
      <c r="AJ684" s="31">
        <f t="shared" si="425"/>
        <v>110.05790827278078</v>
      </c>
      <c r="AK684" s="31">
        <f t="shared" si="426"/>
        <v>89.999820018768645</v>
      </c>
      <c r="AL684" s="32">
        <f t="shared" si="427"/>
        <v>-72.751879981147454</v>
      </c>
      <c r="AM684" s="31">
        <f t="shared" si="428"/>
        <v>-89.986801376600027</v>
      </c>
      <c r="AN684" s="31">
        <f t="shared" si="429"/>
        <v>-56.518216234428081</v>
      </c>
      <c r="AO684" s="31">
        <f t="shared" si="430"/>
        <v>-89.986981328898622</v>
      </c>
      <c r="AP684" s="30">
        <f t="shared" si="411"/>
        <v>23.609121289162623</v>
      </c>
      <c r="AQ684" s="30">
        <f t="shared" si="412"/>
        <v>-26.020599913279625</v>
      </c>
      <c r="AR684" s="31">
        <f t="shared" si="431"/>
        <v>-39.713465619907581</v>
      </c>
      <c r="AS684" s="33">
        <f t="shared" si="432"/>
        <v>-180.27422369560895</v>
      </c>
      <c r="AT684" s="31">
        <f t="shared" si="433"/>
        <v>1.4566592531384996</v>
      </c>
      <c r="AU684" s="31">
        <f t="shared" si="434"/>
        <v>32.263290848283638</v>
      </c>
      <c r="AV684" s="32">
        <f t="shared" si="435"/>
        <v>-4.3246256513545722E-3</v>
      </c>
      <c r="AW684" s="31">
        <f t="shared" si="436"/>
        <v>-1.8078762421654344</v>
      </c>
      <c r="AX684" s="34">
        <f t="shared" si="437"/>
        <v>1.4523346274871451</v>
      </c>
      <c r="AY684" s="35">
        <f t="shared" si="438"/>
        <v>30.455414606118204</v>
      </c>
      <c r="AZ684" s="10">
        <f t="shared" si="439"/>
        <v>-38.261130992420433</v>
      </c>
      <c r="BA684" s="10">
        <f t="shared" si="440"/>
        <v>-149.81880908949074</v>
      </c>
      <c r="BB684" s="10">
        <f t="shared" si="441"/>
        <v>30.181190910509258</v>
      </c>
      <c r="BC684" s="48"/>
      <c r="BD684" s="46">
        <f t="shared" si="442"/>
        <v>-38</v>
      </c>
      <c r="BE684" s="46">
        <f t="shared" si="443"/>
        <v>-150</v>
      </c>
      <c r="BF684" s="46">
        <f t="shared" si="444"/>
        <v>30</v>
      </c>
    </row>
    <row r="685" spans="22:58" x14ac:dyDescent="0.3">
      <c r="V685" s="29">
        <v>7.8100000000001097</v>
      </c>
      <c r="W685" s="38">
        <f t="shared" si="414"/>
        <v>645654229.03482068</v>
      </c>
      <c r="X685" s="30">
        <f t="shared" si="413"/>
        <v>-6.4246676350453633</v>
      </c>
      <c r="Y685" s="31">
        <f t="shared" si="415"/>
        <v>-111.33574366403195</v>
      </c>
      <c r="Z685" s="31">
        <f t="shared" si="416"/>
        <v>-89.999844641346257</v>
      </c>
      <c r="AA685" s="31">
        <f t="shared" si="417"/>
        <v>91.033532553958054</v>
      </c>
      <c r="AB685" s="31">
        <f t="shared" si="418"/>
        <v>-89.998391407628617</v>
      </c>
      <c r="AC685" s="31">
        <f t="shared" si="419"/>
        <v>46.143103009001088</v>
      </c>
      <c r="AD685" s="31">
        <f t="shared" si="420"/>
        <v>89.7175320089395</v>
      </c>
      <c r="AE685" s="31">
        <f t="shared" si="421"/>
        <v>19.416224263881823</v>
      </c>
      <c r="AF685" s="31">
        <f t="shared" si="422"/>
        <v>-90.280704040035388</v>
      </c>
      <c r="AG685" s="31">
        <f t="shared" si="410"/>
        <v>92.110410468749379</v>
      </c>
      <c r="AH685" s="31">
        <f t="shared" si="423"/>
        <v>-186.13465499481097</v>
      </c>
      <c r="AI685" s="31">
        <f t="shared" si="424"/>
        <v>-89.999999971725842</v>
      </c>
      <c r="AJ685" s="31">
        <f t="shared" si="425"/>
        <v>110.25790827277908</v>
      </c>
      <c r="AK685" s="31">
        <f t="shared" si="426"/>
        <v>89.999824115641644</v>
      </c>
      <c r="AL685" s="32">
        <f t="shared" si="427"/>
        <v>-72.951879970775252</v>
      </c>
      <c r="AM685" s="31">
        <f t="shared" si="428"/>
        <v>-89.987101813937898</v>
      </c>
      <c r="AN685" s="31">
        <f t="shared" si="429"/>
        <v>-56.71821622405777</v>
      </c>
      <c r="AO685" s="31">
        <f t="shared" si="430"/>
        <v>-89.987277670022095</v>
      </c>
      <c r="AP685" s="30">
        <f t="shared" si="411"/>
        <v>23.609121289162623</v>
      </c>
      <c r="AQ685" s="30">
        <f t="shared" si="412"/>
        <v>-26.020599913279625</v>
      </c>
      <c r="AR685" s="31">
        <f t="shared" si="431"/>
        <v>-39.713470584292949</v>
      </c>
      <c r="AS685" s="33">
        <f t="shared" si="432"/>
        <v>-180.26798171005748</v>
      </c>
      <c r="AT685" s="31">
        <f t="shared" si="433"/>
        <v>1.5145945067464632</v>
      </c>
      <c r="AU685" s="31">
        <f t="shared" si="434"/>
        <v>32.86172083569609</v>
      </c>
      <c r="AV685" s="32">
        <f t="shared" si="435"/>
        <v>-4.528332758488799E-3</v>
      </c>
      <c r="AW685" s="31">
        <f t="shared" si="436"/>
        <v>-1.8499581610843128</v>
      </c>
      <c r="AX685" s="34">
        <f t="shared" si="437"/>
        <v>1.5100661739879744</v>
      </c>
      <c r="AY685" s="35">
        <f t="shared" si="438"/>
        <v>31.011762674611777</v>
      </c>
      <c r="AZ685" s="10">
        <f t="shared" si="439"/>
        <v>-38.203404410304977</v>
      </c>
      <c r="BA685" s="10">
        <f t="shared" si="440"/>
        <v>-149.2562190354457</v>
      </c>
      <c r="BB685" s="10">
        <f t="shared" si="441"/>
        <v>30.743780964554304</v>
      </c>
      <c r="BC685" s="37"/>
      <c r="BD685" s="46">
        <f t="shared" si="442"/>
        <v>-38</v>
      </c>
      <c r="BE685" s="46">
        <f t="shared" si="443"/>
        <v>-149</v>
      </c>
      <c r="BF685" s="46">
        <f t="shared" si="444"/>
        <v>31</v>
      </c>
    </row>
    <row r="686" spans="22:58" x14ac:dyDescent="0.3">
      <c r="V686" s="29">
        <v>7.8200000000001104</v>
      </c>
      <c r="W686" s="38">
        <f t="shared" si="414"/>
        <v>660693448.00776494</v>
      </c>
      <c r="X686" s="30">
        <f t="shared" si="413"/>
        <v>-6.4246676350453633</v>
      </c>
      <c r="Y686" s="31">
        <f t="shared" si="415"/>
        <v>-111.53574366403051</v>
      </c>
      <c r="Z686" s="31">
        <f t="shared" si="416"/>
        <v>-89.999848177740972</v>
      </c>
      <c r="AA686" s="31">
        <f t="shared" si="417"/>
        <v>91.233532553803997</v>
      </c>
      <c r="AB686" s="31">
        <f t="shared" si="418"/>
        <v>-89.998428023661305</v>
      </c>
      <c r="AC686" s="31">
        <f t="shared" si="419"/>
        <v>46.343098258293409</v>
      </c>
      <c r="AD686" s="31">
        <f t="shared" si="420"/>
        <v>89.723961664754825</v>
      </c>
      <c r="AE686" s="31">
        <f t="shared" si="421"/>
        <v>19.616219513021534</v>
      </c>
      <c r="AF686" s="31">
        <f t="shared" si="422"/>
        <v>-90.274314536647466</v>
      </c>
      <c r="AG686" s="31">
        <f t="shared" si="410"/>
        <v>92.110410468749379</v>
      </c>
      <c r="AH686" s="31">
        <f t="shared" si="423"/>
        <v>-186.33465499481099</v>
      </c>
      <c r="AI686" s="31">
        <f t="shared" si="424"/>
        <v>-89.999999972369423</v>
      </c>
      <c r="AJ686" s="31">
        <f t="shared" si="425"/>
        <v>110.45790827277722</v>
      </c>
      <c r="AK686" s="31">
        <f t="shared" si="426"/>
        <v>89.999828119258424</v>
      </c>
      <c r="AL686" s="32">
        <f t="shared" si="427"/>
        <v>-73.15187996086965</v>
      </c>
      <c r="AM686" s="31">
        <f t="shared" si="428"/>
        <v>-89.987395412487714</v>
      </c>
      <c r="AN686" s="31">
        <f t="shared" si="429"/>
        <v>-56.918216214154043</v>
      </c>
      <c r="AO686" s="31">
        <f t="shared" si="430"/>
        <v>-89.987567265598713</v>
      </c>
      <c r="AP686" s="30">
        <f t="shared" si="411"/>
        <v>23.609121289162623</v>
      </c>
      <c r="AQ686" s="30">
        <f t="shared" si="412"/>
        <v>-26.020599913279625</v>
      </c>
      <c r="AR686" s="31">
        <f t="shared" si="431"/>
        <v>-39.713475325249512</v>
      </c>
      <c r="AS686" s="33">
        <f t="shared" si="432"/>
        <v>-180.26188180224619</v>
      </c>
      <c r="AT686" s="31">
        <f t="shared" si="433"/>
        <v>1.5744430393860216</v>
      </c>
      <c r="AU686" s="31">
        <f t="shared" si="434"/>
        <v>33.465842360048342</v>
      </c>
      <c r="AV686" s="32">
        <f t="shared" si="435"/>
        <v>-4.7416300452866036E-3</v>
      </c>
      <c r="AW686" s="31">
        <f t="shared" si="436"/>
        <v>-1.8930182266600004</v>
      </c>
      <c r="AX686" s="34">
        <f t="shared" si="437"/>
        <v>1.5697014093407351</v>
      </c>
      <c r="AY686" s="35">
        <f t="shared" si="438"/>
        <v>31.572824133388341</v>
      </c>
      <c r="AZ686" s="10">
        <f t="shared" si="439"/>
        <v>-38.143773915908774</v>
      </c>
      <c r="BA686" s="10">
        <f t="shared" si="440"/>
        <v>-148.68905766885786</v>
      </c>
      <c r="BB686" s="10">
        <f t="shared" si="441"/>
        <v>31.310942331142144</v>
      </c>
      <c r="BC686" s="37"/>
      <c r="BD686" s="46">
        <f t="shared" si="442"/>
        <v>-38</v>
      </c>
      <c r="BE686" s="46">
        <f t="shared" si="443"/>
        <v>-149</v>
      </c>
      <c r="BF686" s="46">
        <f t="shared" si="444"/>
        <v>31</v>
      </c>
    </row>
    <row r="687" spans="22:58" x14ac:dyDescent="0.3">
      <c r="V687" s="29">
        <v>7.8300000000001102</v>
      </c>
      <c r="W687" s="36">
        <f t="shared" si="414"/>
        <v>676082975.39215457</v>
      </c>
      <c r="X687" s="30">
        <f t="shared" si="413"/>
        <v>-6.4246676350453633</v>
      </c>
      <c r="Y687" s="31">
        <f t="shared" si="415"/>
        <v>-111.73574366402914</v>
      </c>
      <c r="Z687" s="31">
        <f t="shared" si="416"/>
        <v>-89.999851633637505</v>
      </c>
      <c r="AA687" s="31">
        <f t="shared" si="417"/>
        <v>91.433532553656846</v>
      </c>
      <c r="AB687" s="31">
        <f t="shared" si="418"/>
        <v>-89.998463806211362</v>
      </c>
      <c r="AC687" s="31">
        <f t="shared" si="419"/>
        <v>46.543093721397952</v>
      </c>
      <c r="AD687" s="31">
        <f t="shared" si="420"/>
        <v>89.730244970453484</v>
      </c>
      <c r="AE687" s="31">
        <f t="shared" si="421"/>
        <v>19.816214975980287</v>
      </c>
      <c r="AF687" s="31">
        <f t="shared" si="422"/>
        <v>-90.268070469395369</v>
      </c>
      <c r="AG687" s="31">
        <f t="shared" si="410"/>
        <v>92.110410468749379</v>
      </c>
      <c r="AH687" s="31">
        <f t="shared" si="423"/>
        <v>-186.53465499481101</v>
      </c>
      <c r="AI687" s="31">
        <f t="shared" si="424"/>
        <v>-89.999999972998381</v>
      </c>
      <c r="AJ687" s="31">
        <f t="shared" si="425"/>
        <v>110.65790827277546</v>
      </c>
      <c r="AK687" s="31">
        <f t="shared" si="426"/>
        <v>89.999832031741761</v>
      </c>
      <c r="AL687" s="32">
        <f t="shared" si="427"/>
        <v>-73.351879951409884</v>
      </c>
      <c r="AM687" s="31">
        <f t="shared" si="428"/>
        <v>-89.987682327919259</v>
      </c>
      <c r="AN687" s="31">
        <f t="shared" si="429"/>
        <v>-57.118216204696054</v>
      </c>
      <c r="AO687" s="31">
        <f t="shared" si="430"/>
        <v>-89.98785026917588</v>
      </c>
      <c r="AP687" s="30">
        <f t="shared" si="411"/>
        <v>23.609121289162623</v>
      </c>
      <c r="AQ687" s="30">
        <f t="shared" si="412"/>
        <v>-26.020599913279625</v>
      </c>
      <c r="AR687" s="31">
        <f t="shared" si="431"/>
        <v>-39.713479852832769</v>
      </c>
      <c r="AS687" s="33">
        <f t="shared" si="432"/>
        <v>-180.25592073857126</v>
      </c>
      <c r="AT687" s="31">
        <f t="shared" si="433"/>
        <v>1.6362405495028143</v>
      </c>
      <c r="AU687" s="31">
        <f t="shared" si="434"/>
        <v>34.075438423643853</v>
      </c>
      <c r="AV687" s="32">
        <f t="shared" si="435"/>
        <v>-4.9649684961080472E-3</v>
      </c>
      <c r="AW687" s="31">
        <f t="shared" si="436"/>
        <v>-1.9370790752312275</v>
      </c>
      <c r="AX687" s="34">
        <f t="shared" si="437"/>
        <v>1.6312755810067063</v>
      </c>
      <c r="AY687" s="35">
        <f t="shared" si="438"/>
        <v>32.138359348412628</v>
      </c>
      <c r="AZ687" s="10">
        <f t="shared" si="439"/>
        <v>-38.082204271826065</v>
      </c>
      <c r="BA687" s="10">
        <f t="shared" si="440"/>
        <v>-148.11756139015864</v>
      </c>
      <c r="BB687" s="10">
        <f t="shared" si="441"/>
        <v>31.882438609841358</v>
      </c>
      <c r="BC687" s="48"/>
      <c r="BD687" s="46">
        <f t="shared" si="442"/>
        <v>-38</v>
      </c>
      <c r="BE687" s="46">
        <f t="shared" si="443"/>
        <v>-148</v>
      </c>
      <c r="BF687" s="46">
        <f t="shared" si="444"/>
        <v>32</v>
      </c>
    </row>
    <row r="688" spans="22:58" x14ac:dyDescent="0.3">
      <c r="V688" s="29">
        <v>7.84000000000011</v>
      </c>
      <c r="W688" s="38">
        <f t="shared" si="414"/>
        <v>691830970.91911328</v>
      </c>
      <c r="X688" s="30">
        <f t="shared" si="413"/>
        <v>-6.4246676350453633</v>
      </c>
      <c r="Y688" s="31">
        <f t="shared" si="415"/>
        <v>-111.93574366402784</v>
      </c>
      <c r="Z688" s="31">
        <f t="shared" si="416"/>
        <v>-89.999855010868231</v>
      </c>
      <c r="AA688" s="31">
        <f t="shared" si="417"/>
        <v>91.633532553516361</v>
      </c>
      <c r="AB688" s="31">
        <f t="shared" si="418"/>
        <v>-89.998498774251118</v>
      </c>
      <c r="AC688" s="31">
        <f t="shared" si="419"/>
        <v>46.743089388691999</v>
      </c>
      <c r="AD688" s="31">
        <f t="shared" si="420"/>
        <v>89.73638525692246</v>
      </c>
      <c r="AE688" s="31">
        <f t="shared" si="421"/>
        <v>20.016210643135153</v>
      </c>
      <c r="AF688" s="31">
        <f t="shared" si="422"/>
        <v>-90.261968528196888</v>
      </c>
      <c r="AG688" s="31">
        <f t="shared" si="410"/>
        <v>92.110410468749379</v>
      </c>
      <c r="AH688" s="31">
        <f t="shared" si="423"/>
        <v>-186.734654994811</v>
      </c>
      <c r="AI688" s="31">
        <f t="shared" si="424"/>
        <v>-89.999999973613015</v>
      </c>
      <c r="AJ688" s="31">
        <f t="shared" si="425"/>
        <v>110.85790827277378</v>
      </c>
      <c r="AK688" s="31">
        <f t="shared" si="426"/>
        <v>89.999835855166111</v>
      </c>
      <c r="AL688" s="32">
        <f t="shared" si="427"/>
        <v>-73.551879942375876</v>
      </c>
      <c r="AM688" s="31">
        <f t="shared" si="428"/>
        <v>-89.987962712358822</v>
      </c>
      <c r="AN688" s="31">
        <f t="shared" si="429"/>
        <v>-57.318216195663709</v>
      </c>
      <c r="AO688" s="31">
        <f t="shared" si="430"/>
        <v>-89.988126830805726</v>
      </c>
      <c r="AP688" s="30">
        <f t="shared" si="411"/>
        <v>23.609121289162623</v>
      </c>
      <c r="AQ688" s="30">
        <f t="shared" si="412"/>
        <v>-26.020599913279625</v>
      </c>
      <c r="AR688" s="31">
        <f t="shared" si="431"/>
        <v>-39.713484176645558</v>
      </c>
      <c r="AS688" s="33">
        <f t="shared" si="432"/>
        <v>-180.25009535900261</v>
      </c>
      <c r="AT688" s="31">
        <f t="shared" si="433"/>
        <v>1.7000216207486001</v>
      </c>
      <c r="AU688" s="31">
        <f t="shared" si="434"/>
        <v>34.690280196964167</v>
      </c>
      <c r="AV688" s="32">
        <f t="shared" si="435"/>
        <v>-5.1988202544998065E-3</v>
      </c>
      <c r="AW688" s="31">
        <f t="shared" si="436"/>
        <v>-1.9821638598733125</v>
      </c>
      <c r="AX688" s="34">
        <f t="shared" si="437"/>
        <v>1.6948228004941002</v>
      </c>
      <c r="AY688" s="35">
        <f t="shared" si="438"/>
        <v>32.708116337090857</v>
      </c>
      <c r="AZ688" s="10">
        <f t="shared" si="439"/>
        <v>-38.018661376151456</v>
      </c>
      <c r="BA688" s="10">
        <f t="shared" si="440"/>
        <v>-147.54197902191174</v>
      </c>
      <c r="BB688" s="10">
        <f t="shared" si="441"/>
        <v>32.458020978088257</v>
      </c>
      <c r="BC688" s="37"/>
      <c r="BD688" s="46">
        <f t="shared" si="442"/>
        <v>-38</v>
      </c>
      <c r="BE688" s="46">
        <f t="shared" si="443"/>
        <v>-148</v>
      </c>
      <c r="BF688" s="46">
        <f t="shared" si="444"/>
        <v>32</v>
      </c>
    </row>
    <row r="689" spans="22:58" x14ac:dyDescent="0.3">
      <c r="V689" s="29">
        <v>7.8500000000001098</v>
      </c>
      <c r="W689" s="38">
        <f t="shared" si="414"/>
        <v>707945784.38431871</v>
      </c>
      <c r="X689" s="30">
        <f t="shared" si="413"/>
        <v>-6.4246676350453633</v>
      </c>
      <c r="Y689" s="31">
        <f t="shared" si="415"/>
        <v>-112.13574366402656</v>
      </c>
      <c r="Z689" s="31">
        <f t="shared" si="416"/>
        <v>-89.999858311223804</v>
      </c>
      <c r="AA689" s="31">
        <f t="shared" si="417"/>
        <v>91.83353255338217</v>
      </c>
      <c r="AB689" s="31">
        <f t="shared" si="418"/>
        <v>-89.99853294632112</v>
      </c>
      <c r="AC689" s="31">
        <f t="shared" si="419"/>
        <v>46.943085250985902</v>
      </c>
      <c r="AD689" s="31">
        <f t="shared" si="420"/>
        <v>89.742385779258413</v>
      </c>
      <c r="AE689" s="31">
        <f t="shared" si="421"/>
        <v>20.216206505296142</v>
      </c>
      <c r="AF689" s="31">
        <f t="shared" si="422"/>
        <v>-90.256005478286525</v>
      </c>
      <c r="AG689" s="31">
        <f t="shared" si="410"/>
        <v>92.110410468749379</v>
      </c>
      <c r="AH689" s="31">
        <f t="shared" si="423"/>
        <v>-186.93465499481101</v>
      </c>
      <c r="AI689" s="31">
        <f t="shared" si="424"/>
        <v>-89.999999974213651</v>
      </c>
      <c r="AJ689" s="31">
        <f t="shared" si="425"/>
        <v>111.05790827277218</v>
      </c>
      <c r="AK689" s="31">
        <f t="shared" si="426"/>
        <v>89.999839591558711</v>
      </c>
      <c r="AL689" s="32">
        <f t="shared" si="427"/>
        <v>-73.751879933748469</v>
      </c>
      <c r="AM689" s="31">
        <f t="shared" si="428"/>
        <v>-89.988236714469906</v>
      </c>
      <c r="AN689" s="31">
        <f t="shared" si="429"/>
        <v>-57.518216187037922</v>
      </c>
      <c r="AO689" s="31">
        <f t="shared" si="430"/>
        <v>-89.988397097124846</v>
      </c>
      <c r="AP689" s="30">
        <f t="shared" si="411"/>
        <v>23.609121289162623</v>
      </c>
      <c r="AQ689" s="30">
        <f t="shared" si="412"/>
        <v>-26.020599913279625</v>
      </c>
      <c r="AR689" s="31">
        <f t="shared" si="431"/>
        <v>-39.713488305858782</v>
      </c>
      <c r="AS689" s="33">
        <f t="shared" si="432"/>
        <v>-180.24440257541136</v>
      </c>
      <c r="AT689" s="31">
        <f t="shared" si="433"/>
        <v>1.7658196075100816</v>
      </c>
      <c r="AU689" s="31">
        <f t="shared" si="434"/>
        <v>35.310127262965118</v>
      </c>
      <c r="AV689" s="32">
        <f t="shared" si="435"/>
        <v>-5.4436796112528303E-3</v>
      </c>
      <c r="AW689" s="31">
        <f t="shared" si="436"/>
        <v>-2.0282962616845808</v>
      </c>
      <c r="AX689" s="34">
        <f t="shared" si="437"/>
        <v>1.7603759278988287</v>
      </c>
      <c r="AY689" s="35">
        <f t="shared" si="438"/>
        <v>33.281831001280537</v>
      </c>
      <c r="AZ689" s="10">
        <f t="shared" si="439"/>
        <v>-37.953112377959954</v>
      </c>
      <c r="BA689" s="10">
        <f t="shared" si="440"/>
        <v>-146.96257157413083</v>
      </c>
      <c r="BB689" s="10">
        <f t="shared" si="441"/>
        <v>33.037428425869166</v>
      </c>
      <c r="BC689" s="37"/>
      <c r="BD689" s="46">
        <f t="shared" si="442"/>
        <v>-38</v>
      </c>
      <c r="BE689" s="46">
        <f t="shared" si="443"/>
        <v>-147</v>
      </c>
      <c r="BF689" s="46">
        <f t="shared" si="444"/>
        <v>33</v>
      </c>
    </row>
    <row r="690" spans="22:58" x14ac:dyDescent="0.3">
      <c r="V690" s="29">
        <v>7.8600000000001096</v>
      </c>
      <c r="W690" s="36">
        <f t="shared" si="414"/>
        <v>724435960.07517505</v>
      </c>
      <c r="X690" s="30">
        <f t="shared" si="413"/>
        <v>-6.4246676350453633</v>
      </c>
      <c r="Y690" s="31">
        <f t="shared" si="415"/>
        <v>-112.33574366402537</v>
      </c>
      <c r="Z690" s="31">
        <f t="shared" si="416"/>
        <v>-89.999861536454105</v>
      </c>
      <c r="AA690" s="31">
        <f t="shared" si="417"/>
        <v>92.03353255325402</v>
      </c>
      <c r="AB690" s="31">
        <f t="shared" si="418"/>
        <v>-89.998566340539838</v>
      </c>
      <c r="AC690" s="31">
        <f t="shared" si="419"/>
        <v>47.143081299503571</v>
      </c>
      <c r="AD690" s="31">
        <f t="shared" si="420"/>
        <v>89.748249718490896</v>
      </c>
      <c r="AE690" s="31">
        <f t="shared" si="421"/>
        <v>20.416202553686851</v>
      </c>
      <c r="AF690" s="31">
        <f t="shared" si="422"/>
        <v>-90.250178158503061</v>
      </c>
      <c r="AG690" s="31">
        <f t="shared" si="410"/>
        <v>92.110410468749379</v>
      </c>
      <c r="AH690" s="31">
        <f t="shared" si="423"/>
        <v>-187.134654994811</v>
      </c>
      <c r="AI690" s="31">
        <f t="shared" si="424"/>
        <v>-89.999999974800616</v>
      </c>
      <c r="AJ690" s="31">
        <f t="shared" si="425"/>
        <v>111.25790827277065</v>
      </c>
      <c r="AK690" s="31">
        <f t="shared" si="426"/>
        <v>89.99984324290061</v>
      </c>
      <c r="AL690" s="32">
        <f t="shared" si="427"/>
        <v>-73.95187992550936</v>
      </c>
      <c r="AM690" s="31">
        <f t="shared" si="428"/>
        <v>-89.988504479531983</v>
      </c>
      <c r="AN690" s="31">
        <f t="shared" si="429"/>
        <v>-57.718216178800333</v>
      </c>
      <c r="AO690" s="31">
        <f t="shared" si="430"/>
        <v>-89.988661211431989</v>
      </c>
      <c r="AP690" s="30">
        <f t="shared" si="411"/>
        <v>23.609121289162623</v>
      </c>
      <c r="AQ690" s="30">
        <f t="shared" si="412"/>
        <v>-26.020599913279625</v>
      </c>
      <c r="AR690" s="31">
        <f t="shared" si="431"/>
        <v>-39.713492249230484</v>
      </c>
      <c r="AS690" s="33">
        <f t="shared" si="432"/>
        <v>-180.23883936993505</v>
      </c>
      <c r="AT690" s="31">
        <f t="shared" si="433"/>
        <v>1.8336665213819938</v>
      </c>
      <c r="AU690" s="31">
        <f t="shared" si="434"/>
        <v>35.934727917851703</v>
      </c>
      <c r="AV690" s="32">
        <f t="shared" si="435"/>
        <v>-5.7000640381513539E-3</v>
      </c>
      <c r="AW690" s="31">
        <f t="shared" si="436"/>
        <v>-2.0755005012823853</v>
      </c>
      <c r="AX690" s="34">
        <f t="shared" si="437"/>
        <v>1.8279664573438426</v>
      </c>
      <c r="AY690" s="35">
        <f t="shared" si="438"/>
        <v>33.859227416569318</v>
      </c>
      <c r="AZ690" s="10">
        <f t="shared" si="439"/>
        <v>-37.885525791886643</v>
      </c>
      <c r="BA690" s="10">
        <f t="shared" si="440"/>
        <v>-146.37961195336572</v>
      </c>
      <c r="BB690" s="10">
        <f t="shared" si="441"/>
        <v>33.620388046634275</v>
      </c>
      <c r="BC690" s="48"/>
      <c r="BD690" s="46">
        <f t="shared" si="442"/>
        <v>-38</v>
      </c>
      <c r="BE690" s="46">
        <f t="shared" si="443"/>
        <v>-146</v>
      </c>
      <c r="BF690" s="46">
        <f t="shared" si="444"/>
        <v>34</v>
      </c>
    </row>
    <row r="691" spans="22:58" x14ac:dyDescent="0.3">
      <c r="V691" s="29">
        <v>7.8700000000001102</v>
      </c>
      <c r="W691" s="38">
        <f t="shared" si="414"/>
        <v>741310241.30110669</v>
      </c>
      <c r="X691" s="30">
        <f t="shared" si="413"/>
        <v>-6.4246676350453633</v>
      </c>
      <c r="Y691" s="31">
        <f t="shared" si="415"/>
        <v>-112.53574366402424</v>
      </c>
      <c r="Z691" s="31">
        <f t="shared" si="416"/>
        <v>-89.999864688269199</v>
      </c>
      <c r="AA691" s="31">
        <f t="shared" si="417"/>
        <v>92.233532553131624</v>
      </c>
      <c r="AB691" s="31">
        <f t="shared" si="418"/>
        <v>-89.998598974613358</v>
      </c>
      <c r="AC691" s="31">
        <f t="shared" si="419"/>
        <v>47.34307752586389</v>
      </c>
      <c r="AD691" s="31">
        <f t="shared" si="420"/>
        <v>89.753980183266449</v>
      </c>
      <c r="AE691" s="31">
        <f t="shared" si="421"/>
        <v>20.616198779925909</v>
      </c>
      <c r="AF691" s="31">
        <f t="shared" si="422"/>
        <v>-90.244483479616108</v>
      </c>
      <c r="AG691" s="31">
        <f t="shared" si="410"/>
        <v>92.110410468749379</v>
      </c>
      <c r="AH691" s="31">
        <f t="shared" si="423"/>
        <v>-187.33465499481099</v>
      </c>
      <c r="AI691" s="31">
        <f t="shared" si="424"/>
        <v>-89.999999975374223</v>
      </c>
      <c r="AJ691" s="31">
        <f t="shared" si="425"/>
        <v>111.45790827276919</v>
      </c>
      <c r="AK691" s="31">
        <f t="shared" si="426"/>
        <v>89.999846811127824</v>
      </c>
      <c r="AL691" s="32">
        <f t="shared" si="427"/>
        <v>-74.151879917641068</v>
      </c>
      <c r="AM691" s="31">
        <f t="shared" si="428"/>
        <v>-89.98876614951763</v>
      </c>
      <c r="AN691" s="31">
        <f t="shared" si="429"/>
        <v>-57.918216170933491</v>
      </c>
      <c r="AO691" s="31">
        <f t="shared" si="430"/>
        <v>-89.988919313764029</v>
      </c>
      <c r="AP691" s="30">
        <f t="shared" si="411"/>
        <v>23.609121289162623</v>
      </c>
      <c r="AQ691" s="30">
        <f t="shared" si="412"/>
        <v>-26.020599913279625</v>
      </c>
      <c r="AR691" s="31">
        <f t="shared" si="431"/>
        <v>-39.713496015124583</v>
      </c>
      <c r="AS691" s="33">
        <f t="shared" si="432"/>
        <v>-180.23340279338015</v>
      </c>
      <c r="AT691" s="31">
        <f t="shared" si="433"/>
        <v>1.9035929193255516</v>
      </c>
      <c r="AU691" s="31">
        <f t="shared" si="434"/>
        <v>36.563819528759133</v>
      </c>
      <c r="AV691" s="32">
        <f t="shared" si="435"/>
        <v>-5.9685152694575732E-3</v>
      </c>
      <c r="AW691" s="31">
        <f t="shared" si="436"/>
        <v>-2.1238013505098978</v>
      </c>
      <c r="AX691" s="34">
        <f t="shared" si="437"/>
        <v>1.8976244040560941</v>
      </c>
      <c r="AY691" s="35">
        <f t="shared" si="438"/>
        <v>34.440018178249233</v>
      </c>
      <c r="AZ691" s="10">
        <f t="shared" si="439"/>
        <v>-37.815871611068488</v>
      </c>
      <c r="BA691" s="10">
        <f t="shared" si="440"/>
        <v>-145.79338461513092</v>
      </c>
      <c r="BB691" s="10">
        <f t="shared" si="441"/>
        <v>34.206615384869082</v>
      </c>
      <c r="BC691" s="37"/>
      <c r="BD691" s="46">
        <f t="shared" si="442"/>
        <v>-38</v>
      </c>
      <c r="BE691" s="46">
        <f t="shared" si="443"/>
        <v>-146</v>
      </c>
      <c r="BF691" s="46">
        <f t="shared" si="444"/>
        <v>34</v>
      </c>
    </row>
    <row r="692" spans="22:58" x14ac:dyDescent="0.3">
      <c r="V692" s="29">
        <v>7.88000000000011</v>
      </c>
      <c r="W692" s="38">
        <f t="shared" si="414"/>
        <v>758577575.02937734</v>
      </c>
      <c r="X692" s="30">
        <f t="shared" si="413"/>
        <v>-6.4246676350453633</v>
      </c>
      <c r="Y692" s="31">
        <f t="shared" si="415"/>
        <v>-112.73574366402315</v>
      </c>
      <c r="Z692" s="31">
        <f t="shared" si="416"/>
        <v>-89.999867768340238</v>
      </c>
      <c r="AA692" s="31">
        <f t="shared" si="417"/>
        <v>92.433532553014743</v>
      </c>
      <c r="AB692" s="31">
        <f t="shared" si="418"/>
        <v>-89.99863086584466</v>
      </c>
      <c r="AC692" s="31">
        <f t="shared" si="419"/>
        <v>47.543073922062902</v>
      </c>
      <c r="AD692" s="31">
        <f t="shared" si="420"/>
        <v>89.759580211494509</v>
      </c>
      <c r="AE692" s="31">
        <f t="shared" si="421"/>
        <v>20.816195176009131</v>
      </c>
      <c r="AF692" s="31">
        <f t="shared" si="422"/>
        <v>-90.238918422690389</v>
      </c>
      <c r="AG692" s="31">
        <f t="shared" si="410"/>
        <v>92.110410468749379</v>
      </c>
      <c r="AH692" s="31">
        <f t="shared" si="423"/>
        <v>-187.53465499481098</v>
      </c>
      <c r="AI692" s="31">
        <f t="shared" si="424"/>
        <v>-89.999999975934784</v>
      </c>
      <c r="AJ692" s="31">
        <f t="shared" si="425"/>
        <v>111.65790827276778</v>
      </c>
      <c r="AK692" s="31">
        <f t="shared" si="426"/>
        <v>89.999850298132273</v>
      </c>
      <c r="AL692" s="32">
        <f t="shared" si="427"/>
        <v>-74.351879910126911</v>
      </c>
      <c r="AM692" s="31">
        <f t="shared" si="428"/>
        <v>-89.989021863167636</v>
      </c>
      <c r="AN692" s="31">
        <f t="shared" si="429"/>
        <v>-58.118216163420726</v>
      </c>
      <c r="AO692" s="31">
        <f t="shared" si="430"/>
        <v>-89.989171540970148</v>
      </c>
      <c r="AP692" s="30">
        <f t="shared" si="411"/>
        <v>23.609121289162623</v>
      </c>
      <c r="AQ692" s="30">
        <f t="shared" si="412"/>
        <v>-26.020599913279625</v>
      </c>
      <c r="AR692" s="31">
        <f t="shared" si="431"/>
        <v>-39.713499611528597</v>
      </c>
      <c r="AS692" s="33">
        <f t="shared" si="432"/>
        <v>-180.22808996366052</v>
      </c>
      <c r="AT692" s="31">
        <f t="shared" si="433"/>
        <v>1.9756277942731251</v>
      </c>
      <c r="AU692" s="31">
        <f t="shared" si="434"/>
        <v>37.197128948289958</v>
      </c>
      <c r="AV692" s="32">
        <f t="shared" si="435"/>
        <v>-6.2496004333335931E-3</v>
      </c>
      <c r="AW692" s="31">
        <f t="shared" si="436"/>
        <v>-2.1732241443545646</v>
      </c>
      <c r="AX692" s="34">
        <f t="shared" si="437"/>
        <v>1.9693781938397914</v>
      </c>
      <c r="AY692" s="35">
        <f t="shared" si="438"/>
        <v>35.023904803935395</v>
      </c>
      <c r="AZ692" s="10">
        <f t="shared" si="439"/>
        <v>-37.744121417688802</v>
      </c>
      <c r="BA692" s="10">
        <f t="shared" si="440"/>
        <v>-145.20418515972511</v>
      </c>
      <c r="BB692" s="10">
        <f t="shared" si="441"/>
        <v>34.795814840274886</v>
      </c>
      <c r="BC692" s="37"/>
      <c r="BD692" s="46">
        <f t="shared" si="442"/>
        <v>-38</v>
      </c>
      <c r="BE692" s="46">
        <f t="shared" si="443"/>
        <v>-145</v>
      </c>
      <c r="BF692" s="46">
        <f t="shared" si="444"/>
        <v>35</v>
      </c>
    </row>
    <row r="693" spans="22:58" x14ac:dyDescent="0.3">
      <c r="V693" s="29">
        <v>7.8900000000001098</v>
      </c>
      <c r="W693" s="36">
        <f t="shared" si="414"/>
        <v>776247116.6288898</v>
      </c>
      <c r="X693" s="30">
        <f t="shared" si="413"/>
        <v>-6.4246676350453633</v>
      </c>
      <c r="Y693" s="31">
        <f t="shared" si="415"/>
        <v>-112.93574366402211</v>
      </c>
      <c r="Z693" s="31">
        <f t="shared" si="416"/>
        <v>-89.999870778300306</v>
      </c>
      <c r="AA693" s="31">
        <f t="shared" si="417"/>
        <v>92.633532552903134</v>
      </c>
      <c r="AB693" s="31">
        <f t="shared" si="418"/>
        <v>-89.998662031142899</v>
      </c>
      <c r="AC693" s="31">
        <f t="shared" si="419"/>
        <v>47.743070480456893</v>
      </c>
      <c r="AD693" s="31">
        <f t="shared" si="420"/>
        <v>89.765052771955965</v>
      </c>
      <c r="AE693" s="31">
        <f t="shared" si="421"/>
        <v>21.016191734292548</v>
      </c>
      <c r="AF693" s="31">
        <f t="shared" si="422"/>
        <v>-90.233480037487226</v>
      </c>
      <c r="AG693" s="31">
        <f t="shared" si="410"/>
        <v>92.110410468749379</v>
      </c>
      <c r="AH693" s="31">
        <f t="shared" si="423"/>
        <v>-187.73465499481097</v>
      </c>
      <c r="AI693" s="31">
        <f t="shared" si="424"/>
        <v>-89.99999997648257</v>
      </c>
      <c r="AJ693" s="31">
        <f t="shared" si="425"/>
        <v>111.85790827276645</v>
      </c>
      <c r="AK693" s="31">
        <f t="shared" si="426"/>
        <v>89.999853705762817</v>
      </c>
      <c r="AL693" s="32">
        <f t="shared" si="427"/>
        <v>-74.551879902950944</v>
      </c>
      <c r="AM693" s="31">
        <f t="shared" si="428"/>
        <v>-89.989271756064767</v>
      </c>
      <c r="AN693" s="31">
        <f t="shared" si="429"/>
        <v>-58.318216156246081</v>
      </c>
      <c r="AO693" s="31">
        <f t="shared" si="430"/>
        <v>-89.98941802678452</v>
      </c>
      <c r="AP693" s="30">
        <f t="shared" si="411"/>
        <v>23.609121289162623</v>
      </c>
      <c r="AQ693" s="30">
        <f t="shared" si="412"/>
        <v>-26.020599913279625</v>
      </c>
      <c r="AR693" s="31">
        <f t="shared" si="431"/>
        <v>-39.713503046070535</v>
      </c>
      <c r="AS693" s="33">
        <f t="shared" si="432"/>
        <v>-180.22289806427176</v>
      </c>
      <c r="AT693" s="31">
        <f t="shared" si="433"/>
        <v>2.049798468951971</v>
      </c>
      <c r="AU693" s="31">
        <f t="shared" si="434"/>
        <v>37.834372985355444</v>
      </c>
      <c r="AV693" s="32">
        <f t="shared" si="435"/>
        <v>-6.5439132354194124E-3</v>
      </c>
      <c r="AW693" s="31">
        <f t="shared" si="436"/>
        <v>-2.223794793078838</v>
      </c>
      <c r="AX693" s="34">
        <f t="shared" si="437"/>
        <v>2.0432545557165516</v>
      </c>
      <c r="AY693" s="35">
        <f t="shared" si="438"/>
        <v>35.610578192276606</v>
      </c>
      <c r="AZ693" s="10">
        <f t="shared" si="439"/>
        <v>-37.670248490353984</v>
      </c>
      <c r="BA693" s="10">
        <f t="shared" si="440"/>
        <v>-144.61231987199517</v>
      </c>
      <c r="BB693" s="10">
        <f t="shared" si="441"/>
        <v>35.387680128004831</v>
      </c>
      <c r="BC693" s="48"/>
      <c r="BD693" s="46">
        <f t="shared" si="442"/>
        <v>-38</v>
      </c>
      <c r="BE693" s="46">
        <f t="shared" si="443"/>
        <v>-145</v>
      </c>
      <c r="BF693" s="46">
        <f t="shared" si="444"/>
        <v>35</v>
      </c>
    </row>
    <row r="694" spans="22:58" x14ac:dyDescent="0.3">
      <c r="V694" s="29">
        <v>7.9000000000001096</v>
      </c>
      <c r="W694" s="38">
        <f t="shared" si="414"/>
        <v>794328234.72448397</v>
      </c>
      <c r="X694" s="30">
        <f t="shared" si="413"/>
        <v>-6.4246676350453633</v>
      </c>
      <c r="Y694" s="31">
        <f t="shared" si="415"/>
        <v>-113.13574366402111</v>
      </c>
      <c r="Z694" s="31">
        <f t="shared" si="416"/>
        <v>-89.999873719745295</v>
      </c>
      <c r="AA694" s="31">
        <f t="shared" si="417"/>
        <v>92.833532552796555</v>
      </c>
      <c r="AB694" s="31">
        <f t="shared" si="418"/>
        <v>-89.998692487032358</v>
      </c>
      <c r="AC694" s="31">
        <f t="shared" si="419"/>
        <v>47.943067193746131</v>
      </c>
      <c r="AD694" s="31">
        <f t="shared" si="420"/>
        <v>89.770400765875138</v>
      </c>
      <c r="AE694" s="31">
        <f t="shared" si="421"/>
        <v>21.216188447476213</v>
      </c>
      <c r="AF694" s="31">
        <f t="shared" si="422"/>
        <v>-90.228165440902501</v>
      </c>
      <c r="AG694" s="31">
        <f t="shared" si="410"/>
        <v>92.110410468749379</v>
      </c>
      <c r="AH694" s="31">
        <f t="shared" si="423"/>
        <v>-187.93465499481098</v>
      </c>
      <c r="AI694" s="31">
        <f t="shared" si="424"/>
        <v>-89.999999977017893</v>
      </c>
      <c r="AJ694" s="31">
        <f t="shared" si="425"/>
        <v>112.05790827276518</v>
      </c>
      <c r="AK694" s="31">
        <f t="shared" si="426"/>
        <v>89.99985703582621</v>
      </c>
      <c r="AL694" s="32">
        <f t="shared" si="427"/>
        <v>-74.751879896097947</v>
      </c>
      <c r="AM694" s="31">
        <f t="shared" si="428"/>
        <v>-89.989515960705475</v>
      </c>
      <c r="AN694" s="31">
        <f t="shared" si="429"/>
        <v>-58.518216149394377</v>
      </c>
      <c r="AO694" s="31">
        <f t="shared" si="430"/>
        <v>-89.989658901897158</v>
      </c>
      <c r="AP694" s="30">
        <f t="shared" si="411"/>
        <v>23.609121289162623</v>
      </c>
      <c r="AQ694" s="30">
        <f t="shared" si="412"/>
        <v>-26.020599913279625</v>
      </c>
      <c r="AR694" s="31">
        <f t="shared" si="431"/>
        <v>-39.713506326035166</v>
      </c>
      <c r="AS694" s="33">
        <f t="shared" si="432"/>
        <v>-180.21782434279964</v>
      </c>
      <c r="AT694" s="31">
        <f t="shared" si="433"/>
        <v>2.1261304937032728</v>
      </c>
      <c r="AU694" s="31">
        <f t="shared" si="434"/>
        <v>38.475258931250337</v>
      </c>
      <c r="AV694" s="32">
        <f t="shared" si="435"/>
        <v>-6.8520751969185605E-3</v>
      </c>
      <c r="AW694" s="31">
        <f t="shared" si="436"/>
        <v>-2.2755397945635383</v>
      </c>
      <c r="AX694" s="34">
        <f t="shared" si="437"/>
        <v>2.119278418506354</v>
      </c>
      <c r="AY694" s="35">
        <f t="shared" si="438"/>
        <v>36.199719136686802</v>
      </c>
      <c r="AZ694" s="10">
        <f t="shared" si="439"/>
        <v>-37.594227907528811</v>
      </c>
      <c r="BA694" s="10">
        <f t="shared" si="440"/>
        <v>-144.01810520611284</v>
      </c>
      <c r="BB694" s="10">
        <f t="shared" si="441"/>
        <v>35.981894793887164</v>
      </c>
      <c r="BC694" s="37"/>
      <c r="BD694" s="46">
        <f t="shared" si="442"/>
        <v>-38</v>
      </c>
      <c r="BE694" s="46">
        <f t="shared" si="443"/>
        <v>-144</v>
      </c>
      <c r="BF694" s="46">
        <f t="shared" si="444"/>
        <v>36</v>
      </c>
    </row>
    <row r="695" spans="22:58" x14ac:dyDescent="0.3">
      <c r="V695" s="29">
        <v>7.9100000000001103</v>
      </c>
      <c r="W695" s="38">
        <f t="shared" si="414"/>
        <v>812830516.1643064</v>
      </c>
      <c r="X695" s="30">
        <f t="shared" si="413"/>
        <v>-6.4246676350453633</v>
      </c>
      <c r="Y695" s="31">
        <f t="shared" si="415"/>
        <v>-113.33574366402017</v>
      </c>
      <c r="Z695" s="31">
        <f t="shared" si="416"/>
        <v>-89.999876594234834</v>
      </c>
      <c r="AA695" s="31">
        <f t="shared" si="417"/>
        <v>93.033532552694766</v>
      </c>
      <c r="AB695" s="31">
        <f t="shared" si="418"/>
        <v>-89.998722249661128</v>
      </c>
      <c r="AC695" s="31">
        <f t="shared" si="419"/>
        <v>48.143064054959396</v>
      </c>
      <c r="AD695" s="31">
        <f t="shared" si="420"/>
        <v>89.77562702845627</v>
      </c>
      <c r="AE695" s="31">
        <f t="shared" si="421"/>
        <v>21.416185308588624</v>
      </c>
      <c r="AF695" s="31">
        <f t="shared" si="422"/>
        <v>-90.222971815439692</v>
      </c>
      <c r="AG695" s="31">
        <f t="shared" si="410"/>
        <v>92.110410468749379</v>
      </c>
      <c r="AH695" s="31">
        <f t="shared" si="423"/>
        <v>-188.13465499481097</v>
      </c>
      <c r="AI695" s="31">
        <f t="shared" si="424"/>
        <v>-89.999999977541037</v>
      </c>
      <c r="AJ695" s="31">
        <f t="shared" si="425"/>
        <v>112.25790827276396</v>
      </c>
      <c r="AK695" s="31">
        <f t="shared" si="426"/>
        <v>89.999860290088108</v>
      </c>
      <c r="AL695" s="32">
        <f t="shared" si="427"/>
        <v>-74.951879889553382</v>
      </c>
      <c r="AM695" s="31">
        <f t="shared" si="428"/>
        <v>-89.989754606570287</v>
      </c>
      <c r="AN695" s="31">
        <f t="shared" si="429"/>
        <v>-58.71821614285102</v>
      </c>
      <c r="AO695" s="31">
        <f t="shared" si="430"/>
        <v>-89.989894294023216</v>
      </c>
      <c r="AP695" s="30">
        <f t="shared" si="411"/>
        <v>23.609121289162623</v>
      </c>
      <c r="AQ695" s="30">
        <f t="shared" si="412"/>
        <v>-26.020599913279625</v>
      </c>
      <c r="AR695" s="31">
        <f t="shared" si="431"/>
        <v>-39.713509458379399</v>
      </c>
      <c r="AS695" s="33">
        <f t="shared" si="432"/>
        <v>-180.21286610946291</v>
      </c>
      <c r="AT695" s="31">
        <f t="shared" si="433"/>
        <v>2.2046475490672708</v>
      </c>
      <c r="AU695" s="31">
        <f t="shared" si="434"/>
        <v>39.119485139359497</v>
      </c>
      <c r="AV695" s="32">
        <f t="shared" si="435"/>
        <v>-7.1747369496515286E-3</v>
      </c>
      <c r="AW695" s="31">
        <f t="shared" si="436"/>
        <v>-2.3284862468638603</v>
      </c>
      <c r="AX695" s="34">
        <f t="shared" si="437"/>
        <v>2.1974728121176192</v>
      </c>
      <c r="AY695" s="35">
        <f t="shared" si="438"/>
        <v>36.790998892495637</v>
      </c>
      <c r="AZ695" s="10">
        <f t="shared" si="439"/>
        <v>-37.516036646261782</v>
      </c>
      <c r="BA695" s="10">
        <f t="shared" si="440"/>
        <v>-143.42186721696726</v>
      </c>
      <c r="BB695" s="10">
        <f t="shared" si="441"/>
        <v>36.578132783032743</v>
      </c>
      <c r="BC695" s="37"/>
      <c r="BD695" s="46">
        <f t="shared" si="442"/>
        <v>-38</v>
      </c>
      <c r="BE695" s="46">
        <f t="shared" si="443"/>
        <v>-143</v>
      </c>
      <c r="BF695" s="46">
        <f t="shared" si="444"/>
        <v>37</v>
      </c>
    </row>
    <row r="696" spans="22:58" x14ac:dyDescent="0.3">
      <c r="V696" s="29">
        <v>7.9200000000001101</v>
      </c>
      <c r="W696" s="36">
        <f t="shared" si="414"/>
        <v>831763771.10288286</v>
      </c>
      <c r="X696" s="30">
        <f t="shared" si="413"/>
        <v>-6.4246676350453633</v>
      </c>
      <c r="Y696" s="31">
        <f t="shared" si="415"/>
        <v>-113.53574366401926</v>
      </c>
      <c r="Z696" s="31">
        <f t="shared" si="416"/>
        <v>-89.999879403292994</v>
      </c>
      <c r="AA696" s="31">
        <f t="shared" si="417"/>
        <v>93.233532552597538</v>
      </c>
      <c r="AB696" s="31">
        <f t="shared" si="418"/>
        <v>-89.998751334809754</v>
      </c>
      <c r="AC696" s="31">
        <f t="shared" si="419"/>
        <v>48.343061057439208</v>
      </c>
      <c r="AD696" s="31">
        <f t="shared" si="420"/>
        <v>89.78073433038486</v>
      </c>
      <c r="AE696" s="31">
        <f t="shared" si="421"/>
        <v>21.616182310972114</v>
      </c>
      <c r="AF696" s="31">
        <f t="shared" si="422"/>
        <v>-90.217896407717888</v>
      </c>
      <c r="AG696" s="31">
        <f t="shared" si="410"/>
        <v>92.110410468749379</v>
      </c>
      <c r="AH696" s="31">
        <f t="shared" si="423"/>
        <v>-188.33465499481096</v>
      </c>
      <c r="AI696" s="31">
        <f t="shared" si="424"/>
        <v>-89.999999978052259</v>
      </c>
      <c r="AJ696" s="31">
        <f t="shared" si="425"/>
        <v>112.45790827276279</v>
      </c>
      <c r="AK696" s="31">
        <f t="shared" si="426"/>
        <v>89.999863470273951</v>
      </c>
      <c r="AL696" s="32">
        <f t="shared" si="427"/>
        <v>-75.15187988330338</v>
      </c>
      <c r="AM696" s="31">
        <f t="shared" si="428"/>
        <v>-89.98998782019234</v>
      </c>
      <c r="AN696" s="31">
        <f t="shared" si="429"/>
        <v>-58.918216136602169</v>
      </c>
      <c r="AO696" s="31">
        <f t="shared" si="430"/>
        <v>-89.990124327970648</v>
      </c>
      <c r="AP696" s="30">
        <f t="shared" si="411"/>
        <v>23.609121289162623</v>
      </c>
      <c r="AQ696" s="30">
        <f t="shared" si="412"/>
        <v>-26.020599913279625</v>
      </c>
      <c r="AR696" s="31">
        <f t="shared" si="431"/>
        <v>-39.713512449747057</v>
      </c>
      <c r="AS696" s="33">
        <f t="shared" si="432"/>
        <v>-180.20802073568854</v>
      </c>
      <c r="AT696" s="31">
        <f t="shared" si="433"/>
        <v>2.285371353890278</v>
      </c>
      <c r="AU696" s="31">
        <f t="shared" si="434"/>
        <v>39.766741656361575</v>
      </c>
      <c r="AV696" s="32">
        <f t="shared" si="435"/>
        <v>-7.5125795906236161E-3</v>
      </c>
      <c r="AW696" s="31">
        <f t="shared" si="436"/>
        <v>-2.3826618609777173</v>
      </c>
      <c r="AX696" s="34">
        <f t="shared" si="437"/>
        <v>2.2778587742996543</v>
      </c>
      <c r="AY696" s="35">
        <f t="shared" si="438"/>
        <v>37.384079795383855</v>
      </c>
      <c r="AZ696" s="10">
        <f t="shared" si="439"/>
        <v>-37.435653675447405</v>
      </c>
      <c r="BA696" s="10">
        <f t="shared" si="440"/>
        <v>-142.82394094030468</v>
      </c>
      <c r="BB696" s="10">
        <f t="shared" si="441"/>
        <v>37.176059059695319</v>
      </c>
      <c r="BC696" s="48"/>
      <c r="BD696" s="46">
        <f t="shared" si="442"/>
        <v>-37</v>
      </c>
      <c r="BE696" s="46">
        <f t="shared" si="443"/>
        <v>-143</v>
      </c>
      <c r="BF696" s="46">
        <f t="shared" si="444"/>
        <v>37</v>
      </c>
    </row>
    <row r="697" spans="22:58" x14ac:dyDescent="0.3">
      <c r="V697" s="29">
        <v>7.9300000000001098</v>
      </c>
      <c r="W697" s="38">
        <f t="shared" si="414"/>
        <v>851138038.20259321</v>
      </c>
      <c r="X697" s="30">
        <f t="shared" si="413"/>
        <v>-6.4246676350453633</v>
      </c>
      <c r="Y697" s="31">
        <f t="shared" si="415"/>
        <v>-113.73574366401839</v>
      </c>
      <c r="Z697" s="31">
        <f t="shared" si="416"/>
        <v>-89.999882148409185</v>
      </c>
      <c r="AA697" s="31">
        <f t="shared" si="417"/>
        <v>93.433532552504701</v>
      </c>
      <c r="AB697" s="31">
        <f t="shared" si="418"/>
        <v>-89.998779757899555</v>
      </c>
      <c r="AC697" s="31">
        <f t="shared" si="419"/>
        <v>48.543058194827722</v>
      </c>
      <c r="AD697" s="31">
        <f t="shared" si="420"/>
        <v>89.785725379295172</v>
      </c>
      <c r="AE697" s="31">
        <f t="shared" si="421"/>
        <v>21.81617944826867</v>
      </c>
      <c r="AF697" s="31">
        <f t="shared" si="422"/>
        <v>-90.212936527013568</v>
      </c>
      <c r="AG697" s="31">
        <f t="shared" si="410"/>
        <v>92.110410468749379</v>
      </c>
      <c r="AH697" s="31">
        <f t="shared" si="423"/>
        <v>-188.53465499481101</v>
      </c>
      <c r="AI697" s="31">
        <f t="shared" si="424"/>
        <v>-89.999999978551855</v>
      </c>
      <c r="AJ697" s="31">
        <f t="shared" si="425"/>
        <v>112.65790827276169</v>
      </c>
      <c r="AK697" s="31">
        <f t="shared" si="426"/>
        <v>89.999866578069955</v>
      </c>
      <c r="AL697" s="32">
        <f t="shared" si="427"/>
        <v>-75.351879877334667</v>
      </c>
      <c r="AM697" s="31">
        <f t="shared" si="428"/>
        <v>-89.990215725224573</v>
      </c>
      <c r="AN697" s="31">
        <f t="shared" si="429"/>
        <v>-59.118216130634607</v>
      </c>
      <c r="AO697" s="31">
        <f t="shared" si="430"/>
        <v>-89.990349125706473</v>
      </c>
      <c r="AP697" s="30">
        <f t="shared" si="411"/>
        <v>23.609121289162623</v>
      </c>
      <c r="AQ697" s="30">
        <f t="shared" si="412"/>
        <v>-26.020599913279625</v>
      </c>
      <c r="AR697" s="31">
        <f t="shared" si="431"/>
        <v>-39.71351530648294</v>
      </c>
      <c r="AS697" s="33">
        <f t="shared" si="432"/>
        <v>-180.20328565272004</v>
      </c>
      <c r="AT697" s="31">
        <f t="shared" si="433"/>
        <v>2.3683215796849826</v>
      </c>
      <c r="AU697" s="31">
        <f t="shared" si="434"/>
        <v>40.416710902265734</v>
      </c>
      <c r="AV697" s="32">
        <f t="shared" si="435"/>
        <v>-7.8663160987527871E-3</v>
      </c>
      <c r="AW697" s="31">
        <f t="shared" si="436"/>
        <v>-2.4380949738257227</v>
      </c>
      <c r="AX697" s="34">
        <f t="shared" si="437"/>
        <v>2.3604552635862297</v>
      </c>
      <c r="AY697" s="35">
        <f t="shared" si="438"/>
        <v>37.978615928440014</v>
      </c>
      <c r="AZ697" s="10">
        <f t="shared" si="439"/>
        <v>-37.353060042896708</v>
      </c>
      <c r="BA697" s="10">
        <f t="shared" si="440"/>
        <v>-142.22466972428003</v>
      </c>
      <c r="BB697" s="10">
        <f t="shared" si="441"/>
        <v>37.775330275719966</v>
      </c>
      <c r="BC697" s="37"/>
      <c r="BD697" s="46">
        <f t="shared" si="442"/>
        <v>-37</v>
      </c>
      <c r="BE697" s="46">
        <f t="shared" si="443"/>
        <v>-142</v>
      </c>
      <c r="BF697" s="46">
        <f t="shared" si="444"/>
        <v>38</v>
      </c>
    </row>
    <row r="698" spans="22:58" x14ac:dyDescent="0.3">
      <c r="V698" s="29">
        <v>7.9400000000001096</v>
      </c>
      <c r="W698" s="38">
        <f t="shared" si="414"/>
        <v>870963589.9563024</v>
      </c>
      <c r="X698" s="30">
        <f t="shared" si="413"/>
        <v>-6.4246676350453633</v>
      </c>
      <c r="Y698" s="31">
        <f t="shared" si="415"/>
        <v>-113.93574366401756</v>
      </c>
      <c r="Z698" s="31">
        <f t="shared" si="416"/>
        <v>-89.999884831038912</v>
      </c>
      <c r="AA698" s="31">
        <f t="shared" si="417"/>
        <v>93.633532552416057</v>
      </c>
      <c r="AB698" s="31">
        <f t="shared" si="418"/>
        <v>-89.998807534000875</v>
      </c>
      <c r="AC698" s="31">
        <f t="shared" si="419"/>
        <v>48.743055461053224</v>
      </c>
      <c r="AD698" s="31">
        <f t="shared" si="420"/>
        <v>89.790602821204217</v>
      </c>
      <c r="AE698" s="31">
        <f t="shared" si="421"/>
        <v>22.016176714406349</v>
      </c>
      <c r="AF698" s="31">
        <f t="shared" si="422"/>
        <v>-90.208089543835584</v>
      </c>
      <c r="AG698" s="31">
        <f t="shared" si="410"/>
        <v>92.110410468749379</v>
      </c>
      <c r="AH698" s="31">
        <f t="shared" si="423"/>
        <v>-188.734654994811</v>
      </c>
      <c r="AI698" s="31">
        <f t="shared" si="424"/>
        <v>-89.999999979040069</v>
      </c>
      <c r="AJ698" s="31">
        <f t="shared" si="425"/>
        <v>112.85790827276061</v>
      </c>
      <c r="AK698" s="31">
        <f t="shared" si="426"/>
        <v>89.999869615123856</v>
      </c>
      <c r="AL698" s="32">
        <f t="shared" si="427"/>
        <v>-75.551879871634597</v>
      </c>
      <c r="AM698" s="31">
        <f t="shared" si="428"/>
        <v>-89.990438442505209</v>
      </c>
      <c r="AN698" s="31">
        <f t="shared" si="429"/>
        <v>-59.318216124935603</v>
      </c>
      <c r="AO698" s="31">
        <f t="shared" si="430"/>
        <v>-89.990568806421422</v>
      </c>
      <c r="AP698" s="30">
        <f t="shared" si="411"/>
        <v>23.609121289162623</v>
      </c>
      <c r="AQ698" s="30">
        <f t="shared" si="412"/>
        <v>-26.020599913279625</v>
      </c>
      <c r="AR698" s="31">
        <f t="shared" si="431"/>
        <v>-39.713518034646256</v>
      </c>
      <c r="AS698" s="33">
        <f t="shared" si="432"/>
        <v>-180.19865835025701</v>
      </c>
      <c r="AT698" s="31">
        <f t="shared" si="433"/>
        <v>2.4535157719413165</v>
      </c>
      <c r="AU698" s="31">
        <f t="shared" si="434"/>
        <v>41.069068396101187</v>
      </c>
      <c r="AV698" s="32">
        <f t="shared" si="435"/>
        <v>-8.2366928165515853E-3</v>
      </c>
      <c r="AW698" s="31">
        <f t="shared" si="436"/>
        <v>-2.4948145614417214</v>
      </c>
      <c r="AX698" s="34">
        <f t="shared" si="437"/>
        <v>2.4452790791247652</v>
      </c>
      <c r="AY698" s="35">
        <f t="shared" si="438"/>
        <v>38.574253834659466</v>
      </c>
      <c r="AZ698" s="10">
        <f t="shared" si="439"/>
        <v>-37.26823895552149</v>
      </c>
      <c r="BA698" s="10">
        <f t="shared" si="440"/>
        <v>-141.62440451559755</v>
      </c>
      <c r="BB698" s="10">
        <f t="shared" si="441"/>
        <v>38.375595484402453</v>
      </c>
      <c r="BC698" s="37"/>
      <c r="BD698" s="46">
        <f t="shared" si="442"/>
        <v>-37</v>
      </c>
      <c r="BE698" s="46">
        <f t="shared" si="443"/>
        <v>-142</v>
      </c>
      <c r="BF698" s="46">
        <f t="shared" si="444"/>
        <v>38</v>
      </c>
    </row>
    <row r="699" spans="22:58" x14ac:dyDescent="0.3">
      <c r="V699" s="29">
        <v>7.9500000000001103</v>
      </c>
      <c r="W699" s="36">
        <f t="shared" si="414"/>
        <v>891250938.13397229</v>
      </c>
      <c r="X699" s="30">
        <f t="shared" si="413"/>
        <v>-6.4246676350453633</v>
      </c>
      <c r="Y699" s="31">
        <f t="shared" si="415"/>
        <v>-114.13574366401677</v>
      </c>
      <c r="Z699" s="31">
        <f t="shared" si="416"/>
        <v>-89.999887452604526</v>
      </c>
      <c r="AA699" s="31">
        <f t="shared" si="417"/>
        <v>93.833532552331377</v>
      </c>
      <c r="AB699" s="31">
        <f t="shared" si="418"/>
        <v>-89.998834677840918</v>
      </c>
      <c r="AC699" s="31">
        <f t="shared" si="419"/>
        <v>48.94305285031723</v>
      </c>
      <c r="AD699" s="31">
        <f t="shared" si="420"/>
        <v>89.795369241913363</v>
      </c>
      <c r="AE699" s="31">
        <f t="shared" si="421"/>
        <v>22.216174103586468</v>
      </c>
      <c r="AF699" s="31">
        <f t="shared" si="422"/>
        <v>-90.203352888532095</v>
      </c>
      <c r="AG699" s="31">
        <f t="shared" si="410"/>
        <v>92.110410468749379</v>
      </c>
      <c r="AH699" s="31">
        <f t="shared" si="423"/>
        <v>-188.93465499481098</v>
      </c>
      <c r="AI699" s="31">
        <f t="shared" si="424"/>
        <v>-89.99999997951717</v>
      </c>
      <c r="AJ699" s="31">
        <f t="shared" si="425"/>
        <v>113.05790827275962</v>
      </c>
      <c r="AK699" s="31">
        <f t="shared" si="426"/>
        <v>89.999872583045999</v>
      </c>
      <c r="AL699" s="32">
        <f t="shared" si="427"/>
        <v>-75.751879866191075</v>
      </c>
      <c r="AM699" s="31">
        <f t="shared" si="428"/>
        <v>-89.990656090121874</v>
      </c>
      <c r="AN699" s="31">
        <f t="shared" si="429"/>
        <v>-59.518216119493061</v>
      </c>
      <c r="AO699" s="31">
        <f t="shared" si="430"/>
        <v>-89.990783486593045</v>
      </c>
      <c r="AP699" s="30">
        <f t="shared" si="411"/>
        <v>23.609121289162623</v>
      </c>
      <c r="AQ699" s="30">
        <f t="shared" si="412"/>
        <v>-26.020599913279625</v>
      </c>
      <c r="AR699" s="31">
        <f t="shared" si="431"/>
        <v>-39.713520640023596</v>
      </c>
      <c r="AS699" s="33">
        <f t="shared" si="432"/>
        <v>-180.19413637512514</v>
      </c>
      <c r="AT699" s="31">
        <f t="shared" si="433"/>
        <v>2.5409692790417493</v>
      </c>
      <c r="AU699" s="31">
        <f t="shared" si="434"/>
        <v>41.723483523584541</v>
      </c>
      <c r="AV699" s="32">
        <f t="shared" si="435"/>
        <v>-8.6244909996325593E-3</v>
      </c>
      <c r="AW699" s="31">
        <f t="shared" si="436"/>
        <v>-2.5528502523723224</v>
      </c>
      <c r="AX699" s="34">
        <f t="shared" si="437"/>
        <v>2.5323447880421166</v>
      </c>
      <c r="AY699" s="35">
        <f t="shared" si="438"/>
        <v>39.170633271212218</v>
      </c>
      <c r="AZ699" s="10">
        <f t="shared" si="439"/>
        <v>-37.181175851981479</v>
      </c>
      <c r="BA699" s="10">
        <f t="shared" si="440"/>
        <v>-141.02350310391293</v>
      </c>
      <c r="BB699" s="10">
        <f t="shared" si="441"/>
        <v>38.97649689608707</v>
      </c>
      <c r="BC699" s="48"/>
      <c r="BD699" s="46">
        <f t="shared" si="442"/>
        <v>-37</v>
      </c>
      <c r="BE699" s="46">
        <f t="shared" si="443"/>
        <v>-141</v>
      </c>
      <c r="BF699" s="46">
        <f t="shared" si="444"/>
        <v>39</v>
      </c>
    </row>
    <row r="700" spans="22:58" x14ac:dyDescent="0.3">
      <c r="V700" s="29">
        <v>7.9600000000001101</v>
      </c>
      <c r="W700" s="38">
        <f t="shared" si="414"/>
        <v>912010839.35614169</v>
      </c>
      <c r="X700" s="30">
        <f t="shared" si="413"/>
        <v>-6.4246676350453633</v>
      </c>
      <c r="Y700" s="31">
        <f t="shared" si="415"/>
        <v>-114.33574366401601</v>
      </c>
      <c r="Z700" s="31">
        <f t="shared" si="416"/>
        <v>-89.999890014496017</v>
      </c>
      <c r="AA700" s="31">
        <f t="shared" si="417"/>
        <v>94.033532552250534</v>
      </c>
      <c r="AB700" s="31">
        <f t="shared" si="418"/>
        <v>-89.998861203811742</v>
      </c>
      <c r="AC700" s="31">
        <f t="shared" si="419"/>
        <v>49.143050357082252</v>
      </c>
      <c r="AD700" s="31">
        <f t="shared" si="420"/>
        <v>89.800027168377895</v>
      </c>
      <c r="AE700" s="31">
        <f t="shared" si="421"/>
        <v>22.416171610271412</v>
      </c>
      <c r="AF700" s="31">
        <f t="shared" si="422"/>
        <v>-90.198724049929851</v>
      </c>
      <c r="AG700" s="31">
        <f t="shared" si="410"/>
        <v>92.110410468749379</v>
      </c>
      <c r="AH700" s="31">
        <f t="shared" si="423"/>
        <v>-189.134654994811</v>
      </c>
      <c r="AI700" s="31">
        <f t="shared" si="424"/>
        <v>-89.999999979983414</v>
      </c>
      <c r="AJ700" s="31">
        <f t="shared" si="425"/>
        <v>113.25790827275864</v>
      </c>
      <c r="AK700" s="31">
        <f t="shared" si="426"/>
        <v>89.999875483409966</v>
      </c>
      <c r="AL700" s="32">
        <f t="shared" si="427"/>
        <v>-75.951879860992534</v>
      </c>
      <c r="AM700" s="31">
        <f t="shared" si="428"/>
        <v>-89.990868783474198</v>
      </c>
      <c r="AN700" s="31">
        <f t="shared" si="429"/>
        <v>-59.718216114295515</v>
      </c>
      <c r="AO700" s="31">
        <f t="shared" si="430"/>
        <v>-89.990993280047647</v>
      </c>
      <c r="AP700" s="30">
        <f t="shared" si="411"/>
        <v>23.609121289162623</v>
      </c>
      <c r="AQ700" s="30">
        <f t="shared" si="412"/>
        <v>-26.020599913279625</v>
      </c>
      <c r="AR700" s="31">
        <f t="shared" si="431"/>
        <v>-39.713523128141105</v>
      </c>
      <c r="AS700" s="33">
        <f t="shared" si="432"/>
        <v>-180.1897173299775</v>
      </c>
      <c r="AT700" s="31">
        <f t="shared" si="433"/>
        <v>2.6306951893821844</v>
      </c>
      <c r="AU700" s="31">
        <f t="shared" si="434"/>
        <v>42.379620342624975</v>
      </c>
      <c r="AV700" s="32">
        <f t="shared" si="435"/>
        <v>-9.0305284370441816E-3</v>
      </c>
      <c r="AW700" s="31">
        <f t="shared" si="436"/>
        <v>-2.6122323412834088</v>
      </c>
      <c r="AX700" s="34">
        <f t="shared" si="437"/>
        <v>2.6216646609451404</v>
      </c>
      <c r="AY700" s="35">
        <f t="shared" si="438"/>
        <v>39.767388001341565</v>
      </c>
      <c r="AZ700" s="10">
        <f t="shared" si="439"/>
        <v>-37.091858467195962</v>
      </c>
      <c r="BA700" s="10">
        <f t="shared" si="440"/>
        <v>-140.42232932863593</v>
      </c>
      <c r="BB700" s="10">
        <f t="shared" si="441"/>
        <v>39.577670671364075</v>
      </c>
      <c r="BC700" s="37"/>
      <c r="BD700" s="46">
        <f t="shared" si="442"/>
        <v>-37</v>
      </c>
      <c r="BE700" s="46">
        <f t="shared" si="443"/>
        <v>-140</v>
      </c>
      <c r="BF700" s="46">
        <f t="shared" si="444"/>
        <v>40</v>
      </c>
    </row>
    <row r="701" spans="22:58" x14ac:dyDescent="0.3">
      <c r="V701" s="29">
        <v>7.9700000000001099</v>
      </c>
      <c r="W701" s="38">
        <f t="shared" si="414"/>
        <v>933254300.79722834</v>
      </c>
      <c r="X701" s="30">
        <f t="shared" si="413"/>
        <v>-6.4246676350453633</v>
      </c>
      <c r="Y701" s="31">
        <f t="shared" si="415"/>
        <v>-114.53574366401529</v>
      </c>
      <c r="Z701" s="31">
        <f t="shared" si="416"/>
        <v>-89.999892518071746</v>
      </c>
      <c r="AA701" s="31">
        <f t="shared" si="417"/>
        <v>94.233532552173301</v>
      </c>
      <c r="AB701" s="31">
        <f t="shared" si="418"/>
        <v>-89.998887125977745</v>
      </c>
      <c r="AC701" s="31">
        <f t="shared" si="419"/>
        <v>49.343047976059999</v>
      </c>
      <c r="AD701" s="31">
        <f t="shared" si="420"/>
        <v>89.804579070045691</v>
      </c>
      <c r="AE701" s="31">
        <f t="shared" si="421"/>
        <v>22.616169229172648</v>
      </c>
      <c r="AF701" s="31">
        <f t="shared" si="422"/>
        <v>-90.194200574003787</v>
      </c>
      <c r="AG701" s="31">
        <f t="shared" si="410"/>
        <v>92.110410468749379</v>
      </c>
      <c r="AH701" s="31">
        <f t="shared" si="423"/>
        <v>-189.33465499481099</v>
      </c>
      <c r="AI701" s="31">
        <f t="shared" si="424"/>
        <v>-89.999999980439057</v>
      </c>
      <c r="AJ701" s="31">
        <f t="shared" si="425"/>
        <v>113.45790827275772</v>
      </c>
      <c r="AK701" s="31">
        <f t="shared" si="426"/>
        <v>89.999878317753584</v>
      </c>
      <c r="AL701" s="32">
        <f t="shared" si="427"/>
        <v>-76.151879856027989</v>
      </c>
      <c r="AM701" s="31">
        <f t="shared" si="428"/>
        <v>-89.991076635334977</v>
      </c>
      <c r="AN701" s="31">
        <f t="shared" si="429"/>
        <v>-59.91821610933188</v>
      </c>
      <c r="AO701" s="31">
        <f t="shared" si="430"/>
        <v>-89.99119829802045</v>
      </c>
      <c r="AP701" s="30">
        <f t="shared" si="411"/>
        <v>23.609121289162623</v>
      </c>
      <c r="AQ701" s="30">
        <f t="shared" si="412"/>
        <v>-26.020599913279625</v>
      </c>
      <c r="AR701" s="31">
        <f t="shared" si="431"/>
        <v>-39.713525504276234</v>
      </c>
      <c r="AS701" s="33">
        <f t="shared" si="432"/>
        <v>-180.18539887202422</v>
      </c>
      <c r="AT701" s="31">
        <f t="shared" si="433"/>
        <v>2.7227042772386052</v>
      </c>
      <c r="AU701" s="31">
        <f t="shared" si="434"/>
        <v>43.037138422099588</v>
      </c>
      <c r="AV701" s="32">
        <f t="shared" si="435"/>
        <v>-9.4556611455755921E-3</v>
      </c>
      <c r="AW701" s="31">
        <f t="shared" si="436"/>
        <v>-2.6729918027710791</v>
      </c>
      <c r="AX701" s="34">
        <f t="shared" si="437"/>
        <v>2.7132486160930296</v>
      </c>
      <c r="AY701" s="35">
        <f t="shared" si="438"/>
        <v>40.364146619328508</v>
      </c>
      <c r="AZ701" s="10">
        <f t="shared" si="439"/>
        <v>-37.000276888183201</v>
      </c>
      <c r="BA701" s="10">
        <f t="shared" si="440"/>
        <v>-139.82125225269573</v>
      </c>
      <c r="BB701" s="10">
        <f t="shared" si="441"/>
        <v>40.178747747304271</v>
      </c>
      <c r="BC701" s="37"/>
      <c r="BD701" s="46">
        <f t="shared" si="442"/>
        <v>-37</v>
      </c>
      <c r="BE701" s="46">
        <f t="shared" si="443"/>
        <v>-140</v>
      </c>
      <c r="BF701" s="46">
        <f t="shared" si="444"/>
        <v>40</v>
      </c>
    </row>
    <row r="702" spans="22:58" x14ac:dyDescent="0.3">
      <c r="V702" s="29">
        <v>7.9800000000001097</v>
      </c>
      <c r="W702" s="36">
        <f t="shared" si="414"/>
        <v>954992586.02167869</v>
      </c>
      <c r="X702" s="30">
        <f t="shared" si="413"/>
        <v>-6.4246676350453633</v>
      </c>
      <c r="Y702" s="31">
        <f t="shared" si="415"/>
        <v>-114.73574366401462</v>
      </c>
      <c r="Z702" s="31">
        <f t="shared" si="416"/>
        <v>-89.999894964659134</v>
      </c>
      <c r="AA702" s="31">
        <f t="shared" si="417"/>
        <v>94.433532552099564</v>
      </c>
      <c r="AB702" s="31">
        <f t="shared" si="418"/>
        <v>-89.998912458083197</v>
      </c>
      <c r="AC702" s="31">
        <f t="shared" si="419"/>
        <v>49.543045702200175</v>
      </c>
      <c r="AD702" s="31">
        <f t="shared" si="420"/>
        <v>89.80902736016526</v>
      </c>
      <c r="AE702" s="31">
        <f t="shared" si="421"/>
        <v>22.816166955239751</v>
      </c>
      <c r="AF702" s="31">
        <f t="shared" si="422"/>
        <v>-90.189780062577086</v>
      </c>
      <c r="AG702" s="31">
        <f t="shared" si="410"/>
        <v>92.110410468749379</v>
      </c>
      <c r="AH702" s="31">
        <f t="shared" si="423"/>
        <v>-189.53465499481098</v>
      </c>
      <c r="AI702" s="31">
        <f t="shared" si="424"/>
        <v>-89.999999980884326</v>
      </c>
      <c r="AJ702" s="31">
        <f t="shared" si="425"/>
        <v>113.65790827275683</v>
      </c>
      <c r="AK702" s="31">
        <f t="shared" si="426"/>
        <v>89.999881087579681</v>
      </c>
      <c r="AL702" s="32">
        <f t="shared" si="427"/>
        <v>-76.351879851286867</v>
      </c>
      <c r="AM702" s="31">
        <f t="shared" si="428"/>
        <v>-89.991279755910014</v>
      </c>
      <c r="AN702" s="31">
        <f t="shared" si="429"/>
        <v>-60.118216104591639</v>
      </c>
      <c r="AO702" s="31">
        <f t="shared" si="430"/>
        <v>-89.991398649214659</v>
      </c>
      <c r="AP702" s="30">
        <f t="shared" si="411"/>
        <v>23.609121289162623</v>
      </c>
      <c r="AQ702" s="30">
        <f t="shared" si="412"/>
        <v>-26.020599913279625</v>
      </c>
      <c r="AR702" s="31">
        <f t="shared" si="431"/>
        <v>-39.71352777346889</v>
      </c>
      <c r="AS702" s="33">
        <f t="shared" si="432"/>
        <v>-180.18117871179174</v>
      </c>
      <c r="AT702" s="31">
        <f t="shared" si="433"/>
        <v>2.8170049578505152</v>
      </c>
      <c r="AU702" s="31">
        <f t="shared" si="434"/>
        <v>43.695693708949669</v>
      </c>
      <c r="AV702" s="32">
        <f t="shared" si="435"/>
        <v>-9.9007851412725324E-3</v>
      </c>
      <c r="AW702" s="31">
        <f t="shared" si="436"/>
        <v>-2.7351603053739026</v>
      </c>
      <c r="AX702" s="34">
        <f t="shared" si="437"/>
        <v>2.8071041727092427</v>
      </c>
      <c r="AY702" s="35">
        <f t="shared" si="438"/>
        <v>40.960533403575766</v>
      </c>
      <c r="AZ702" s="10">
        <f t="shared" si="439"/>
        <v>-36.906423600759645</v>
      </c>
      <c r="BA702" s="10">
        <f t="shared" si="440"/>
        <v>-139.22064530821598</v>
      </c>
      <c r="BB702" s="10">
        <f t="shared" si="441"/>
        <v>40.779354691784022</v>
      </c>
      <c r="BC702" s="48"/>
      <c r="BD702" s="46">
        <f t="shared" si="442"/>
        <v>-37</v>
      </c>
      <c r="BE702" s="46">
        <f t="shared" si="443"/>
        <v>-139</v>
      </c>
      <c r="BF702" s="46">
        <f t="shared" si="444"/>
        <v>41</v>
      </c>
    </row>
    <row r="703" spans="22:58" x14ac:dyDescent="0.3">
      <c r="V703" s="29">
        <v>7.9900000000001103</v>
      </c>
      <c r="W703" s="38">
        <f t="shared" si="414"/>
        <v>977237220.95605898</v>
      </c>
      <c r="X703" s="30">
        <f t="shared" si="413"/>
        <v>-6.4246676350453633</v>
      </c>
      <c r="Y703" s="31">
        <f t="shared" si="415"/>
        <v>-114.93574366401396</v>
      </c>
      <c r="Z703" s="31">
        <f t="shared" si="416"/>
        <v>-89.99989735555539</v>
      </c>
      <c r="AA703" s="31">
        <f t="shared" si="417"/>
        <v>94.633532552029152</v>
      </c>
      <c r="AB703" s="31">
        <f t="shared" si="418"/>
        <v>-89.998937213559543</v>
      </c>
      <c r="AC703" s="31">
        <f t="shared" si="419"/>
        <v>49.743043530679792</v>
      </c>
      <c r="AD703" s="31">
        <f t="shared" si="420"/>
        <v>89.813374397064308</v>
      </c>
      <c r="AE703" s="31">
        <f t="shared" si="421"/>
        <v>23.016164783649621</v>
      </c>
      <c r="AF703" s="31">
        <f t="shared" si="422"/>
        <v>-90.185460172050625</v>
      </c>
      <c r="AG703" s="31">
        <f t="shared" si="410"/>
        <v>92.110410468749379</v>
      </c>
      <c r="AH703" s="31">
        <f t="shared" si="423"/>
        <v>-189.73465499481097</v>
      </c>
      <c r="AI703" s="31">
        <f t="shared" si="424"/>
        <v>-89.999999981319448</v>
      </c>
      <c r="AJ703" s="31">
        <f t="shared" si="425"/>
        <v>113.85790827275599</v>
      </c>
      <c r="AK703" s="31">
        <f t="shared" si="426"/>
        <v>89.999883794356819</v>
      </c>
      <c r="AL703" s="32">
        <f t="shared" si="427"/>
        <v>-76.551879846759135</v>
      </c>
      <c r="AM703" s="31">
        <f t="shared" si="428"/>
        <v>-89.991478252896485</v>
      </c>
      <c r="AN703" s="31">
        <f t="shared" si="429"/>
        <v>-60.318216100064731</v>
      </c>
      <c r="AO703" s="31">
        <f t="shared" si="430"/>
        <v>-89.991594439859114</v>
      </c>
      <c r="AP703" s="30">
        <f t="shared" si="411"/>
        <v>23.609121289162623</v>
      </c>
      <c r="AQ703" s="30">
        <f t="shared" si="412"/>
        <v>-26.020599913279625</v>
      </c>
      <c r="AR703" s="31">
        <f t="shared" si="431"/>
        <v>-39.713529940532112</v>
      </c>
      <c r="AS703" s="33">
        <f t="shared" si="432"/>
        <v>-180.17705461190974</v>
      </c>
      <c r="AT703" s="31">
        <f t="shared" si="433"/>
        <v>2.9136032521163484</v>
      </c>
      <c r="AU703" s="31">
        <f t="shared" si="434"/>
        <v>44.354939418318779</v>
      </c>
      <c r="AV703" s="32">
        <f t="shared" si="435"/>
        <v>-1.0366838291563794E-2</v>
      </c>
      <c r="AW703" s="31">
        <f t="shared" si="436"/>
        <v>-2.7987702257827558</v>
      </c>
      <c r="AX703" s="34">
        <f t="shared" si="437"/>
        <v>2.9032364138247848</v>
      </c>
      <c r="AY703" s="35">
        <f t="shared" si="438"/>
        <v>41.556169192536025</v>
      </c>
      <c r="AZ703" s="10">
        <f t="shared" si="439"/>
        <v>-36.810293526707326</v>
      </c>
      <c r="BA703" s="10">
        <f t="shared" si="440"/>
        <v>-138.62088541937371</v>
      </c>
      <c r="BB703" s="10">
        <f t="shared" si="441"/>
        <v>41.379114580626293</v>
      </c>
      <c r="BC703" s="37"/>
      <c r="BD703" s="46">
        <f t="shared" si="442"/>
        <v>-37</v>
      </c>
      <c r="BE703" s="46">
        <f t="shared" si="443"/>
        <v>-139</v>
      </c>
      <c r="BF703" s="46">
        <f t="shared" si="444"/>
        <v>41</v>
      </c>
    </row>
    <row r="704" spans="22:58" x14ac:dyDescent="0.3">
      <c r="V704" s="29">
        <v>8.0000000000001101</v>
      </c>
      <c r="W704" s="38">
        <f t="shared" si="414"/>
        <v>1000000000.0002539</v>
      </c>
      <c r="X704" s="30">
        <f t="shared" si="413"/>
        <v>-6.4246676350453633</v>
      </c>
      <c r="Y704" s="31">
        <f t="shared" si="415"/>
        <v>-115.13574366401332</v>
      </c>
      <c r="Z704" s="31">
        <f t="shared" si="416"/>
        <v>-89.999899692028194</v>
      </c>
      <c r="AA704" s="31">
        <f t="shared" si="417"/>
        <v>94.833532551961895</v>
      </c>
      <c r="AB704" s="31">
        <f t="shared" si="418"/>
        <v>-89.998961405532469</v>
      </c>
      <c r="AC704" s="31">
        <f t="shared" si="419"/>
        <v>49.943041456892914</v>
      </c>
      <c r="AD704" s="31">
        <f t="shared" si="420"/>
        <v>89.817622485399028</v>
      </c>
      <c r="AE704" s="31">
        <f t="shared" si="421"/>
        <v>23.216162709796123</v>
      </c>
      <c r="AF704" s="31">
        <f t="shared" si="422"/>
        <v>-90.18123861216165</v>
      </c>
      <c r="AG704" s="31">
        <f t="shared" si="410"/>
        <v>92.110410468749379</v>
      </c>
      <c r="AH704" s="31">
        <f t="shared" si="423"/>
        <v>-189.93465499481096</v>
      </c>
      <c r="AI704" s="31">
        <f t="shared" si="424"/>
        <v>-89.999999981744665</v>
      </c>
      <c r="AJ704" s="31">
        <f t="shared" si="425"/>
        <v>114.05790827275518</v>
      </c>
      <c r="AK704" s="31">
        <f t="shared" si="426"/>
        <v>89.999886439520211</v>
      </c>
      <c r="AL704" s="32">
        <f t="shared" si="427"/>
        <v>-76.751879842435187</v>
      </c>
      <c r="AM704" s="31">
        <f t="shared" si="428"/>
        <v>-89.991672231540107</v>
      </c>
      <c r="AN704" s="31">
        <f t="shared" si="429"/>
        <v>-60.518216095741579</v>
      </c>
      <c r="AO704" s="31">
        <f t="shared" si="430"/>
        <v>-89.991785773764562</v>
      </c>
      <c r="AP704" s="30">
        <f t="shared" si="411"/>
        <v>23.609121289162623</v>
      </c>
      <c r="AQ704" s="30">
        <f t="shared" si="412"/>
        <v>-26.020599913279625</v>
      </c>
      <c r="AR704" s="31">
        <f t="shared" si="431"/>
        <v>-39.713532010062458</v>
      </c>
      <c r="AS704" s="33">
        <f t="shared" si="432"/>
        <v>-180.17302438592623</v>
      </c>
      <c r="AT704" s="31">
        <f t="shared" si="433"/>
        <v>3.0125027612141131</v>
      </c>
      <c r="AU704" s="31">
        <f t="shared" si="434"/>
        <v>45.014526941182609</v>
      </c>
      <c r="AV704" s="32">
        <f t="shared" si="435"/>
        <v>-1.0854802251516861E-2</v>
      </c>
      <c r="AW704" s="31">
        <f t="shared" si="436"/>
        <v>-2.8638546632438397</v>
      </c>
      <c r="AX704" s="34">
        <f t="shared" si="437"/>
        <v>3.0016479589625962</v>
      </c>
      <c r="AY704" s="35">
        <f t="shared" si="438"/>
        <v>42.150672277938767</v>
      </c>
      <c r="AZ704" s="10">
        <f t="shared" si="439"/>
        <v>-36.711884051099865</v>
      </c>
      <c r="BA704" s="10">
        <f t="shared" si="440"/>
        <v>-138.02235210798744</v>
      </c>
      <c r="BB704" s="10">
        <f t="shared" si="441"/>
        <v>41.977647892012556</v>
      </c>
      <c r="BC704" s="37"/>
      <c r="BD704" s="46">
        <f t="shared" si="442"/>
        <v>-37</v>
      </c>
      <c r="BE704" s="46">
        <f t="shared" si="443"/>
        <v>-138</v>
      </c>
      <c r="BF704" s="46">
        <f t="shared" si="444"/>
        <v>42</v>
      </c>
    </row>
    <row r="705" spans="22:58" x14ac:dyDescent="0.3">
      <c r="V705" s="29">
        <v>8.0100000000001099</v>
      </c>
      <c r="W705" s="36">
        <f t="shared" si="414"/>
        <v>1023292992.2810138</v>
      </c>
      <c r="X705" s="30">
        <f t="shared" si="413"/>
        <v>-6.4246676350453633</v>
      </c>
      <c r="Y705" s="31">
        <f t="shared" si="415"/>
        <v>-115.33574366401271</v>
      </c>
      <c r="Z705" s="31">
        <f t="shared" si="416"/>
        <v>-89.999901975316391</v>
      </c>
      <c r="AA705" s="31">
        <f t="shared" si="417"/>
        <v>95.03353255189765</v>
      </c>
      <c r="AB705" s="31">
        <f t="shared" si="418"/>
        <v>-89.998985046828835</v>
      </c>
      <c r="AC705" s="31">
        <f t="shared" si="419"/>
        <v>50.143039476440904</v>
      </c>
      <c r="AD705" s="31">
        <f t="shared" si="420"/>
        <v>89.821773877375165</v>
      </c>
      <c r="AE705" s="31">
        <f t="shared" si="421"/>
        <v>23.416160729280477</v>
      </c>
      <c r="AF705" s="31">
        <f t="shared" si="422"/>
        <v>-90.177113144770061</v>
      </c>
      <c r="AG705" s="31">
        <f t="shared" si="410"/>
        <v>92.110410468749379</v>
      </c>
      <c r="AH705" s="31">
        <f t="shared" si="423"/>
        <v>-190.13465499481097</v>
      </c>
      <c r="AI705" s="31">
        <f t="shared" si="424"/>
        <v>-89.999999982160205</v>
      </c>
      <c r="AJ705" s="31">
        <f t="shared" si="425"/>
        <v>114.25790827275442</v>
      </c>
      <c r="AK705" s="31">
        <f t="shared" si="426"/>
        <v>89.99988902447231</v>
      </c>
      <c r="AL705" s="32">
        <f t="shared" si="427"/>
        <v>-76.951879838305842</v>
      </c>
      <c r="AM705" s="31">
        <f t="shared" si="428"/>
        <v>-89.991861794690905</v>
      </c>
      <c r="AN705" s="31">
        <f t="shared" si="429"/>
        <v>-60.718216091613016</v>
      </c>
      <c r="AO705" s="31">
        <f t="shared" si="430"/>
        <v>-89.9919727523788</v>
      </c>
      <c r="AP705" s="30">
        <f t="shared" si="411"/>
        <v>23.609121289162623</v>
      </c>
      <c r="AQ705" s="30">
        <f t="shared" si="412"/>
        <v>-26.020599913279625</v>
      </c>
      <c r="AR705" s="31">
        <f t="shared" si="431"/>
        <v>-39.713533986449541</v>
      </c>
      <c r="AS705" s="33">
        <f t="shared" si="432"/>
        <v>-180.16908589714888</v>
      </c>
      <c r="AT705" s="31">
        <f t="shared" si="433"/>
        <v>3.1137046513739062</v>
      </c>
      <c r="AU705" s="31">
        <f t="shared" si="434"/>
        <v>45.674106763712672</v>
      </c>
      <c r="AV705" s="32">
        <f t="shared" si="435"/>
        <v>-1.1365704487897681E-2</v>
      </c>
      <c r="AW705" s="31">
        <f t="shared" si="436"/>
        <v>-2.9304474541497645</v>
      </c>
      <c r="AX705" s="34">
        <f t="shared" si="437"/>
        <v>3.1023389468860083</v>
      </c>
      <c r="AY705" s="35">
        <f t="shared" si="438"/>
        <v>42.743659309562908</v>
      </c>
      <c r="AZ705" s="10">
        <f t="shared" si="439"/>
        <v>-36.611195039563533</v>
      </c>
      <c r="BA705" s="10">
        <f t="shared" si="440"/>
        <v>-137.42542658758597</v>
      </c>
      <c r="BB705" s="10">
        <f t="shared" si="441"/>
        <v>42.574573412414026</v>
      </c>
      <c r="BC705" s="48"/>
      <c r="BD705" s="46">
        <f t="shared" si="442"/>
        <v>-37</v>
      </c>
      <c r="BE705" s="46">
        <f t="shared" si="443"/>
        <v>-137</v>
      </c>
      <c r="BF705" s="46">
        <f t="shared" si="444"/>
        <v>43</v>
      </c>
    </row>
    <row r="706" spans="22:58" x14ac:dyDescent="0.3">
      <c r="V706" s="29">
        <v>8.0200000000001097</v>
      </c>
      <c r="W706" s="38">
        <f t="shared" si="414"/>
        <v>1047128548.0511653</v>
      </c>
      <c r="X706" s="30">
        <f t="shared" si="413"/>
        <v>-6.4246676350453633</v>
      </c>
      <c r="Y706" s="31">
        <f t="shared" si="415"/>
        <v>-115.53574366401214</v>
      </c>
      <c r="Z706" s="31">
        <f t="shared" si="416"/>
        <v>-89.999904206630617</v>
      </c>
      <c r="AA706" s="31">
        <f t="shared" si="417"/>
        <v>95.233532551836333</v>
      </c>
      <c r="AB706" s="31">
        <f t="shared" si="418"/>
        <v>-89.999008149983609</v>
      </c>
      <c r="AC706" s="31">
        <f t="shared" si="419"/>
        <v>50.343037585123071</v>
      </c>
      <c r="AD706" s="31">
        <f t="shared" si="420"/>
        <v>89.825830773941249</v>
      </c>
      <c r="AE706" s="31">
        <f t="shared" si="421"/>
        <v>23.616158837901892</v>
      </c>
      <c r="AF706" s="31">
        <f t="shared" si="422"/>
        <v>-90.173081582672978</v>
      </c>
      <c r="AG706" s="31">
        <f t="shared" si="410"/>
        <v>92.110410468749379</v>
      </c>
      <c r="AH706" s="31">
        <f t="shared" si="423"/>
        <v>-190.33465499481096</v>
      </c>
      <c r="AI706" s="31">
        <f t="shared" si="424"/>
        <v>-89.99999998256628</v>
      </c>
      <c r="AJ706" s="31">
        <f t="shared" si="425"/>
        <v>114.45790827275368</v>
      </c>
      <c r="AK706" s="31">
        <f t="shared" si="426"/>
        <v>89.99989155058374</v>
      </c>
      <c r="AL706" s="32">
        <f t="shared" si="427"/>
        <v>-77.151879834362362</v>
      </c>
      <c r="AM706" s="31">
        <f t="shared" si="428"/>
        <v>-89.992047042857763</v>
      </c>
      <c r="AN706" s="31">
        <f t="shared" si="429"/>
        <v>-60.91821608767026</v>
      </c>
      <c r="AO706" s="31">
        <f t="shared" si="430"/>
        <v>-89.992155474840303</v>
      </c>
      <c r="AP706" s="30">
        <f t="shared" si="411"/>
        <v>23.609121289162623</v>
      </c>
      <c r="AQ706" s="30">
        <f t="shared" si="412"/>
        <v>-26.020599913279625</v>
      </c>
      <c r="AR706" s="31">
        <f t="shared" si="431"/>
        <v>-39.71353587388537</v>
      </c>
      <c r="AS706" s="33">
        <f t="shared" si="432"/>
        <v>-180.16523705751328</v>
      </c>
      <c r="AT706" s="31">
        <f t="shared" si="433"/>
        <v>3.2172076489388823</v>
      </c>
      <c r="AU706" s="31">
        <f t="shared" si="434"/>
        <v>46.33332939247618</v>
      </c>
      <c r="AV706" s="32">
        <f t="shared" si="435"/>
        <v>-1.1900620394812045E-2</v>
      </c>
      <c r="AW706" s="31">
        <f t="shared" si="436"/>
        <v>-2.9985831868127937</v>
      </c>
      <c r="AX706" s="34">
        <f t="shared" si="437"/>
        <v>3.2053070285440701</v>
      </c>
      <c r="AY706" s="35">
        <f t="shared" si="438"/>
        <v>43.334746205663386</v>
      </c>
      <c r="AZ706" s="10">
        <f t="shared" si="439"/>
        <v>-36.5082288453413</v>
      </c>
      <c r="BA706" s="10">
        <f t="shared" si="440"/>
        <v>-136.8304908518499</v>
      </c>
      <c r="BB706" s="10">
        <f t="shared" si="441"/>
        <v>43.169509148150098</v>
      </c>
      <c r="BC706" s="37"/>
      <c r="BD706" s="46">
        <f t="shared" si="442"/>
        <v>-37</v>
      </c>
      <c r="BE706" s="46">
        <f t="shared" si="443"/>
        <v>-137</v>
      </c>
      <c r="BF706" s="46">
        <f t="shared" si="444"/>
        <v>43</v>
      </c>
    </row>
    <row r="707" spans="22:58" x14ac:dyDescent="0.3">
      <c r="V707" s="29">
        <v>8.0300000000001095</v>
      </c>
      <c r="W707" s="38">
        <f t="shared" si="414"/>
        <v>1071519305.2378783</v>
      </c>
      <c r="X707" s="30">
        <f t="shared" si="413"/>
        <v>-6.4246676350453633</v>
      </c>
      <c r="Y707" s="31">
        <f t="shared" si="415"/>
        <v>-115.73574366401159</v>
      </c>
      <c r="Z707" s="31">
        <f t="shared" si="416"/>
        <v>-89.999906387153899</v>
      </c>
      <c r="AA707" s="31">
        <f t="shared" si="417"/>
        <v>95.433532551777745</v>
      </c>
      <c r="AB707" s="31">
        <f t="shared" si="418"/>
        <v>-89.999030727246364</v>
      </c>
      <c r="AC707" s="31">
        <f t="shared" si="419"/>
        <v>50.543035778927781</v>
      </c>
      <c r="AD707" s="31">
        <f t="shared" si="420"/>
        <v>89.82979532595472</v>
      </c>
      <c r="AE707" s="31">
        <f t="shared" si="421"/>
        <v>23.816157031648565</v>
      </c>
      <c r="AF707" s="31">
        <f t="shared" si="422"/>
        <v>-90.169141788445543</v>
      </c>
      <c r="AG707" s="31">
        <f t="shared" si="410"/>
        <v>92.110410468749379</v>
      </c>
      <c r="AH707" s="31">
        <f t="shared" si="423"/>
        <v>-190.53465499481098</v>
      </c>
      <c r="AI707" s="31">
        <f t="shared" si="424"/>
        <v>-89.999999982963132</v>
      </c>
      <c r="AJ707" s="31">
        <f t="shared" si="425"/>
        <v>114.65790827275299</v>
      </c>
      <c r="AK707" s="31">
        <f t="shared" si="426"/>
        <v>89.999894019193832</v>
      </c>
      <c r="AL707" s="32">
        <f t="shared" si="427"/>
        <v>-77.35187983059636</v>
      </c>
      <c r="AM707" s="31">
        <f t="shared" si="428"/>
        <v>-89.992228074261689</v>
      </c>
      <c r="AN707" s="31">
        <f t="shared" si="429"/>
        <v>-61.118216083904969</v>
      </c>
      <c r="AO707" s="31">
        <f t="shared" si="430"/>
        <v>-89.99233403803099</v>
      </c>
      <c r="AP707" s="30">
        <f t="shared" si="411"/>
        <v>23.609121289162623</v>
      </c>
      <c r="AQ707" s="30">
        <f t="shared" si="412"/>
        <v>-26.020599913279625</v>
      </c>
      <c r="AR707" s="31">
        <f t="shared" si="431"/>
        <v>-39.713537676373406</v>
      </c>
      <c r="AS707" s="33">
        <f t="shared" si="432"/>
        <v>-180.16147582647653</v>
      </c>
      <c r="AT707" s="31">
        <f t="shared" si="433"/>
        <v>3.3230080457590514</v>
      </c>
      <c r="AU707" s="31">
        <f t="shared" si="434"/>
        <v>46.991846279504244</v>
      </c>
      <c r="AV707" s="32">
        <f t="shared" si="435"/>
        <v>-1.246067550492609E-2</v>
      </c>
      <c r="AW707" s="31">
        <f t="shared" si="436"/>
        <v>-3.0682972164135123</v>
      </c>
      <c r="AX707" s="34">
        <f t="shared" si="437"/>
        <v>3.3105473702541253</v>
      </c>
      <c r="AY707" s="35">
        <f t="shared" si="438"/>
        <v>43.923549063090732</v>
      </c>
      <c r="AZ707" s="10">
        <f t="shared" si="439"/>
        <v>-36.402990306119278</v>
      </c>
      <c r="BA707" s="10">
        <f t="shared" si="440"/>
        <v>-136.23792676338581</v>
      </c>
      <c r="BB707" s="10">
        <f t="shared" si="441"/>
        <v>43.762073236614185</v>
      </c>
      <c r="BC707" s="37"/>
      <c r="BD707" s="46">
        <f t="shared" si="442"/>
        <v>-36</v>
      </c>
      <c r="BE707" s="46">
        <f t="shared" si="443"/>
        <v>-136</v>
      </c>
      <c r="BF707" s="46">
        <f t="shared" si="444"/>
        <v>44</v>
      </c>
    </row>
    <row r="708" spans="22:58" x14ac:dyDescent="0.3">
      <c r="V708" s="29">
        <v>8.0400000000001093</v>
      </c>
      <c r="W708" s="36">
        <f t="shared" si="414"/>
        <v>1096478196.1434631</v>
      </c>
      <c r="X708" s="30">
        <f t="shared" si="413"/>
        <v>-6.4246676350453633</v>
      </c>
      <c r="Y708" s="31">
        <f t="shared" si="415"/>
        <v>-115.93574366401107</v>
      </c>
      <c r="Z708" s="31">
        <f t="shared" si="416"/>
        <v>-89.999908518042446</v>
      </c>
      <c r="AA708" s="31">
        <f t="shared" si="417"/>
        <v>95.6335325517218</v>
      </c>
      <c r="AB708" s="31">
        <f t="shared" si="418"/>
        <v>-89.999052790587882</v>
      </c>
      <c r="AC708" s="31">
        <f t="shared" si="419"/>
        <v>50.743034054023973</v>
      </c>
      <c r="AD708" s="31">
        <f t="shared" si="420"/>
        <v>89.833669635321584</v>
      </c>
      <c r="AE708" s="31">
        <f t="shared" si="421"/>
        <v>24.016155306689335</v>
      </c>
      <c r="AF708" s="31">
        <f t="shared" si="422"/>
        <v>-90.165291673308744</v>
      </c>
      <c r="AG708" s="31">
        <f t="shared" ref="AG708:AG771" si="445">DC_gain_comp</f>
        <v>92.110410468749379</v>
      </c>
      <c r="AH708" s="31">
        <f t="shared" si="423"/>
        <v>-190.734654994811</v>
      </c>
      <c r="AI708" s="31">
        <f t="shared" si="424"/>
        <v>-89.999999983350946</v>
      </c>
      <c r="AJ708" s="31">
        <f t="shared" si="425"/>
        <v>114.85790827275231</v>
      </c>
      <c r="AK708" s="31">
        <f t="shared" si="426"/>
        <v>89.999896431611504</v>
      </c>
      <c r="AL708" s="32">
        <f t="shared" si="427"/>
        <v>-77.551879826999851</v>
      </c>
      <c r="AM708" s="31">
        <f t="shared" si="428"/>
        <v>-89.992404984887926</v>
      </c>
      <c r="AN708" s="31">
        <f t="shared" si="429"/>
        <v>-61.318216080309156</v>
      </c>
      <c r="AO708" s="31">
        <f t="shared" si="430"/>
        <v>-89.992508536627369</v>
      </c>
      <c r="AP708" s="30">
        <f t="shared" ref="AP708:AP771" si="446">-20*LOG(GmPS*Rsns)</f>
        <v>23.609121289162623</v>
      </c>
      <c r="AQ708" s="30">
        <f t="shared" ref="AQ708:AQ771" si="447">20*LOG(Vref/Vout)</f>
        <v>-26.020599913279625</v>
      </c>
      <c r="AR708" s="31">
        <f t="shared" si="431"/>
        <v>-39.713539397736824</v>
      </c>
      <c r="AS708" s="33">
        <f t="shared" si="432"/>
        <v>-180.15780020993611</v>
      </c>
      <c r="AT708" s="31">
        <f t="shared" si="433"/>
        <v>3.4310997148694504</v>
      </c>
      <c r="AU708" s="31">
        <f t="shared" si="434"/>
        <v>47.649310741262184</v>
      </c>
      <c r="AV708" s="32">
        <f t="shared" si="435"/>
        <v>-1.3047047800346216E-2</v>
      </c>
      <c r="AW708" s="31">
        <f t="shared" si="436"/>
        <v>-3.1396256801172844</v>
      </c>
      <c r="AX708" s="34">
        <f t="shared" si="437"/>
        <v>3.4180526670691043</v>
      </c>
      <c r="AY708" s="35">
        <f t="shared" si="438"/>
        <v>44.5096850611449</v>
      </c>
      <c r="AZ708" s="10">
        <f t="shared" si="439"/>
        <v>-36.295486730667719</v>
      </c>
      <c r="BA708" s="10">
        <f t="shared" si="440"/>
        <v>-135.64811514879122</v>
      </c>
      <c r="BB708" s="10">
        <f t="shared" si="441"/>
        <v>44.35188485120878</v>
      </c>
      <c r="BC708" s="48"/>
      <c r="BD708" s="46">
        <f t="shared" si="442"/>
        <v>-36</v>
      </c>
      <c r="BE708" s="46">
        <f t="shared" si="443"/>
        <v>-136</v>
      </c>
      <c r="BF708" s="46">
        <f t="shared" si="444"/>
        <v>44</v>
      </c>
    </row>
    <row r="709" spans="22:58" x14ac:dyDescent="0.3">
      <c r="V709" s="29">
        <v>8.0500000000001108</v>
      </c>
      <c r="W709" s="38">
        <f t="shared" si="414"/>
        <v>1122018454.3022518</v>
      </c>
      <c r="X709" s="30">
        <f t="shared" ref="X709:X772" si="448">DC_gain_power</f>
        <v>-6.4246676350453633</v>
      </c>
      <c r="Y709" s="31">
        <f t="shared" si="415"/>
        <v>-116.1357436640106</v>
      </c>
      <c r="Z709" s="31">
        <f t="shared" si="416"/>
        <v>-89.999910600426034</v>
      </c>
      <c r="AA709" s="31">
        <f t="shared" si="417"/>
        <v>95.833532551668412</v>
      </c>
      <c r="AB709" s="31">
        <f t="shared" si="418"/>
        <v>-89.99907435170644</v>
      </c>
      <c r="AC709" s="31">
        <f t="shared" si="419"/>
        <v>50.943032406753019</v>
      </c>
      <c r="AD709" s="31">
        <f t="shared" si="420"/>
        <v>89.837455756110174</v>
      </c>
      <c r="AE709" s="31">
        <f t="shared" si="421"/>
        <v>24.21615365936546</v>
      </c>
      <c r="AF709" s="31">
        <f t="shared" si="422"/>
        <v>-90.1615291960223</v>
      </c>
      <c r="AG709" s="31">
        <f t="shared" si="445"/>
        <v>92.110410468749379</v>
      </c>
      <c r="AH709" s="31">
        <f t="shared" si="423"/>
        <v>-190.93465499481101</v>
      </c>
      <c r="AI709" s="31">
        <f t="shared" si="424"/>
        <v>-89.999999983729907</v>
      </c>
      <c r="AJ709" s="31">
        <f t="shared" si="425"/>
        <v>115.0579082727517</v>
      </c>
      <c r="AK709" s="31">
        <f t="shared" si="426"/>
        <v>89.999898789115846</v>
      </c>
      <c r="AL709" s="32">
        <f t="shared" si="427"/>
        <v>-77.751879823565261</v>
      </c>
      <c r="AM709" s="31">
        <f t="shared" si="428"/>
        <v>-89.992577868536799</v>
      </c>
      <c r="AN709" s="31">
        <f t="shared" si="429"/>
        <v>-61.518216076875191</v>
      </c>
      <c r="AO709" s="31">
        <f t="shared" si="430"/>
        <v>-89.99267906315086</v>
      </c>
      <c r="AP709" s="30">
        <f t="shared" si="446"/>
        <v>23.609121289162623</v>
      </c>
      <c r="AQ709" s="30">
        <f t="shared" si="447"/>
        <v>-26.020599913279625</v>
      </c>
      <c r="AR709" s="31">
        <f t="shared" si="431"/>
        <v>-39.713541041626733</v>
      </c>
      <c r="AS709" s="33">
        <f t="shared" si="432"/>
        <v>-180.15420825917317</v>
      </c>
      <c r="AT709" s="31">
        <f t="shared" si="433"/>
        <v>3.5414741363120914</v>
      </c>
      <c r="AU709" s="31">
        <f t="shared" si="434"/>
        <v>48.305378865628953</v>
      </c>
      <c r="AV709" s="32">
        <f t="shared" si="435"/>
        <v>-1.3660970127432663E-2</v>
      </c>
      <c r="AW709" s="31">
        <f t="shared" si="436"/>
        <v>-3.2126055123498709</v>
      </c>
      <c r="AX709" s="34">
        <f t="shared" si="437"/>
        <v>3.5278131661846586</v>
      </c>
      <c r="AY709" s="35">
        <f t="shared" si="438"/>
        <v>45.092773353279085</v>
      </c>
      <c r="AZ709" s="10">
        <f t="shared" si="439"/>
        <v>-36.185727875442076</v>
      </c>
      <c r="BA709" s="10">
        <f t="shared" si="440"/>
        <v>-135.06143490589409</v>
      </c>
      <c r="BB709" s="10">
        <f t="shared" si="441"/>
        <v>44.938565094105911</v>
      </c>
      <c r="BC709" s="37"/>
      <c r="BD709" s="46">
        <f t="shared" si="442"/>
        <v>-36</v>
      </c>
      <c r="BE709" s="46">
        <f t="shared" si="443"/>
        <v>-135</v>
      </c>
      <c r="BF709" s="46">
        <f t="shared" si="444"/>
        <v>45</v>
      </c>
    </row>
    <row r="710" spans="22:58" x14ac:dyDescent="0.3">
      <c r="V710" s="29">
        <v>8.0600000000001106</v>
      </c>
      <c r="W710" s="38">
        <f t="shared" si="414"/>
        <v>1148153621.4971778</v>
      </c>
      <c r="X710" s="30">
        <f t="shared" si="448"/>
        <v>-6.4246676350453633</v>
      </c>
      <c r="Y710" s="31">
        <f t="shared" si="415"/>
        <v>-116.33574366401014</v>
      </c>
      <c r="Z710" s="31">
        <f t="shared" si="416"/>
        <v>-89.999912635408776</v>
      </c>
      <c r="AA710" s="31">
        <f t="shared" si="417"/>
        <v>96.033532551617384</v>
      </c>
      <c r="AB710" s="31">
        <f t="shared" si="418"/>
        <v>-89.999095422034017</v>
      </c>
      <c r="AC710" s="31">
        <f t="shared" si="419"/>
        <v>51.14303083362087</v>
      </c>
      <c r="AD710" s="31">
        <f t="shared" si="420"/>
        <v>89.841155695639486</v>
      </c>
      <c r="AE710" s="31">
        <f t="shared" si="421"/>
        <v>24.416152086182748</v>
      </c>
      <c r="AF710" s="31">
        <f t="shared" si="422"/>
        <v>-90.157852361803293</v>
      </c>
      <c r="AG710" s="31">
        <f t="shared" si="445"/>
        <v>92.110410468749379</v>
      </c>
      <c r="AH710" s="31">
        <f t="shared" si="423"/>
        <v>-191.134654994811</v>
      </c>
      <c r="AI710" s="31">
        <f t="shared" si="424"/>
        <v>-89.99999998410027</v>
      </c>
      <c r="AJ710" s="31">
        <f t="shared" si="425"/>
        <v>115.2579082727511</v>
      </c>
      <c r="AK710" s="31">
        <f t="shared" si="426"/>
        <v>89.999901092956847</v>
      </c>
      <c r="AL710" s="32">
        <f t="shared" si="427"/>
        <v>-77.951879820285214</v>
      </c>
      <c r="AM710" s="31">
        <f t="shared" si="428"/>
        <v>-89.99274681687352</v>
      </c>
      <c r="AN710" s="31">
        <f t="shared" si="429"/>
        <v>-61.718216073595741</v>
      </c>
      <c r="AO710" s="31">
        <f t="shared" si="430"/>
        <v>-89.992845708016944</v>
      </c>
      <c r="AP710" s="30">
        <f t="shared" si="446"/>
        <v>23.609121289162623</v>
      </c>
      <c r="AQ710" s="30">
        <f t="shared" si="447"/>
        <v>-26.020599913279625</v>
      </c>
      <c r="AR710" s="31">
        <f t="shared" si="431"/>
        <v>-39.713542611529995</v>
      </c>
      <c r="AS710" s="33">
        <f t="shared" si="432"/>
        <v>-180.15069806982024</v>
      </c>
      <c r="AT710" s="31">
        <f t="shared" si="433"/>
        <v>3.6541204328710593</v>
      </c>
      <c r="AU710" s="31">
        <f t="shared" si="434"/>
        <v>48.95971040113502</v>
      </c>
      <c r="AV710" s="32">
        <f t="shared" si="435"/>
        <v>-1.4303732719969956E-2</v>
      </c>
      <c r="AW710" s="31">
        <f t="shared" si="436"/>
        <v>-3.287274460222477</v>
      </c>
      <c r="AX710" s="34">
        <f t="shared" si="437"/>
        <v>3.6398167001510893</v>
      </c>
      <c r="AY710" s="35">
        <f t="shared" si="438"/>
        <v>45.672435940912543</v>
      </c>
      <c r="AZ710" s="10">
        <f t="shared" si="439"/>
        <v>-36.073725911378908</v>
      </c>
      <c r="BA710" s="10">
        <f t="shared" si="440"/>
        <v>-134.47826212890769</v>
      </c>
      <c r="BB710" s="10">
        <f t="shared" si="441"/>
        <v>45.521737871092313</v>
      </c>
      <c r="BC710" s="37"/>
      <c r="BD710" s="46">
        <f t="shared" si="442"/>
        <v>-36</v>
      </c>
      <c r="BE710" s="46">
        <f t="shared" si="443"/>
        <v>-134</v>
      </c>
      <c r="BF710" s="46">
        <f t="shared" si="444"/>
        <v>46</v>
      </c>
    </row>
    <row r="711" spans="22:58" x14ac:dyDescent="0.3">
      <c r="V711" s="29">
        <v>8.0700000000001104</v>
      </c>
      <c r="W711" s="36">
        <f t="shared" si="414"/>
        <v>1174897554.9398313</v>
      </c>
      <c r="X711" s="30">
        <f t="shared" si="448"/>
        <v>-6.4246676350453633</v>
      </c>
      <c r="Y711" s="31">
        <f t="shared" si="415"/>
        <v>-116.53574366400967</v>
      </c>
      <c r="Z711" s="31">
        <f t="shared" si="416"/>
        <v>-89.99991462406966</v>
      </c>
      <c r="AA711" s="31">
        <f t="shared" si="417"/>
        <v>96.233532551568686</v>
      </c>
      <c r="AB711" s="31">
        <f t="shared" si="418"/>
        <v>-89.999116012742391</v>
      </c>
      <c r="AC711" s="31">
        <f t="shared" si="419"/>
        <v>51.343029331290779</v>
      </c>
      <c r="AD711" s="31">
        <f t="shared" si="420"/>
        <v>89.844771415542951</v>
      </c>
      <c r="AE711" s="31">
        <f t="shared" si="421"/>
        <v>24.616150583804426</v>
      </c>
      <c r="AF711" s="31">
        <f t="shared" si="422"/>
        <v>-90.154259221269101</v>
      </c>
      <c r="AG711" s="31">
        <f t="shared" si="445"/>
        <v>92.110410468749379</v>
      </c>
      <c r="AH711" s="31">
        <f t="shared" si="423"/>
        <v>-191.33465499481102</v>
      </c>
      <c r="AI711" s="31">
        <f t="shared" si="424"/>
        <v>-89.999999984462193</v>
      </c>
      <c r="AJ711" s="31">
        <f t="shared" si="425"/>
        <v>115.4579082727505</v>
      </c>
      <c r="AK711" s="31">
        <f t="shared" si="426"/>
        <v>89.999903344356014</v>
      </c>
      <c r="AL711" s="32">
        <f t="shared" si="427"/>
        <v>-78.151879817152775</v>
      </c>
      <c r="AM711" s="31">
        <f t="shared" si="428"/>
        <v>-89.992911919476683</v>
      </c>
      <c r="AN711" s="31">
        <f t="shared" si="429"/>
        <v>-61.918216070463913</v>
      </c>
      <c r="AO711" s="31">
        <f t="shared" si="430"/>
        <v>-89.993008559582861</v>
      </c>
      <c r="AP711" s="30">
        <f t="shared" si="446"/>
        <v>23.609121289162623</v>
      </c>
      <c r="AQ711" s="30">
        <f t="shared" si="447"/>
        <v>-26.020599913279625</v>
      </c>
      <c r="AR711" s="31">
        <f t="shared" si="431"/>
        <v>-39.713544110776489</v>
      </c>
      <c r="AS711" s="33">
        <f t="shared" si="432"/>
        <v>-180.14726778085196</v>
      </c>
      <c r="AT711" s="31">
        <f t="shared" si="433"/>
        <v>3.7690254154040126</v>
      </c>
      <c r="AU711" s="31">
        <f t="shared" si="434"/>
        <v>49.611969622920761</v>
      </c>
      <c r="AV711" s="32">
        <f t="shared" si="435"/>
        <v>-1.4976685835286436E-2</v>
      </c>
      <c r="AW711" s="31">
        <f t="shared" si="436"/>
        <v>-3.3636710990955856</v>
      </c>
      <c r="AX711" s="34">
        <f t="shared" si="437"/>
        <v>3.7540487295687264</v>
      </c>
      <c r="AY711" s="35">
        <f t="shared" si="438"/>
        <v>46.248298523825177</v>
      </c>
      <c r="AZ711" s="10">
        <f t="shared" si="439"/>
        <v>-35.959495381207759</v>
      </c>
      <c r="BA711" s="10">
        <f t="shared" si="440"/>
        <v>-133.89896925702678</v>
      </c>
      <c r="BB711" s="10">
        <f t="shared" si="441"/>
        <v>46.101030742973222</v>
      </c>
      <c r="BC711" s="48"/>
      <c r="BD711" s="46">
        <f t="shared" si="442"/>
        <v>-36</v>
      </c>
      <c r="BE711" s="46">
        <f t="shared" si="443"/>
        <v>-134</v>
      </c>
      <c r="BF711" s="46">
        <f t="shared" si="444"/>
        <v>46</v>
      </c>
    </row>
    <row r="712" spans="22:58" x14ac:dyDescent="0.3">
      <c r="V712" s="29">
        <v>8.0800000000001102</v>
      </c>
      <c r="W712" s="38">
        <f t="shared" si="414"/>
        <v>1202264434.6177216</v>
      </c>
      <c r="X712" s="30">
        <f t="shared" si="448"/>
        <v>-6.4246676350453633</v>
      </c>
      <c r="Y712" s="31">
        <f t="shared" si="415"/>
        <v>-116.73574366400925</v>
      </c>
      <c r="Z712" s="31">
        <f t="shared" si="416"/>
        <v>-89.999916567463103</v>
      </c>
      <c r="AA712" s="31">
        <f t="shared" si="417"/>
        <v>96.433532551522134</v>
      </c>
      <c r="AB712" s="31">
        <f t="shared" si="418"/>
        <v>-89.999136134748994</v>
      </c>
      <c r="AC712" s="31">
        <f t="shared" si="419"/>
        <v>51.543027896576206</v>
      </c>
      <c r="AD712" s="31">
        <f t="shared" si="420"/>
        <v>89.848304832807827</v>
      </c>
      <c r="AE712" s="31">
        <f t="shared" si="421"/>
        <v>24.816149149043724</v>
      </c>
      <c r="AF712" s="31">
        <f t="shared" si="422"/>
        <v>-90.150747869404285</v>
      </c>
      <c r="AG712" s="31">
        <f t="shared" si="445"/>
        <v>92.110410468749379</v>
      </c>
      <c r="AH712" s="31">
        <f t="shared" si="423"/>
        <v>-191.53465499481101</v>
      </c>
      <c r="AI712" s="31">
        <f t="shared" si="424"/>
        <v>-89.999999984815872</v>
      </c>
      <c r="AJ712" s="31">
        <f t="shared" si="425"/>
        <v>115.65790827274995</v>
      </c>
      <c r="AK712" s="31">
        <f t="shared" si="426"/>
        <v>89.999905544507072</v>
      </c>
      <c r="AL712" s="32">
        <f t="shared" si="427"/>
        <v>-78.351879814161336</v>
      </c>
      <c r="AM712" s="31">
        <f t="shared" si="428"/>
        <v>-89.99307326388589</v>
      </c>
      <c r="AN712" s="31">
        <f t="shared" si="429"/>
        <v>-62.118216067473014</v>
      </c>
      <c r="AO712" s="31">
        <f t="shared" si="430"/>
        <v>-89.99316770419469</v>
      </c>
      <c r="AP712" s="30">
        <f t="shared" si="446"/>
        <v>23.609121289162623</v>
      </c>
      <c r="AQ712" s="30">
        <f t="shared" si="447"/>
        <v>-26.020599913279625</v>
      </c>
      <c r="AR712" s="31">
        <f t="shared" si="431"/>
        <v>-39.713545542546292</v>
      </c>
      <c r="AS712" s="33">
        <f t="shared" si="432"/>
        <v>-180.14391557359897</v>
      </c>
      <c r="AT712" s="31">
        <f t="shared" si="433"/>
        <v>3.8861736373711442</v>
      </c>
      <c r="AU712" s="31">
        <f t="shared" si="434"/>
        <v>50.261826170147664</v>
      </c>
      <c r="AV712" s="32">
        <f t="shared" si="435"/>
        <v>-1.5681242508082179E-2</v>
      </c>
      <c r="AW712" s="31">
        <f t="shared" si="436"/>
        <v>-3.4418348482693348</v>
      </c>
      <c r="AX712" s="34">
        <f t="shared" si="437"/>
        <v>3.8704923948630618</v>
      </c>
      <c r="AY712" s="35">
        <f t="shared" si="438"/>
        <v>46.819991321878327</v>
      </c>
      <c r="AZ712" s="10">
        <f t="shared" si="439"/>
        <v>-35.843053147683229</v>
      </c>
      <c r="BA712" s="10">
        <f t="shared" si="440"/>
        <v>-133.32392425172065</v>
      </c>
      <c r="BB712" s="10">
        <f t="shared" si="441"/>
        <v>46.676075748279345</v>
      </c>
      <c r="BC712" s="37"/>
      <c r="BD712" s="46">
        <f t="shared" si="442"/>
        <v>-36</v>
      </c>
      <c r="BE712" s="46">
        <f t="shared" si="443"/>
        <v>-133</v>
      </c>
      <c r="BF712" s="46">
        <f t="shared" si="444"/>
        <v>47</v>
      </c>
    </row>
    <row r="713" spans="22:58" x14ac:dyDescent="0.3">
      <c r="V713" s="29">
        <v>8.09000000000011</v>
      </c>
      <c r="W713" s="38">
        <f t="shared" si="414"/>
        <v>1230268770.8126972</v>
      </c>
      <c r="X713" s="30">
        <f t="shared" si="448"/>
        <v>-6.4246676350453633</v>
      </c>
      <c r="Y713" s="31">
        <f t="shared" si="415"/>
        <v>-116.93574366400883</v>
      </c>
      <c r="Z713" s="31">
        <f t="shared" si="416"/>
        <v>-89.999918466619505</v>
      </c>
      <c r="AA713" s="31">
        <f t="shared" si="417"/>
        <v>96.6335325514777</v>
      </c>
      <c r="AB713" s="31">
        <f t="shared" si="418"/>
        <v>-89.999155798722825</v>
      </c>
      <c r="AC713" s="31">
        <f t="shared" si="419"/>
        <v>51.743026526433979</v>
      </c>
      <c r="AD713" s="31">
        <f t="shared" si="420"/>
        <v>89.851757820791207</v>
      </c>
      <c r="AE713" s="31">
        <f t="shared" si="421"/>
        <v>25.016147778857487</v>
      </c>
      <c r="AF713" s="31">
        <f t="shared" si="422"/>
        <v>-90.147316444551123</v>
      </c>
      <c r="AG713" s="31">
        <f t="shared" si="445"/>
        <v>92.110410468749379</v>
      </c>
      <c r="AH713" s="31">
        <f t="shared" si="423"/>
        <v>-191.734654994811</v>
      </c>
      <c r="AI713" s="31">
        <f t="shared" si="424"/>
        <v>-89.999999985161509</v>
      </c>
      <c r="AJ713" s="31">
        <f t="shared" si="425"/>
        <v>115.85790827274941</v>
      </c>
      <c r="AK713" s="31">
        <f t="shared" si="426"/>
        <v>89.999907694576592</v>
      </c>
      <c r="AL713" s="32">
        <f t="shared" si="427"/>
        <v>-78.551879811304531</v>
      </c>
      <c r="AM713" s="31">
        <f t="shared" si="428"/>
        <v>-89.993230935648072</v>
      </c>
      <c r="AN713" s="31">
        <f t="shared" si="429"/>
        <v>-62.318216064616735</v>
      </c>
      <c r="AO713" s="31">
        <f t="shared" si="430"/>
        <v>-89.993323226232988</v>
      </c>
      <c r="AP713" s="30">
        <f t="shared" si="446"/>
        <v>23.609121289162623</v>
      </c>
      <c r="AQ713" s="30">
        <f t="shared" si="447"/>
        <v>-26.020599913279625</v>
      </c>
      <c r="AR713" s="31">
        <f t="shared" si="431"/>
        <v>-39.71354690987625</v>
      </c>
      <c r="AS713" s="33">
        <f t="shared" si="432"/>
        <v>-180.14063967078411</v>
      </c>
      <c r="AT713" s="31">
        <f t="shared" si="433"/>
        <v>4.0055474580875465</v>
      </c>
      <c r="AU713" s="31">
        <f t="shared" si="434"/>
        <v>50.908955849930138</v>
      </c>
      <c r="AV713" s="32">
        <f t="shared" si="435"/>
        <v>-1.6418881426883448E-2</v>
      </c>
      <c r="AW713" s="31">
        <f t="shared" si="436"/>
        <v>-3.5218059867872658</v>
      </c>
      <c r="AX713" s="34">
        <f t="shared" si="437"/>
        <v>3.9891285766606632</v>
      </c>
      <c r="AY713" s="35">
        <f t="shared" si="438"/>
        <v>47.387149863142874</v>
      </c>
      <c r="AZ713" s="10">
        <f t="shared" si="439"/>
        <v>-35.724418333215588</v>
      </c>
      <c r="BA713" s="10">
        <f t="shared" si="440"/>
        <v>-132.75348980764124</v>
      </c>
      <c r="BB713" s="10">
        <f t="shared" si="441"/>
        <v>47.246510192358755</v>
      </c>
      <c r="BC713" s="37"/>
      <c r="BD713" s="46">
        <f t="shared" si="442"/>
        <v>-36</v>
      </c>
      <c r="BE713" s="46">
        <f t="shared" si="443"/>
        <v>-133</v>
      </c>
      <c r="BF713" s="46">
        <f t="shared" si="444"/>
        <v>47</v>
      </c>
    </row>
    <row r="714" spans="22:58" x14ac:dyDescent="0.3">
      <c r="V714" s="29">
        <v>8.1000000000001098</v>
      </c>
      <c r="W714" s="36">
        <f t="shared" si="414"/>
        <v>1258925411.7944858</v>
      </c>
      <c r="X714" s="30">
        <f t="shared" si="448"/>
        <v>-6.4246676350453633</v>
      </c>
      <c r="Y714" s="31">
        <f t="shared" si="415"/>
        <v>-117.1357436640084</v>
      </c>
      <c r="Z714" s="31">
        <f t="shared" si="416"/>
        <v>-89.999920322545833</v>
      </c>
      <c r="AA714" s="31">
        <f t="shared" si="417"/>
        <v>96.833532551435241</v>
      </c>
      <c r="AB714" s="31">
        <f t="shared" si="418"/>
        <v>-89.999175015089975</v>
      </c>
      <c r="AC714" s="31">
        <f t="shared" si="419"/>
        <v>51.943025217957882</v>
      </c>
      <c r="AD714" s="31">
        <f t="shared" si="420"/>
        <v>89.855132210212588</v>
      </c>
      <c r="AE714" s="31">
        <f t="shared" si="421"/>
        <v>25.216146470339353</v>
      </c>
      <c r="AF714" s="31">
        <f t="shared" si="422"/>
        <v>-90.143963127423234</v>
      </c>
      <c r="AG714" s="31">
        <f t="shared" si="445"/>
        <v>92.110410468749379</v>
      </c>
      <c r="AH714" s="31">
        <f t="shared" si="423"/>
        <v>-191.93465499481096</v>
      </c>
      <c r="AI714" s="31">
        <f t="shared" si="424"/>
        <v>-89.999999985499272</v>
      </c>
      <c r="AJ714" s="31">
        <f t="shared" si="425"/>
        <v>116.05790827274888</v>
      </c>
      <c r="AK714" s="31">
        <f t="shared" si="426"/>
        <v>89.999909795704554</v>
      </c>
      <c r="AL714" s="32">
        <f t="shared" si="427"/>
        <v>-78.751879808576291</v>
      </c>
      <c r="AM714" s="31">
        <f t="shared" si="428"/>
        <v>-89.993385018362872</v>
      </c>
      <c r="AN714" s="31">
        <f t="shared" si="429"/>
        <v>-62.518216061888992</v>
      </c>
      <c r="AO714" s="31">
        <f t="shared" si="430"/>
        <v>-89.993475208157591</v>
      </c>
      <c r="AP714" s="30">
        <f t="shared" si="446"/>
        <v>23.609121289162623</v>
      </c>
      <c r="AQ714" s="30">
        <f t="shared" si="447"/>
        <v>-26.020599913279625</v>
      </c>
      <c r="AR714" s="31">
        <f t="shared" si="431"/>
        <v>-39.713548215666641</v>
      </c>
      <c r="AS714" s="33">
        <f t="shared" si="432"/>
        <v>-180.13743833558084</v>
      </c>
      <c r="AT714" s="31">
        <f t="shared" si="433"/>
        <v>4.1271271141559218</v>
      </c>
      <c r="AU714" s="31">
        <f t="shared" si="434"/>
        <v>51.553041403237799</v>
      </c>
      <c r="AV714" s="32">
        <f t="shared" si="435"/>
        <v>-1.7191149938233338E-2</v>
      </c>
      <c r="AW714" s="31">
        <f t="shared" si="436"/>
        <v>-3.6036256693386322</v>
      </c>
      <c r="AX714" s="34">
        <f t="shared" si="437"/>
        <v>4.1099359642176889</v>
      </c>
      <c r="AY714" s="35">
        <f t="shared" si="438"/>
        <v>47.949415733899166</v>
      </c>
      <c r="AZ714" s="10">
        <f t="shared" si="439"/>
        <v>-35.603612251448951</v>
      </c>
      <c r="BA714" s="10">
        <f t="shared" si="440"/>
        <v>-132.18802260168167</v>
      </c>
      <c r="BB714" s="10">
        <f t="shared" si="441"/>
        <v>47.811977398318334</v>
      </c>
      <c r="BC714" s="48"/>
      <c r="BD714" s="46">
        <f t="shared" si="442"/>
        <v>-36</v>
      </c>
      <c r="BE714" s="46">
        <f t="shared" si="443"/>
        <v>-132</v>
      </c>
      <c r="BF714" s="46">
        <f t="shared" si="444"/>
        <v>48</v>
      </c>
    </row>
    <row r="715" spans="22:58" x14ac:dyDescent="0.3">
      <c r="V715" s="29">
        <v>8.1100000000001096</v>
      </c>
      <c r="W715" s="38">
        <f t="shared" si="414"/>
        <v>1288249551.6934597</v>
      </c>
      <c r="X715" s="30">
        <f t="shared" si="448"/>
        <v>-6.4246676350453633</v>
      </c>
      <c r="Y715" s="31">
        <f t="shared" si="415"/>
        <v>-117.33574366400802</v>
      </c>
      <c r="Z715" s="31">
        <f t="shared" si="416"/>
        <v>-89.999922136226118</v>
      </c>
      <c r="AA715" s="31">
        <f t="shared" si="417"/>
        <v>97.033532551394728</v>
      </c>
      <c r="AB715" s="31">
        <f t="shared" si="418"/>
        <v>-89.999193794039186</v>
      </c>
      <c r="AC715" s="31">
        <f t="shared" si="419"/>
        <v>52.14302396837256</v>
      </c>
      <c r="AD715" s="31">
        <f t="shared" si="420"/>
        <v>89.858429790124234</v>
      </c>
      <c r="AE715" s="31">
        <f t="shared" si="421"/>
        <v>25.416145220713901</v>
      </c>
      <c r="AF715" s="31">
        <f t="shared" si="422"/>
        <v>-90.140686140141071</v>
      </c>
      <c r="AG715" s="31">
        <f t="shared" si="445"/>
        <v>92.110410468749379</v>
      </c>
      <c r="AH715" s="31">
        <f t="shared" si="423"/>
        <v>-192.13465499481094</v>
      </c>
      <c r="AI715" s="31">
        <f t="shared" si="424"/>
        <v>-89.999999985829348</v>
      </c>
      <c r="AJ715" s="31">
        <f t="shared" si="425"/>
        <v>116.2579082727484</v>
      </c>
      <c r="AK715" s="31">
        <f t="shared" si="426"/>
        <v>89.999911849004988</v>
      </c>
      <c r="AL715" s="32">
        <f t="shared" si="427"/>
        <v>-78.951879805970847</v>
      </c>
      <c r="AM715" s="31">
        <f t="shared" si="428"/>
        <v>-89.993535593726961</v>
      </c>
      <c r="AN715" s="31">
        <f t="shared" si="429"/>
        <v>-62.718216059284018</v>
      </c>
      <c r="AO715" s="31">
        <f t="shared" si="430"/>
        <v>-89.99362373055132</v>
      </c>
      <c r="AP715" s="30">
        <f t="shared" si="446"/>
        <v>23.609121289162623</v>
      </c>
      <c r="AQ715" s="30">
        <f t="shared" si="447"/>
        <v>-26.020599913279625</v>
      </c>
      <c r="AR715" s="31">
        <f t="shared" si="431"/>
        <v>-39.713549462687119</v>
      </c>
      <c r="AS715" s="33">
        <f t="shared" si="432"/>
        <v>-180.13430987069239</v>
      </c>
      <c r="AT715" s="31">
        <f t="shared" si="433"/>
        <v>4.2508907984760338</v>
      </c>
      <c r="AU715" s="31">
        <f t="shared" si="434"/>
        <v>52.193773228648396</v>
      </c>
      <c r="AV715" s="32">
        <f t="shared" si="435"/>
        <v>-1.7999667183891892E-2</v>
      </c>
      <c r="AW715" s="31">
        <f t="shared" si="436"/>
        <v>-3.6873359422431076</v>
      </c>
      <c r="AX715" s="34">
        <f t="shared" si="437"/>
        <v>4.232891131292142</v>
      </c>
      <c r="AY715" s="35">
        <f t="shared" si="438"/>
        <v>48.506437286405287</v>
      </c>
      <c r="AZ715" s="10">
        <f t="shared" si="439"/>
        <v>-35.480658331394977</v>
      </c>
      <c r="BA715" s="10">
        <f t="shared" si="440"/>
        <v>-131.6278725842871</v>
      </c>
      <c r="BB715" s="10">
        <f t="shared" si="441"/>
        <v>48.372127415712896</v>
      </c>
      <c r="BC715" s="37"/>
      <c r="BD715" s="46">
        <f t="shared" si="442"/>
        <v>-35</v>
      </c>
      <c r="BE715" s="46">
        <f t="shared" si="443"/>
        <v>-132</v>
      </c>
      <c r="BF715" s="46">
        <f t="shared" si="444"/>
        <v>48</v>
      </c>
    </row>
    <row r="716" spans="22:58" x14ac:dyDescent="0.3">
      <c r="V716" s="29">
        <v>8.1200000000001094</v>
      </c>
      <c r="W716" s="38">
        <f t="shared" si="414"/>
        <v>1318256738.5567405</v>
      </c>
      <c r="X716" s="30">
        <f t="shared" si="448"/>
        <v>-6.4246676350453633</v>
      </c>
      <c r="Y716" s="31">
        <f t="shared" si="415"/>
        <v>-117.53574366400767</v>
      </c>
      <c r="Z716" s="31">
        <f t="shared" si="416"/>
        <v>-89.999923908621994</v>
      </c>
      <c r="AA716" s="31">
        <f t="shared" si="417"/>
        <v>97.233532551356006</v>
      </c>
      <c r="AB716" s="31">
        <f t="shared" si="418"/>
        <v>-89.999212145527338</v>
      </c>
      <c r="AC716" s="31">
        <f t="shared" si="419"/>
        <v>52.343022775027521</v>
      </c>
      <c r="AD716" s="31">
        <f t="shared" si="420"/>
        <v>89.861652308859234</v>
      </c>
      <c r="AE716" s="31">
        <f t="shared" si="421"/>
        <v>25.616144027330492</v>
      </c>
      <c r="AF716" s="31">
        <f t="shared" si="422"/>
        <v>-90.137483745290112</v>
      </c>
      <c r="AG716" s="31">
        <f t="shared" si="445"/>
        <v>92.110410468749379</v>
      </c>
      <c r="AH716" s="31">
        <f t="shared" si="423"/>
        <v>-192.33465499481096</v>
      </c>
      <c r="AI716" s="31">
        <f t="shared" si="424"/>
        <v>-89.99999998615192</v>
      </c>
      <c r="AJ716" s="31">
        <f t="shared" si="425"/>
        <v>116.45790827274793</v>
      </c>
      <c r="AK716" s="31">
        <f t="shared" si="426"/>
        <v>89.999913855566618</v>
      </c>
      <c r="AL716" s="32">
        <f t="shared" si="427"/>
        <v>-79.151879803482672</v>
      </c>
      <c r="AM716" s="31">
        <f t="shared" si="428"/>
        <v>-89.993682741577402</v>
      </c>
      <c r="AN716" s="31">
        <f t="shared" si="429"/>
        <v>-62.918216056796325</v>
      </c>
      <c r="AO716" s="31">
        <f t="shared" si="430"/>
        <v>-89.993768872162704</v>
      </c>
      <c r="AP716" s="30">
        <f t="shared" si="446"/>
        <v>23.609121289162623</v>
      </c>
      <c r="AQ716" s="30">
        <f t="shared" si="447"/>
        <v>-26.020599913279625</v>
      </c>
      <c r="AR716" s="31">
        <f t="shared" si="431"/>
        <v>-39.713550653582836</v>
      </c>
      <c r="AS716" s="33">
        <f t="shared" si="432"/>
        <v>-180.13125261745282</v>
      </c>
      <c r="AT716" s="31">
        <f t="shared" si="433"/>
        <v>4.3768147461746922</v>
      </c>
      <c r="AU716" s="31">
        <f t="shared" si="434"/>
        <v>52.83085006029637</v>
      </c>
      <c r="AV716" s="32">
        <f t="shared" si="435"/>
        <v>-1.8846127376519271E-2</v>
      </c>
      <c r="AW716" s="31">
        <f t="shared" si="436"/>
        <v>-3.7729797594998522</v>
      </c>
      <c r="AX716" s="34">
        <f t="shared" si="437"/>
        <v>4.3579686187981732</v>
      </c>
      <c r="AY716" s="35">
        <f t="shared" si="438"/>
        <v>49.057870300796516</v>
      </c>
      <c r="AZ716" s="10">
        <f t="shared" si="439"/>
        <v>-35.355582034784661</v>
      </c>
      <c r="BA716" s="10">
        <f t="shared" si="440"/>
        <v>-131.07338231665631</v>
      </c>
      <c r="BB716" s="10">
        <f t="shared" si="441"/>
        <v>48.926617683343693</v>
      </c>
      <c r="BC716" s="37"/>
      <c r="BD716" s="46">
        <f t="shared" si="442"/>
        <v>-35</v>
      </c>
      <c r="BE716" s="46">
        <f t="shared" si="443"/>
        <v>-131</v>
      </c>
      <c r="BF716" s="46">
        <f t="shared" si="444"/>
        <v>49</v>
      </c>
    </row>
    <row r="717" spans="22:58" x14ac:dyDescent="0.3">
      <c r="V717" s="29">
        <v>8.1300000000001091</v>
      </c>
      <c r="W717" s="36">
        <f t="shared" si="414"/>
        <v>1348962882.5919943</v>
      </c>
      <c r="X717" s="30">
        <f t="shared" si="448"/>
        <v>-6.4246676350453633</v>
      </c>
      <c r="Y717" s="31">
        <f t="shared" si="415"/>
        <v>-117.73574366400732</v>
      </c>
      <c r="Z717" s="31">
        <f t="shared" si="416"/>
        <v>-89.999925640673226</v>
      </c>
      <c r="AA717" s="31">
        <f t="shared" si="417"/>
        <v>97.433532551319061</v>
      </c>
      <c r="AB717" s="31">
        <f t="shared" si="418"/>
        <v>-89.999230079284615</v>
      </c>
      <c r="AC717" s="31">
        <f t="shared" si="419"/>
        <v>52.54302163539154</v>
      </c>
      <c r="AD717" s="31">
        <f t="shared" si="420"/>
        <v>89.864801474958099</v>
      </c>
      <c r="AE717" s="31">
        <f t="shared" si="421"/>
        <v>25.816142887657918</v>
      </c>
      <c r="AF717" s="31">
        <f t="shared" si="422"/>
        <v>-90.134354244999756</v>
      </c>
      <c r="AG717" s="31">
        <f t="shared" si="445"/>
        <v>92.110410468749379</v>
      </c>
      <c r="AH717" s="31">
        <f t="shared" si="423"/>
        <v>-192.53465499481095</v>
      </c>
      <c r="AI717" s="31">
        <f t="shared" si="424"/>
        <v>-89.999999986467131</v>
      </c>
      <c r="AJ717" s="31">
        <f t="shared" si="425"/>
        <v>116.65790827274749</v>
      </c>
      <c r="AK717" s="31">
        <f t="shared" si="426"/>
        <v>89.999915816453324</v>
      </c>
      <c r="AL717" s="32">
        <f t="shared" si="427"/>
        <v>-79.351879801106477</v>
      </c>
      <c r="AM717" s="31">
        <f t="shared" si="428"/>
        <v>-89.99382653993392</v>
      </c>
      <c r="AN717" s="31">
        <f t="shared" si="429"/>
        <v>-63.118216054420557</v>
      </c>
      <c r="AO717" s="31">
        <f t="shared" si="430"/>
        <v>-89.993910709947727</v>
      </c>
      <c r="AP717" s="30">
        <f t="shared" si="446"/>
        <v>23.609121289162623</v>
      </c>
      <c r="AQ717" s="30">
        <f t="shared" si="447"/>
        <v>-26.020599913279625</v>
      </c>
      <c r="AR717" s="31">
        <f t="shared" si="431"/>
        <v>-39.713551790879642</v>
      </c>
      <c r="AS717" s="33">
        <f t="shared" si="432"/>
        <v>-180.1282649549475</v>
      </c>
      <c r="AT717" s="31">
        <f t="shared" si="433"/>
        <v>4.5048733267576146</v>
      </c>
      <c r="AU717" s="31">
        <f t="shared" si="434"/>
        <v>53.463979596860938</v>
      </c>
      <c r="AV717" s="32">
        <f t="shared" si="435"/>
        <v>-1.9732303219457733E-2</v>
      </c>
      <c r="AW717" s="31">
        <f t="shared" si="436"/>
        <v>-3.8606009988815759</v>
      </c>
      <c r="AX717" s="34">
        <f t="shared" si="437"/>
        <v>4.4851410235381568</v>
      </c>
      <c r="AY717" s="35">
        <f t="shared" si="438"/>
        <v>49.603378597979365</v>
      </c>
      <c r="AZ717" s="10">
        <f t="shared" si="439"/>
        <v>-35.228410767341487</v>
      </c>
      <c r="BA717" s="10">
        <f t="shared" si="440"/>
        <v>-130.52488635696812</v>
      </c>
      <c r="BB717" s="10">
        <f t="shared" si="441"/>
        <v>49.475113643031875</v>
      </c>
      <c r="BC717" s="48"/>
      <c r="BD717" s="46">
        <f t="shared" si="442"/>
        <v>-35</v>
      </c>
      <c r="BE717" s="46">
        <f t="shared" si="443"/>
        <v>-131</v>
      </c>
      <c r="BF717" s="46">
        <f t="shared" si="444"/>
        <v>49</v>
      </c>
    </row>
    <row r="718" spans="22:58" x14ac:dyDescent="0.3">
      <c r="V718" s="29">
        <v>8.1400000000001107</v>
      </c>
      <c r="W718" s="38">
        <f t="shared" si="414"/>
        <v>1380384264.6032383</v>
      </c>
      <c r="X718" s="30">
        <f t="shared" si="448"/>
        <v>-6.4246676350453633</v>
      </c>
      <c r="Y718" s="31">
        <f t="shared" si="415"/>
        <v>-117.93574366400702</v>
      </c>
      <c r="Z718" s="31">
        <f t="shared" si="416"/>
        <v>-89.999927333298146</v>
      </c>
      <c r="AA718" s="31">
        <f t="shared" si="417"/>
        <v>97.633532551283793</v>
      </c>
      <c r="AB718" s="31">
        <f t="shared" si="418"/>
        <v>-89.999247604819729</v>
      </c>
      <c r="AC718" s="31">
        <f t="shared" si="419"/>
        <v>52.743020547047379</v>
      </c>
      <c r="AD718" s="31">
        <f t="shared" si="420"/>
        <v>89.867878958074172</v>
      </c>
      <c r="AE718" s="31">
        <f t="shared" si="421"/>
        <v>26.016141799278785</v>
      </c>
      <c r="AF718" s="31">
        <f t="shared" si="422"/>
        <v>-90.131295980043703</v>
      </c>
      <c r="AG718" s="31">
        <f t="shared" si="445"/>
        <v>92.110410468749379</v>
      </c>
      <c r="AH718" s="31">
        <f t="shared" si="423"/>
        <v>-192.73465499481097</v>
      </c>
      <c r="AI718" s="31">
        <f t="shared" si="424"/>
        <v>-89.99999998677518</v>
      </c>
      <c r="AJ718" s="31">
        <f t="shared" si="425"/>
        <v>116.8579082727471</v>
      </c>
      <c r="AK718" s="31">
        <f t="shared" si="426"/>
        <v>89.999917732704787</v>
      </c>
      <c r="AL718" s="32">
        <f t="shared" si="427"/>
        <v>-79.551879798837277</v>
      </c>
      <c r="AM718" s="31">
        <f t="shared" si="428"/>
        <v>-89.99396706504028</v>
      </c>
      <c r="AN718" s="31">
        <f t="shared" si="429"/>
        <v>-63.318216052151769</v>
      </c>
      <c r="AO718" s="31">
        <f t="shared" si="430"/>
        <v>-89.994049319110673</v>
      </c>
      <c r="AP718" s="30">
        <f t="shared" si="446"/>
        <v>23.609121289162623</v>
      </c>
      <c r="AQ718" s="30">
        <f t="shared" si="447"/>
        <v>-26.020599913279625</v>
      </c>
      <c r="AR718" s="31">
        <f t="shared" si="431"/>
        <v>-39.713552876989986</v>
      </c>
      <c r="AS718" s="33">
        <f t="shared" si="432"/>
        <v>-180.12534529915439</v>
      </c>
      <c r="AT718" s="31">
        <f t="shared" si="433"/>
        <v>4.6350391417503047</v>
      </c>
      <c r="AU718" s="31">
        <f t="shared" si="434"/>
        <v>54.092879078951675</v>
      </c>
      <c r="AV718" s="32">
        <f t="shared" si="435"/>
        <v>-2.0660049476453543E-2</v>
      </c>
      <c r="AW718" s="31">
        <f t="shared" si="436"/>
        <v>-3.9502444780520185</v>
      </c>
      <c r="AX718" s="34">
        <f t="shared" si="437"/>
        <v>4.6143790922738512</v>
      </c>
      <c r="AY718" s="35">
        <f t="shared" si="438"/>
        <v>50.142634600899655</v>
      </c>
      <c r="AZ718" s="10">
        <f t="shared" si="439"/>
        <v>-35.099173784716136</v>
      </c>
      <c r="BA718" s="10">
        <f t="shared" si="440"/>
        <v>-129.98271069825472</v>
      </c>
      <c r="BB718" s="10">
        <f t="shared" si="441"/>
        <v>50.017289301745279</v>
      </c>
      <c r="BC718" s="37"/>
      <c r="BD718" s="46">
        <f t="shared" si="442"/>
        <v>-35</v>
      </c>
      <c r="BE718" s="46">
        <f t="shared" si="443"/>
        <v>-130</v>
      </c>
      <c r="BF718" s="46">
        <f t="shared" si="444"/>
        <v>50</v>
      </c>
    </row>
    <row r="719" spans="22:58" x14ac:dyDescent="0.3">
      <c r="V719" s="29">
        <v>8.1500000000001105</v>
      </c>
      <c r="W719" s="38">
        <f t="shared" si="414"/>
        <v>1412537544.623116</v>
      </c>
      <c r="X719" s="30">
        <f t="shared" si="448"/>
        <v>-6.4246676350453633</v>
      </c>
      <c r="Y719" s="31">
        <f t="shared" si="415"/>
        <v>-118.1357436640067</v>
      </c>
      <c r="Z719" s="31">
        <f t="shared" si="416"/>
        <v>-89.999928987394227</v>
      </c>
      <c r="AA719" s="31">
        <f t="shared" si="417"/>
        <v>97.833532551250087</v>
      </c>
      <c r="AB719" s="31">
        <f t="shared" si="418"/>
        <v>-89.999264731424987</v>
      </c>
      <c r="AC719" s="31">
        <f t="shared" si="419"/>
        <v>52.943019507686493</v>
      </c>
      <c r="AD719" s="31">
        <f t="shared" si="420"/>
        <v>89.870886389858711</v>
      </c>
      <c r="AE719" s="31">
        <f t="shared" si="421"/>
        <v>26.216140759884517</v>
      </c>
      <c r="AF719" s="31">
        <f t="shared" si="422"/>
        <v>-90.128307328960503</v>
      </c>
      <c r="AG719" s="31">
        <f t="shared" si="445"/>
        <v>92.110410468749379</v>
      </c>
      <c r="AH719" s="31">
        <f t="shared" si="423"/>
        <v>-192.93465499481098</v>
      </c>
      <c r="AI719" s="31">
        <f t="shared" si="424"/>
        <v>-89.999999987076208</v>
      </c>
      <c r="AJ719" s="31">
        <f t="shared" si="425"/>
        <v>117.05790827274669</v>
      </c>
      <c r="AK719" s="31">
        <f t="shared" si="426"/>
        <v>89.999919605337055</v>
      </c>
      <c r="AL719" s="32">
        <f t="shared" si="427"/>
        <v>-79.751879796670153</v>
      </c>
      <c r="AM719" s="31">
        <f t="shared" si="428"/>
        <v>-89.994104391404775</v>
      </c>
      <c r="AN719" s="31">
        <f t="shared" si="429"/>
        <v>-63.518216049985071</v>
      </c>
      <c r="AO719" s="31">
        <f t="shared" si="430"/>
        <v>-89.994184773143928</v>
      </c>
      <c r="AP719" s="30">
        <f t="shared" si="446"/>
        <v>23.609121289162623</v>
      </c>
      <c r="AQ719" s="30">
        <f t="shared" si="447"/>
        <v>-26.020599913279625</v>
      </c>
      <c r="AR719" s="31">
        <f t="shared" si="431"/>
        <v>-39.713553914217556</v>
      </c>
      <c r="AS719" s="33">
        <f t="shared" si="432"/>
        <v>-180.12249210210445</v>
      </c>
      <c r="AT719" s="31">
        <f t="shared" si="433"/>
        <v>4.7672831270711722</v>
      </c>
      <c r="AU719" s="31">
        <f t="shared" si="434"/>
        <v>54.717275812779775</v>
      </c>
      <c r="AV719" s="32">
        <f t="shared" si="435"/>
        <v>-2.1631306697312988E-2</v>
      </c>
      <c r="AW719" s="31">
        <f t="shared" si="436"/>
        <v>-4.041955970683345</v>
      </c>
      <c r="AX719" s="34">
        <f t="shared" si="437"/>
        <v>4.7456518203738591</v>
      </c>
      <c r="AY719" s="35">
        <f t="shared" si="438"/>
        <v>50.675319842096428</v>
      </c>
      <c r="AZ719" s="10">
        <f t="shared" si="439"/>
        <v>-34.967902093843698</v>
      </c>
      <c r="BA719" s="10">
        <f t="shared" si="440"/>
        <v>-129.44717226000802</v>
      </c>
      <c r="BB719" s="10">
        <f t="shared" si="441"/>
        <v>50.552827739991983</v>
      </c>
      <c r="BC719" s="37"/>
      <c r="BD719" s="46">
        <f t="shared" si="442"/>
        <v>-35</v>
      </c>
      <c r="BE719" s="46">
        <f t="shared" si="443"/>
        <v>-129</v>
      </c>
      <c r="BF719" s="46">
        <f t="shared" si="444"/>
        <v>51</v>
      </c>
    </row>
    <row r="720" spans="22:58" x14ac:dyDescent="0.3">
      <c r="V720" s="29">
        <v>8.1600000000001103</v>
      </c>
      <c r="W720" s="36">
        <f t="shared" si="414"/>
        <v>1445439770.7462976</v>
      </c>
      <c r="X720" s="30">
        <f t="shared" si="448"/>
        <v>-6.4246676350453633</v>
      </c>
      <c r="Y720" s="31">
        <f t="shared" si="415"/>
        <v>-118.3357436640064</v>
      </c>
      <c r="Z720" s="31">
        <f t="shared" si="416"/>
        <v>-89.999930603838479</v>
      </c>
      <c r="AA720" s="31">
        <f t="shared" si="417"/>
        <v>98.033532551217903</v>
      </c>
      <c r="AB720" s="31">
        <f t="shared" si="418"/>
        <v>-89.999281468181096</v>
      </c>
      <c r="AC720" s="31">
        <f t="shared" si="419"/>
        <v>53.143018515104323</v>
      </c>
      <c r="AD720" s="31">
        <f t="shared" si="420"/>
        <v>89.873825364825535</v>
      </c>
      <c r="AE720" s="31">
        <f t="shared" si="421"/>
        <v>26.416139767270458</v>
      </c>
      <c r="AF720" s="31">
        <f t="shared" si="422"/>
        <v>-90.125386707194053</v>
      </c>
      <c r="AG720" s="31">
        <f t="shared" si="445"/>
        <v>92.110410468749379</v>
      </c>
      <c r="AH720" s="31">
        <f t="shared" si="423"/>
        <v>-193.134654994811</v>
      </c>
      <c r="AI720" s="31">
        <f t="shared" si="424"/>
        <v>-89.999999987370401</v>
      </c>
      <c r="AJ720" s="31">
        <f t="shared" si="425"/>
        <v>117.25790827274631</v>
      </c>
      <c r="AK720" s="31">
        <f t="shared" si="426"/>
        <v>89.999921435343012</v>
      </c>
      <c r="AL720" s="32">
        <f t="shared" si="427"/>
        <v>-79.951879794600586</v>
      </c>
      <c r="AM720" s="31">
        <f t="shared" si="428"/>
        <v>-89.994238591839647</v>
      </c>
      <c r="AN720" s="31">
        <f t="shared" si="429"/>
        <v>-63.718216047915902</v>
      </c>
      <c r="AO720" s="31">
        <f t="shared" si="430"/>
        <v>-89.994317143867036</v>
      </c>
      <c r="AP720" s="30">
        <f t="shared" si="446"/>
        <v>23.609121289162623</v>
      </c>
      <c r="AQ720" s="30">
        <f t="shared" si="447"/>
        <v>-26.020599913279625</v>
      </c>
      <c r="AR720" s="31">
        <f t="shared" si="431"/>
        <v>-39.713554904762447</v>
      </c>
      <c r="AS720" s="33">
        <f t="shared" si="432"/>
        <v>-180.1197038510611</v>
      </c>
      <c r="AT720" s="31">
        <f t="shared" si="433"/>
        <v>4.9015746593660765</v>
      </c>
      <c r="AU720" s="31">
        <f t="shared" si="434"/>
        <v>55.336907638538896</v>
      </c>
      <c r="AV720" s="32">
        <f t="shared" si="435"/>
        <v>-2.2648105105696672E-2</v>
      </c>
      <c r="AW720" s="31">
        <f t="shared" si="436"/>
        <v>-4.1357822225481691</v>
      </c>
      <c r="AX720" s="34">
        <f t="shared" si="437"/>
        <v>4.8789265542603797</v>
      </c>
      <c r="AY720" s="35">
        <f t="shared" si="438"/>
        <v>51.201125415990731</v>
      </c>
      <c r="AZ720" s="10">
        <f t="shared" si="439"/>
        <v>-34.834628350502065</v>
      </c>
      <c r="BA720" s="10">
        <f t="shared" si="440"/>
        <v>-128.91857843507037</v>
      </c>
      <c r="BB720" s="10">
        <f t="shared" si="441"/>
        <v>51.081421564929627</v>
      </c>
      <c r="BC720" s="48"/>
      <c r="BD720" s="46">
        <f t="shared" si="442"/>
        <v>-35</v>
      </c>
      <c r="BE720" s="46">
        <f t="shared" si="443"/>
        <v>-129</v>
      </c>
      <c r="BF720" s="46">
        <f t="shared" si="444"/>
        <v>51</v>
      </c>
    </row>
    <row r="721" spans="22:58" x14ac:dyDescent="0.3">
      <c r="V721" s="29">
        <v>8.1700000000001101</v>
      </c>
      <c r="W721" s="38">
        <f t="shared" si="414"/>
        <v>1479108388.1685858</v>
      </c>
      <c r="X721" s="30">
        <f t="shared" si="448"/>
        <v>-6.4246676350453633</v>
      </c>
      <c r="Y721" s="31">
        <f t="shared" si="415"/>
        <v>-118.53574366400611</v>
      </c>
      <c r="Z721" s="31">
        <f t="shared" si="416"/>
        <v>-89.999932183487971</v>
      </c>
      <c r="AA721" s="31">
        <f t="shared" si="417"/>
        <v>98.233532551187153</v>
      </c>
      <c r="AB721" s="31">
        <f t="shared" si="418"/>
        <v>-89.999297823962124</v>
      </c>
      <c r="AC721" s="31">
        <f t="shared" si="419"/>
        <v>53.343017567195503</v>
      </c>
      <c r="AD721" s="31">
        <f t="shared" si="420"/>
        <v>89.876697441196157</v>
      </c>
      <c r="AE721" s="31">
        <f t="shared" si="421"/>
        <v>26.616138819331184</v>
      </c>
      <c r="AF721" s="31">
        <f t="shared" si="422"/>
        <v>-90.122532566253923</v>
      </c>
      <c r="AG721" s="31">
        <f t="shared" si="445"/>
        <v>92.110410468749379</v>
      </c>
      <c r="AH721" s="31">
        <f t="shared" si="423"/>
        <v>-193.33465499481099</v>
      </c>
      <c r="AI721" s="31">
        <f t="shared" si="424"/>
        <v>-89.999999987657887</v>
      </c>
      <c r="AJ721" s="31">
        <f t="shared" si="425"/>
        <v>117.45790827274593</v>
      </c>
      <c r="AK721" s="31">
        <f t="shared" si="426"/>
        <v>89.999923223692946</v>
      </c>
      <c r="AL721" s="32">
        <f t="shared" si="427"/>
        <v>-80.151879792624158</v>
      </c>
      <c r="AM721" s="31">
        <f t="shared" si="428"/>
        <v>-89.994369737499724</v>
      </c>
      <c r="AN721" s="31">
        <f t="shared" si="429"/>
        <v>-63.918216045939843</v>
      </c>
      <c r="AO721" s="31">
        <f t="shared" si="430"/>
        <v>-89.994446501464665</v>
      </c>
      <c r="AP721" s="30">
        <f t="shared" si="446"/>
        <v>23.609121289162623</v>
      </c>
      <c r="AQ721" s="30">
        <f t="shared" si="447"/>
        <v>-26.020599913279625</v>
      </c>
      <c r="AR721" s="31">
        <f t="shared" si="431"/>
        <v>-39.713555850725662</v>
      </c>
      <c r="AS721" s="33">
        <f t="shared" si="432"/>
        <v>-180.1169790677186</v>
      </c>
      <c r="AT721" s="31">
        <f t="shared" si="433"/>
        <v>5.0378816655275225</v>
      </c>
      <c r="AU721" s="31">
        <f t="shared" si="434"/>
        <v>55.951523342445498</v>
      </c>
      <c r="AV721" s="32">
        <f t="shared" si="435"/>
        <v>-2.3712568655417723E-2</v>
      </c>
      <c r="AW721" s="31">
        <f t="shared" si="436"/>
        <v>-4.2317709675580524</v>
      </c>
      <c r="AX721" s="34">
        <f t="shared" si="437"/>
        <v>5.0141690968721049</v>
      </c>
      <c r="AY721" s="35">
        <f t="shared" si="438"/>
        <v>51.719752374887449</v>
      </c>
      <c r="AZ721" s="10">
        <f t="shared" si="439"/>
        <v>-34.69938675385356</v>
      </c>
      <c r="BA721" s="10">
        <f t="shared" si="440"/>
        <v>-128.39722669283117</v>
      </c>
      <c r="BB721" s="10">
        <f t="shared" si="441"/>
        <v>51.602773307168832</v>
      </c>
      <c r="BC721" s="37"/>
      <c r="BD721" s="46">
        <f t="shared" si="442"/>
        <v>-35</v>
      </c>
      <c r="BE721" s="46">
        <f t="shared" si="443"/>
        <v>-128</v>
      </c>
      <c r="BF721" s="46">
        <f t="shared" si="444"/>
        <v>52</v>
      </c>
    </row>
    <row r="722" spans="22:58" x14ac:dyDescent="0.3">
      <c r="V722" s="29">
        <v>8.1800000000001098</v>
      </c>
      <c r="W722" s="38">
        <f t="shared" si="414"/>
        <v>1513561248.4365952</v>
      </c>
      <c r="X722" s="30">
        <f t="shared" si="448"/>
        <v>-6.4246676350453633</v>
      </c>
      <c r="Y722" s="31">
        <f t="shared" si="415"/>
        <v>-118.73574366400584</v>
      </c>
      <c r="Z722" s="31">
        <f t="shared" si="416"/>
        <v>-89.999933727180249</v>
      </c>
      <c r="AA722" s="31">
        <f t="shared" si="417"/>
        <v>98.433532551157796</v>
      </c>
      <c r="AB722" s="31">
        <f t="shared" si="418"/>
        <v>-89.999313807440117</v>
      </c>
      <c r="AC722" s="31">
        <f t="shared" si="419"/>
        <v>53.543016661949409</v>
      </c>
      <c r="AD722" s="31">
        <f t="shared" si="420"/>
        <v>89.879504141725704</v>
      </c>
      <c r="AE722" s="31">
        <f t="shared" si="421"/>
        <v>26.816137914056</v>
      </c>
      <c r="AF722" s="31">
        <f t="shared" si="422"/>
        <v>-90.119743392894662</v>
      </c>
      <c r="AG722" s="31">
        <f t="shared" si="445"/>
        <v>92.110410468749379</v>
      </c>
      <c r="AH722" s="31">
        <f t="shared" si="423"/>
        <v>-193.53465499481101</v>
      </c>
      <c r="AI722" s="31">
        <f t="shared" si="424"/>
        <v>-89.999999987938821</v>
      </c>
      <c r="AJ722" s="31">
        <f t="shared" si="425"/>
        <v>117.65790827274559</v>
      </c>
      <c r="AK722" s="31">
        <f t="shared" si="426"/>
        <v>89.999924971335048</v>
      </c>
      <c r="AL722" s="32">
        <f t="shared" si="427"/>
        <v>-80.351879790736689</v>
      </c>
      <c r="AM722" s="31">
        <f t="shared" si="428"/>
        <v>-89.994497897920184</v>
      </c>
      <c r="AN722" s="31">
        <f t="shared" si="429"/>
        <v>-64.11821604405273</v>
      </c>
      <c r="AO722" s="31">
        <f t="shared" si="430"/>
        <v>-89.994572914523957</v>
      </c>
      <c r="AP722" s="30">
        <f t="shared" si="446"/>
        <v>23.609121289162623</v>
      </c>
      <c r="AQ722" s="30">
        <f t="shared" si="447"/>
        <v>-26.020599913279625</v>
      </c>
      <c r="AR722" s="31">
        <f t="shared" si="431"/>
        <v>-39.713556754113732</v>
      </c>
      <c r="AS722" s="33">
        <f t="shared" si="432"/>
        <v>-180.11431630741862</v>
      </c>
      <c r="AT722" s="31">
        <f t="shared" si="433"/>
        <v>5.1761707346263597</v>
      </c>
      <c r="AU722" s="31">
        <f t="shared" si="434"/>
        <v>56.560883011911088</v>
      </c>
      <c r="AV722" s="32">
        <f t="shared" si="435"/>
        <v>-2.482691926180617E-2</v>
      </c>
      <c r="AW722" s="31">
        <f t="shared" si="436"/>
        <v>-4.3299709437184672</v>
      </c>
      <c r="AX722" s="34">
        <f t="shared" si="437"/>
        <v>5.1513438153645534</v>
      </c>
      <c r="AY722" s="35">
        <f t="shared" si="438"/>
        <v>52.230912068192623</v>
      </c>
      <c r="AZ722" s="10">
        <f t="shared" si="439"/>
        <v>-34.562212938749177</v>
      </c>
      <c r="BA722" s="10">
        <f t="shared" si="440"/>
        <v>-127.883404239226</v>
      </c>
      <c r="BB722" s="10">
        <f t="shared" si="441"/>
        <v>52.116595760774004</v>
      </c>
      <c r="BC722" s="37"/>
      <c r="BD722" s="46">
        <f t="shared" si="442"/>
        <v>-35</v>
      </c>
      <c r="BE722" s="46">
        <f t="shared" si="443"/>
        <v>-128</v>
      </c>
      <c r="BF722" s="46">
        <f t="shared" si="444"/>
        <v>52</v>
      </c>
    </row>
    <row r="723" spans="22:58" x14ac:dyDescent="0.3">
      <c r="V723" s="29">
        <v>8.1900000000001096</v>
      </c>
      <c r="W723" s="36">
        <f t="shared" si="414"/>
        <v>1548816618.9128776</v>
      </c>
      <c r="X723" s="30">
        <f t="shared" si="448"/>
        <v>-6.4246676350453633</v>
      </c>
      <c r="Y723" s="31">
        <f t="shared" si="415"/>
        <v>-118.93574366400557</v>
      </c>
      <c r="Z723" s="31">
        <f t="shared" si="416"/>
        <v>-89.999935235733801</v>
      </c>
      <c r="AA723" s="31">
        <f t="shared" si="417"/>
        <v>98.633532551129761</v>
      </c>
      <c r="AB723" s="31">
        <f t="shared" si="418"/>
        <v>-89.999329427089734</v>
      </c>
      <c r="AC723" s="31">
        <f t="shared" si="419"/>
        <v>53.743015797445921</v>
      </c>
      <c r="AD723" s="31">
        <f t="shared" si="420"/>
        <v>89.882246954510052</v>
      </c>
      <c r="AE723" s="31">
        <f t="shared" si="421"/>
        <v>27.016137049524744</v>
      </c>
      <c r="AF723" s="31">
        <f t="shared" si="422"/>
        <v>-90.117017708313469</v>
      </c>
      <c r="AG723" s="31">
        <f t="shared" si="445"/>
        <v>92.110410468749379</v>
      </c>
      <c r="AH723" s="31">
        <f t="shared" si="423"/>
        <v>-193.734654994811</v>
      </c>
      <c r="AI723" s="31">
        <f t="shared" si="424"/>
        <v>-89.999999988213375</v>
      </c>
      <c r="AJ723" s="31">
        <f t="shared" si="425"/>
        <v>117.85790827274525</v>
      </c>
      <c r="AK723" s="31">
        <f t="shared" si="426"/>
        <v>89.99992667919598</v>
      </c>
      <c r="AL723" s="32">
        <f t="shared" si="427"/>
        <v>-80.551879788934173</v>
      </c>
      <c r="AM723" s="31">
        <f t="shared" si="428"/>
        <v>-89.994623141053367</v>
      </c>
      <c r="AN723" s="31">
        <f t="shared" si="429"/>
        <v>-64.31821604225054</v>
      </c>
      <c r="AO723" s="31">
        <f t="shared" si="430"/>
        <v>-89.994696450070762</v>
      </c>
      <c r="AP723" s="30">
        <f t="shared" si="446"/>
        <v>23.609121289162623</v>
      </c>
      <c r="AQ723" s="30">
        <f t="shared" si="447"/>
        <v>-26.020599913279625</v>
      </c>
      <c r="AR723" s="31">
        <f t="shared" si="431"/>
        <v>-39.713557616842799</v>
      </c>
      <c r="AS723" s="33">
        <f t="shared" si="432"/>
        <v>-180.11171415838425</v>
      </c>
      <c r="AT723" s="31">
        <f t="shared" si="433"/>
        <v>5.3164072314957131</v>
      </c>
      <c r="AU723" s="31">
        <f t="shared" si="434"/>
        <v>57.164758333816984</v>
      </c>
      <c r="AV723" s="32">
        <f t="shared" si="435"/>
        <v>-2.5993481214866557E-2</v>
      </c>
      <c r="AW723" s="31">
        <f t="shared" si="436"/>
        <v>-4.4304319089673081</v>
      </c>
      <c r="AX723" s="34">
        <f t="shared" si="437"/>
        <v>5.2904137502808464</v>
      </c>
      <c r="AY723" s="35">
        <f t="shared" si="438"/>
        <v>52.734326424849677</v>
      </c>
      <c r="AZ723" s="10">
        <f t="shared" si="439"/>
        <v>-34.423143866561951</v>
      </c>
      <c r="BA723" s="10">
        <f t="shared" si="440"/>
        <v>-127.37738773353456</v>
      </c>
      <c r="BB723" s="10">
        <f t="shared" si="441"/>
        <v>52.622612266465438</v>
      </c>
      <c r="BC723" s="48"/>
      <c r="BD723" s="46">
        <f t="shared" si="442"/>
        <v>-34</v>
      </c>
      <c r="BE723" s="46">
        <f t="shared" si="443"/>
        <v>-127</v>
      </c>
      <c r="BF723" s="46">
        <f t="shared" si="444"/>
        <v>53</v>
      </c>
    </row>
    <row r="724" spans="22:58" x14ac:dyDescent="0.3">
      <c r="V724" s="29">
        <v>8.2000000000001094</v>
      </c>
      <c r="W724" s="38">
        <f t="shared" si="414"/>
        <v>1584893192.461513</v>
      </c>
      <c r="X724" s="30">
        <f t="shared" si="448"/>
        <v>-6.4246676350453633</v>
      </c>
      <c r="Y724" s="31">
        <f t="shared" si="415"/>
        <v>-119.13574366400528</v>
      </c>
      <c r="Z724" s="31">
        <f t="shared" si="416"/>
        <v>-89.999936709948486</v>
      </c>
      <c r="AA724" s="31">
        <f t="shared" si="417"/>
        <v>98.833532551102948</v>
      </c>
      <c r="AB724" s="31">
        <f t="shared" si="418"/>
        <v>-89.999344691192718</v>
      </c>
      <c r="AC724" s="31">
        <f t="shared" si="419"/>
        <v>53.943014971851312</v>
      </c>
      <c r="AD724" s="31">
        <f t="shared" si="420"/>
        <v>89.884927333774542</v>
      </c>
      <c r="AE724" s="31">
        <f t="shared" si="421"/>
        <v>27.216136223903618</v>
      </c>
      <c r="AF724" s="31">
        <f t="shared" si="422"/>
        <v>-90.114354067366676</v>
      </c>
      <c r="AG724" s="31">
        <f t="shared" si="445"/>
        <v>92.110410468749379</v>
      </c>
      <c r="AH724" s="31">
        <f t="shared" si="423"/>
        <v>-193.93465499481096</v>
      </c>
      <c r="AI724" s="31">
        <f t="shared" si="424"/>
        <v>-89.999999988481662</v>
      </c>
      <c r="AJ724" s="31">
        <f t="shared" si="425"/>
        <v>118.05790827274491</v>
      </c>
      <c r="AK724" s="31">
        <f t="shared" si="426"/>
        <v>89.999928348181228</v>
      </c>
      <c r="AL724" s="32">
        <f t="shared" si="427"/>
        <v>-80.751879787212744</v>
      </c>
      <c r="AM724" s="31">
        <f t="shared" si="428"/>
        <v>-89.994745533304823</v>
      </c>
      <c r="AN724" s="31">
        <f t="shared" si="429"/>
        <v>-64.51821604052941</v>
      </c>
      <c r="AO724" s="31">
        <f t="shared" si="430"/>
        <v>-89.994817173605256</v>
      </c>
      <c r="AP724" s="30">
        <f t="shared" si="446"/>
        <v>23.609121289162623</v>
      </c>
      <c r="AQ724" s="30">
        <f t="shared" si="447"/>
        <v>-26.020599913279625</v>
      </c>
      <c r="AR724" s="31">
        <f t="shared" si="431"/>
        <v>-39.713558440742794</v>
      </c>
      <c r="AS724" s="33">
        <f t="shared" si="432"/>
        <v>-180.10917124097193</v>
      </c>
      <c r="AT724" s="31">
        <f t="shared" si="433"/>
        <v>5.458555411227155</v>
      </c>
      <c r="AU724" s="31">
        <f t="shared" si="434"/>
        <v>57.762932836339203</v>
      </c>
      <c r="AV724" s="32">
        <f t="shared" si="435"/>
        <v>-2.7214685781176896E-2</v>
      </c>
      <c r="AW724" s="31">
        <f t="shared" si="436"/>
        <v>-4.5332046568613489</v>
      </c>
      <c r="AX724" s="34">
        <f t="shared" si="437"/>
        <v>5.4313407254459785</v>
      </c>
      <c r="AY724" s="35">
        <f t="shared" si="438"/>
        <v>53.229728179477853</v>
      </c>
      <c r="AZ724" s="10">
        <f t="shared" si="439"/>
        <v>-34.282217715296817</v>
      </c>
      <c r="BA724" s="10">
        <f t="shared" si="440"/>
        <v>-126.87944306149407</v>
      </c>
      <c r="BB724" s="10">
        <f t="shared" si="441"/>
        <v>53.120556938505928</v>
      </c>
      <c r="BC724" s="37"/>
      <c r="BD724" s="46">
        <f t="shared" si="442"/>
        <v>-34</v>
      </c>
      <c r="BE724" s="46">
        <f t="shared" si="443"/>
        <v>-127</v>
      </c>
      <c r="BF724" s="46">
        <f t="shared" si="444"/>
        <v>53</v>
      </c>
    </row>
    <row r="725" spans="22:58" x14ac:dyDescent="0.3">
      <c r="V725" s="29">
        <v>8.2100000000001092</v>
      </c>
      <c r="W725" s="38">
        <f t="shared" si="414"/>
        <v>1621810097.3593388</v>
      </c>
      <c r="X725" s="30">
        <f t="shared" si="448"/>
        <v>-6.4246676350453633</v>
      </c>
      <c r="Y725" s="31">
        <f t="shared" si="415"/>
        <v>-119.33574366400505</v>
      </c>
      <c r="Z725" s="31">
        <f t="shared" si="416"/>
        <v>-89.999938150605942</v>
      </c>
      <c r="AA725" s="31">
        <f t="shared" si="417"/>
        <v>99.033532551077386</v>
      </c>
      <c r="AB725" s="31">
        <f t="shared" si="418"/>
        <v>-89.999359607842322</v>
      </c>
      <c r="AC725" s="31">
        <f t="shared" si="419"/>
        <v>54.143014183414458</v>
      </c>
      <c r="AD725" s="31">
        <f t="shared" si="420"/>
        <v>89.887546700644776</v>
      </c>
      <c r="AE725" s="31">
        <f t="shared" si="421"/>
        <v>27.416135435441426</v>
      </c>
      <c r="AF725" s="31">
        <f t="shared" si="422"/>
        <v>-90.111751057803502</v>
      </c>
      <c r="AG725" s="31">
        <f t="shared" si="445"/>
        <v>92.110410468749379</v>
      </c>
      <c r="AH725" s="31">
        <f t="shared" si="423"/>
        <v>-194.13465499481094</v>
      </c>
      <c r="AI725" s="31">
        <f t="shared" si="424"/>
        <v>-89.999999988743852</v>
      </c>
      <c r="AJ725" s="31">
        <f t="shared" si="425"/>
        <v>118.2579082727446</v>
      </c>
      <c r="AK725" s="31">
        <f t="shared" si="426"/>
        <v>89.999929979175747</v>
      </c>
      <c r="AL725" s="32">
        <f t="shared" si="427"/>
        <v>-80.951879785568821</v>
      </c>
      <c r="AM725" s="31">
        <f t="shared" si="428"/>
        <v>-89.99486513956856</v>
      </c>
      <c r="AN725" s="31">
        <f t="shared" si="429"/>
        <v>-64.718216038885785</v>
      </c>
      <c r="AO725" s="31">
        <f t="shared" si="430"/>
        <v>-89.994935149136666</v>
      </c>
      <c r="AP725" s="30">
        <f t="shared" si="446"/>
        <v>23.609121289162623</v>
      </c>
      <c r="AQ725" s="30">
        <f t="shared" si="447"/>
        <v>-26.020599913279625</v>
      </c>
      <c r="AR725" s="31">
        <f t="shared" si="431"/>
        <v>-39.713559227561362</v>
      </c>
      <c r="AS725" s="33">
        <f t="shared" si="432"/>
        <v>-180.10668620694017</v>
      </c>
      <c r="AT725" s="31">
        <f t="shared" si="433"/>
        <v>5.6025785338665566</v>
      </c>
      <c r="AU725" s="31">
        <f t="shared" si="434"/>
        <v>58.355202075218067</v>
      </c>
      <c r="AV725" s="32">
        <f t="shared" si="435"/>
        <v>-2.8493076001582983E-2</v>
      </c>
      <c r="AW725" s="31">
        <f t="shared" si="436"/>
        <v>-4.638341032072252</v>
      </c>
      <c r="AX725" s="34">
        <f t="shared" si="437"/>
        <v>5.5740854578649737</v>
      </c>
      <c r="AY725" s="35">
        <f t="shared" si="438"/>
        <v>53.716861043145812</v>
      </c>
      <c r="AZ725" s="10">
        <f t="shared" si="439"/>
        <v>-34.139473769696387</v>
      </c>
      <c r="BA725" s="10">
        <f t="shared" si="440"/>
        <v>-126.38982516379436</v>
      </c>
      <c r="BB725" s="10">
        <f t="shared" si="441"/>
        <v>53.610174836205644</v>
      </c>
      <c r="BC725" s="37"/>
      <c r="BD725" s="46">
        <f t="shared" si="442"/>
        <v>-34</v>
      </c>
      <c r="BE725" s="46">
        <f t="shared" si="443"/>
        <v>-126</v>
      </c>
      <c r="BF725" s="46">
        <f t="shared" si="444"/>
        <v>54</v>
      </c>
    </row>
    <row r="726" spans="22:58" x14ac:dyDescent="0.3">
      <c r="V726" s="29">
        <v>8.2200000000001108</v>
      </c>
      <c r="W726" s="36">
        <f t="shared" si="414"/>
        <v>1659586907.4379847</v>
      </c>
      <c r="X726" s="30">
        <f t="shared" si="448"/>
        <v>-6.4246676350453633</v>
      </c>
      <c r="Y726" s="31">
        <f t="shared" si="415"/>
        <v>-119.53574366400485</v>
      </c>
      <c r="Z726" s="31">
        <f t="shared" si="416"/>
        <v>-89.999939558470032</v>
      </c>
      <c r="AA726" s="31">
        <f t="shared" si="417"/>
        <v>99.233532551052988</v>
      </c>
      <c r="AB726" s="31">
        <f t="shared" si="418"/>
        <v>-89.999374184947499</v>
      </c>
      <c r="AC726" s="31">
        <f t="shared" si="419"/>
        <v>54.34301343046301</v>
      </c>
      <c r="AD726" s="31">
        <f t="shared" si="420"/>
        <v>89.890106443899896</v>
      </c>
      <c r="AE726" s="31">
        <f t="shared" si="421"/>
        <v>27.616134682465777</v>
      </c>
      <c r="AF726" s="31">
        <f t="shared" si="422"/>
        <v>-90.109207299517635</v>
      </c>
      <c r="AG726" s="31">
        <f t="shared" si="445"/>
        <v>92.110410468749379</v>
      </c>
      <c r="AH726" s="31">
        <f t="shared" si="423"/>
        <v>-194.33465499481099</v>
      </c>
      <c r="AI726" s="31">
        <f t="shared" si="424"/>
        <v>-89.999999989000074</v>
      </c>
      <c r="AJ726" s="31">
        <f t="shared" si="425"/>
        <v>118.45790827274433</v>
      </c>
      <c r="AK726" s="31">
        <f t="shared" si="426"/>
        <v>89.999931573044293</v>
      </c>
      <c r="AL726" s="32">
        <f t="shared" si="427"/>
        <v>-81.151879783998936</v>
      </c>
      <c r="AM726" s="31">
        <f t="shared" si="428"/>
        <v>-89.994982023261372</v>
      </c>
      <c r="AN726" s="31">
        <f t="shared" si="429"/>
        <v>-64.918216037316213</v>
      </c>
      <c r="AO726" s="31">
        <f t="shared" si="430"/>
        <v>-89.995050439217152</v>
      </c>
      <c r="AP726" s="30">
        <f t="shared" si="446"/>
        <v>23.609121289162623</v>
      </c>
      <c r="AQ726" s="30">
        <f t="shared" si="447"/>
        <v>-26.020599913279625</v>
      </c>
      <c r="AR726" s="31">
        <f t="shared" si="431"/>
        <v>-39.713559978967439</v>
      </c>
      <c r="AS726" s="33">
        <f t="shared" si="432"/>
        <v>-180.10425773873479</v>
      </c>
      <c r="AT726" s="31">
        <f t="shared" si="433"/>
        <v>5.7484389786301229</v>
      </c>
      <c r="AU726" s="31">
        <f t="shared" si="434"/>
        <v>58.941373765777122</v>
      </c>
      <c r="AV726" s="32">
        <f t="shared" si="435"/>
        <v>-2.983131169196989E-2</v>
      </c>
      <c r="AW726" s="31">
        <f t="shared" si="436"/>
        <v>-4.7458939456502014</v>
      </c>
      <c r="AX726" s="34">
        <f t="shared" si="437"/>
        <v>5.7186076669381531</v>
      </c>
      <c r="AY726" s="35">
        <f t="shared" si="438"/>
        <v>54.19547982012692</v>
      </c>
      <c r="AZ726" s="10">
        <f t="shared" si="439"/>
        <v>-33.994952312029284</v>
      </c>
      <c r="BA726" s="10">
        <f t="shared" si="440"/>
        <v>-125.90877791860787</v>
      </c>
      <c r="BB726" s="10">
        <f t="shared" si="441"/>
        <v>54.091222081392132</v>
      </c>
      <c r="BC726" s="48"/>
      <c r="BD726" s="46">
        <f t="shared" si="442"/>
        <v>-34</v>
      </c>
      <c r="BE726" s="46">
        <f t="shared" si="443"/>
        <v>-126</v>
      </c>
      <c r="BF726" s="46">
        <f t="shared" si="444"/>
        <v>54</v>
      </c>
    </row>
    <row r="727" spans="22:58" x14ac:dyDescent="0.3">
      <c r="V727" s="29">
        <v>8.2300000000001106</v>
      </c>
      <c r="W727" s="38">
        <f t="shared" si="414"/>
        <v>1698243652.4621778</v>
      </c>
      <c r="X727" s="30">
        <f t="shared" si="448"/>
        <v>-6.4246676350453633</v>
      </c>
      <c r="Y727" s="31">
        <f t="shared" si="415"/>
        <v>-119.73574366400463</v>
      </c>
      <c r="Z727" s="31">
        <f t="shared" si="416"/>
        <v>-89.999940934287224</v>
      </c>
      <c r="AA727" s="31">
        <f t="shared" si="417"/>
        <v>99.433532551029657</v>
      </c>
      <c r="AB727" s="31">
        <f t="shared" si="418"/>
        <v>-89.999388430237261</v>
      </c>
      <c r="AC727" s="31">
        <f t="shared" si="419"/>
        <v>54.543012711399811</v>
      </c>
      <c r="AD727" s="31">
        <f t="shared" si="420"/>
        <v>89.892607920708798</v>
      </c>
      <c r="AE727" s="31">
        <f t="shared" si="421"/>
        <v>27.816133963379471</v>
      </c>
      <c r="AF727" s="31">
        <f t="shared" si="422"/>
        <v>-90.106721443815701</v>
      </c>
      <c r="AG727" s="31">
        <f t="shared" si="445"/>
        <v>92.110410468749379</v>
      </c>
      <c r="AH727" s="31">
        <f t="shared" si="423"/>
        <v>-194.53465499481098</v>
      </c>
      <c r="AI727" s="31">
        <f t="shared" si="424"/>
        <v>-89.999999989250469</v>
      </c>
      <c r="AJ727" s="31">
        <f t="shared" si="425"/>
        <v>118.65790827274407</v>
      </c>
      <c r="AK727" s="31">
        <f t="shared" si="426"/>
        <v>89.999933130631973</v>
      </c>
      <c r="AL727" s="32">
        <f t="shared" si="427"/>
        <v>-81.351879782499651</v>
      </c>
      <c r="AM727" s="31">
        <f t="shared" si="428"/>
        <v>-89.995096246356567</v>
      </c>
      <c r="AN727" s="31">
        <f t="shared" si="429"/>
        <v>-65.118216035817184</v>
      </c>
      <c r="AO727" s="31">
        <f t="shared" si="430"/>
        <v>-89.995163104975063</v>
      </c>
      <c r="AP727" s="30">
        <f t="shared" si="446"/>
        <v>23.609121289162623</v>
      </c>
      <c r="AQ727" s="30">
        <f t="shared" si="447"/>
        <v>-26.020599913279625</v>
      </c>
      <c r="AR727" s="31">
        <f t="shared" si="431"/>
        <v>-39.713560696554715</v>
      </c>
      <c r="AS727" s="33">
        <f t="shared" si="432"/>
        <v>-180.10188454879076</v>
      </c>
      <c r="AT727" s="31">
        <f t="shared" si="433"/>
        <v>5.8960983570008532</v>
      </c>
      <c r="AU727" s="31">
        <f t="shared" si="434"/>
        <v>59.521267862373861</v>
      </c>
      <c r="AV727" s="32">
        <f t="shared" si="435"/>
        <v>-3.1232174654525321E-2</v>
      </c>
      <c r="AW727" s="31">
        <f t="shared" si="436"/>
        <v>-4.85591739001043</v>
      </c>
      <c r="AX727" s="34">
        <f t="shared" si="437"/>
        <v>5.8648661823463275</v>
      </c>
      <c r="AY727" s="35">
        <f t="shared" si="438"/>
        <v>54.665350472363428</v>
      </c>
      <c r="AZ727" s="10">
        <f t="shared" si="439"/>
        <v>-33.84869451420839</v>
      </c>
      <c r="BA727" s="10">
        <f t="shared" si="440"/>
        <v>-125.43653407642734</v>
      </c>
      <c r="BB727" s="10">
        <f t="shared" si="441"/>
        <v>54.563465923572664</v>
      </c>
      <c r="BC727" s="37"/>
      <c r="BD727" s="46">
        <f t="shared" si="442"/>
        <v>-34</v>
      </c>
      <c r="BE727" s="46">
        <f t="shared" si="443"/>
        <v>-125</v>
      </c>
      <c r="BF727" s="46">
        <f t="shared" si="444"/>
        <v>55</v>
      </c>
    </row>
    <row r="728" spans="22:58" x14ac:dyDescent="0.3">
      <c r="V728" s="29">
        <v>8.2400000000001192</v>
      </c>
      <c r="W728" s="38">
        <f t="shared" si="414"/>
        <v>1737800828.749856</v>
      </c>
      <c r="X728" s="30">
        <f t="shared" si="448"/>
        <v>-6.4246676350453633</v>
      </c>
      <c r="Y728" s="31">
        <f t="shared" si="415"/>
        <v>-119.9357436640046</v>
      </c>
      <c r="Z728" s="31">
        <f t="shared" si="416"/>
        <v>-89.999942278786989</v>
      </c>
      <c r="AA728" s="31">
        <f t="shared" si="417"/>
        <v>99.633532551007576</v>
      </c>
      <c r="AB728" s="31">
        <f t="shared" si="418"/>
        <v>-89.999402351264635</v>
      </c>
      <c r="AC728" s="31">
        <f t="shared" si="419"/>
        <v>54.743012024699851</v>
      </c>
      <c r="AD728" s="31">
        <f t="shared" si="420"/>
        <v>89.895052457349422</v>
      </c>
      <c r="AE728" s="31">
        <f t="shared" si="421"/>
        <v>28.016133276657456</v>
      </c>
      <c r="AF728" s="31">
        <f t="shared" si="422"/>
        <v>-90.104292172702188</v>
      </c>
      <c r="AG728" s="31">
        <f t="shared" si="445"/>
        <v>92.110410468749379</v>
      </c>
      <c r="AH728" s="31">
        <f t="shared" si="423"/>
        <v>-194.73465499481119</v>
      </c>
      <c r="AI728" s="31">
        <f t="shared" si="424"/>
        <v>-89.999999989495151</v>
      </c>
      <c r="AJ728" s="31">
        <f t="shared" si="425"/>
        <v>118.85790827274397</v>
      </c>
      <c r="AK728" s="31">
        <f t="shared" si="426"/>
        <v>89.999934652764622</v>
      </c>
      <c r="AL728" s="32">
        <f t="shared" si="427"/>
        <v>-81.551879781068038</v>
      </c>
      <c r="AM728" s="31">
        <f t="shared" si="428"/>
        <v>-89.995207869416717</v>
      </c>
      <c r="AN728" s="31">
        <f t="shared" si="429"/>
        <v>-65.318216034385884</v>
      </c>
      <c r="AO728" s="31">
        <f t="shared" si="430"/>
        <v>-89.995273206147246</v>
      </c>
      <c r="AP728" s="30">
        <f t="shared" si="446"/>
        <v>23.609121289162623</v>
      </c>
      <c r="AQ728" s="30">
        <f t="shared" si="447"/>
        <v>-26.020599913279625</v>
      </c>
      <c r="AR728" s="31">
        <f t="shared" si="431"/>
        <v>-39.71356138184543</v>
      </c>
      <c r="AS728" s="33">
        <f t="shared" si="432"/>
        <v>-180.09956537884943</v>
      </c>
      <c r="AT728" s="31">
        <f t="shared" si="433"/>
        <v>6.045517624108947</v>
      </c>
      <c r="AU728" s="31">
        <f t="shared" si="434"/>
        <v>60.094716587296865</v>
      </c>
      <c r="AV728" s="32">
        <f t="shared" si="435"/>
        <v>-3.2698574107068924E-2</v>
      </c>
      <c r="AW728" s="31">
        <f t="shared" si="436"/>
        <v>-4.968466453594222</v>
      </c>
      <c r="AX728" s="34">
        <f t="shared" si="437"/>
        <v>6.0128190500018777</v>
      </c>
      <c r="AY728" s="35">
        <f t="shared" si="438"/>
        <v>55.126250133702641</v>
      </c>
      <c r="AZ728" s="10">
        <f t="shared" si="439"/>
        <v>-33.70074233184355</v>
      </c>
      <c r="BA728" s="10">
        <f t="shared" si="440"/>
        <v>-124.97331524514679</v>
      </c>
      <c r="BB728" s="10">
        <f t="shared" si="441"/>
        <v>55.026684754853207</v>
      </c>
      <c r="BC728" s="37"/>
      <c r="BD728" s="46">
        <f t="shared" si="442"/>
        <v>-34</v>
      </c>
      <c r="BE728" s="46">
        <f t="shared" si="443"/>
        <v>-125</v>
      </c>
      <c r="BF728" s="46">
        <f t="shared" si="444"/>
        <v>55</v>
      </c>
    </row>
    <row r="729" spans="22:58" x14ac:dyDescent="0.3">
      <c r="V729" s="29">
        <v>8.2500000000001208</v>
      </c>
      <c r="W729" s="36">
        <f t="shared" si="414"/>
        <v>1778279410.0394206</v>
      </c>
      <c r="X729" s="30">
        <f t="shared" si="448"/>
        <v>-6.4246676350453633</v>
      </c>
      <c r="Y729" s="31">
        <f t="shared" si="415"/>
        <v>-120.13574366400445</v>
      </c>
      <c r="Z729" s="31">
        <f t="shared" si="416"/>
        <v>-89.999943592682214</v>
      </c>
      <c r="AA729" s="31">
        <f t="shared" si="417"/>
        <v>99.833532550986348</v>
      </c>
      <c r="AB729" s="31">
        <f t="shared" si="418"/>
        <v>-89.99941595541074</v>
      </c>
      <c r="AC729" s="31">
        <f t="shared" si="419"/>
        <v>54.943011368906241</v>
      </c>
      <c r="AD729" s="31">
        <f t="shared" si="420"/>
        <v>89.897441349911816</v>
      </c>
      <c r="AE729" s="31">
        <f t="shared" si="421"/>
        <v>28.216132620842771</v>
      </c>
      <c r="AF729" s="31">
        <f t="shared" si="422"/>
        <v>-90.101918198181153</v>
      </c>
      <c r="AG729" s="31">
        <f t="shared" si="445"/>
        <v>92.110410468749379</v>
      </c>
      <c r="AH729" s="31">
        <f t="shared" si="423"/>
        <v>-194.93465499481121</v>
      </c>
      <c r="AI729" s="31">
        <f t="shared" si="424"/>
        <v>-89.999999989734278</v>
      </c>
      <c r="AJ729" s="31">
        <f t="shared" si="425"/>
        <v>119.05790827274375</v>
      </c>
      <c r="AK729" s="31">
        <f t="shared" si="426"/>
        <v>89.999936140249304</v>
      </c>
      <c r="AL729" s="32">
        <f t="shared" si="427"/>
        <v>-81.751879779700715</v>
      </c>
      <c r="AM729" s="31">
        <f t="shared" si="428"/>
        <v>-89.995316951625824</v>
      </c>
      <c r="AN729" s="31">
        <f t="shared" si="429"/>
        <v>-65.518216033018803</v>
      </c>
      <c r="AO729" s="31">
        <f t="shared" si="430"/>
        <v>-89.995380801110798</v>
      </c>
      <c r="AP729" s="30">
        <f t="shared" si="446"/>
        <v>23.609121289162623</v>
      </c>
      <c r="AQ729" s="30">
        <f t="shared" si="447"/>
        <v>-26.020599913279625</v>
      </c>
      <c r="AR729" s="31">
        <f t="shared" si="431"/>
        <v>-39.713562036293034</v>
      </c>
      <c r="AS729" s="33">
        <f t="shared" si="432"/>
        <v>-180.09729899929195</v>
      </c>
      <c r="AT729" s="31">
        <f t="shared" si="433"/>
        <v>6.1966571878456742</v>
      </c>
      <c r="AU729" s="31">
        <f t="shared" si="434"/>
        <v>60.661564411411447</v>
      </c>
      <c r="AV729" s="32">
        <f t="shared" si="435"/>
        <v>-3.4233552338160014E-2</v>
      </c>
      <c r="AW729" s="31">
        <f t="shared" si="436"/>
        <v>-5.0835973351512358</v>
      </c>
      <c r="AX729" s="34">
        <f t="shared" si="437"/>
        <v>6.1624236355075146</v>
      </c>
      <c r="AY729" s="35">
        <f t="shared" si="438"/>
        <v>55.577967076260208</v>
      </c>
      <c r="AZ729" s="10">
        <f t="shared" si="439"/>
        <v>-33.551138400785518</v>
      </c>
      <c r="BA729" s="10">
        <f t="shared" si="440"/>
        <v>-124.51933192303174</v>
      </c>
      <c r="BB729" s="10">
        <f t="shared" si="441"/>
        <v>55.480668076968257</v>
      </c>
      <c r="BC729" s="48"/>
      <c r="BD729" s="46">
        <f t="shared" si="442"/>
        <v>-34</v>
      </c>
      <c r="BE729" s="46">
        <f t="shared" si="443"/>
        <v>-125</v>
      </c>
      <c r="BF729" s="46">
        <f t="shared" si="444"/>
        <v>55</v>
      </c>
    </row>
    <row r="730" spans="22:58" x14ac:dyDescent="0.3">
      <c r="V730" s="29">
        <v>8.2600000000001206</v>
      </c>
      <c r="W730" s="38">
        <f t="shared" si="414"/>
        <v>1819700858.6104929</v>
      </c>
      <c r="X730" s="30">
        <f t="shared" si="448"/>
        <v>-6.4246676350453633</v>
      </c>
      <c r="Y730" s="31">
        <f t="shared" si="415"/>
        <v>-120.33574366400424</v>
      </c>
      <c r="Z730" s="31">
        <f t="shared" si="416"/>
        <v>-89.999944876669531</v>
      </c>
      <c r="AA730" s="31">
        <f t="shared" si="417"/>
        <v>100.03353255096604</v>
      </c>
      <c r="AB730" s="31">
        <f t="shared" si="418"/>
        <v>-89.999429249888678</v>
      </c>
      <c r="AC730" s="31">
        <f t="shared" si="419"/>
        <v>55.143010742628078</v>
      </c>
      <c r="AD730" s="31">
        <f t="shared" si="420"/>
        <v>89.899775864985202</v>
      </c>
      <c r="AE730" s="31">
        <f t="shared" si="421"/>
        <v>28.416131994544514</v>
      </c>
      <c r="AF730" s="31">
        <f t="shared" si="422"/>
        <v>-90.099598261573021</v>
      </c>
      <c r="AG730" s="31">
        <f t="shared" si="445"/>
        <v>92.110410468749379</v>
      </c>
      <c r="AH730" s="31">
        <f t="shared" si="423"/>
        <v>-195.13465499481123</v>
      </c>
      <c r="AI730" s="31">
        <f t="shared" si="424"/>
        <v>-89.999999989967947</v>
      </c>
      <c r="AJ730" s="31">
        <f t="shared" si="425"/>
        <v>119.25790827274352</v>
      </c>
      <c r="AK730" s="31">
        <f t="shared" si="426"/>
        <v>89.999937593874705</v>
      </c>
      <c r="AL730" s="32">
        <f t="shared" si="427"/>
        <v>-81.951879778394925</v>
      </c>
      <c r="AM730" s="31">
        <f t="shared" si="428"/>
        <v>-89.995423550820774</v>
      </c>
      <c r="AN730" s="31">
        <f t="shared" si="429"/>
        <v>-65.718216031713254</v>
      </c>
      <c r="AO730" s="31">
        <f t="shared" si="430"/>
        <v>-89.995485946914016</v>
      </c>
      <c r="AP730" s="30">
        <f t="shared" si="446"/>
        <v>23.609121289162623</v>
      </c>
      <c r="AQ730" s="30">
        <f t="shared" si="447"/>
        <v>-26.020599913279625</v>
      </c>
      <c r="AR730" s="31">
        <f t="shared" si="431"/>
        <v>-39.713562661285742</v>
      </c>
      <c r="AS730" s="33">
        <f t="shared" si="432"/>
        <v>-180.09508420848704</v>
      </c>
      <c r="AT730" s="31">
        <f t="shared" si="433"/>
        <v>6.349477015213477</v>
      </c>
      <c r="AU730" s="31">
        <f t="shared" si="434"/>
        <v>61.221667989117222</v>
      </c>
      <c r="AV730" s="32">
        <f t="shared" si="435"/>
        <v>-3.5840290595836211E-2</v>
      </c>
      <c r="AW730" s="31">
        <f t="shared" si="436"/>
        <v>-5.2013673575885697</v>
      </c>
      <c r="AX730" s="34">
        <f t="shared" si="437"/>
        <v>6.3136367246176404</v>
      </c>
      <c r="AY730" s="35">
        <f t="shared" si="438"/>
        <v>56.020300631528656</v>
      </c>
      <c r="AZ730" s="10">
        <f t="shared" si="439"/>
        <v>-33.399925936668104</v>
      </c>
      <c r="BA730" s="10">
        <f t="shared" si="440"/>
        <v>-124.07478357695838</v>
      </c>
      <c r="BB730" s="10">
        <f t="shared" si="441"/>
        <v>55.925216423041618</v>
      </c>
      <c r="BC730" s="37"/>
      <c r="BD730" s="46">
        <f t="shared" si="442"/>
        <v>-33</v>
      </c>
      <c r="BE730" s="46">
        <f t="shared" si="443"/>
        <v>-124</v>
      </c>
      <c r="BF730" s="46">
        <f t="shared" si="444"/>
        <v>56</v>
      </c>
    </row>
    <row r="731" spans="22:58" x14ac:dyDescent="0.3">
      <c r="V731" s="29">
        <v>8.2700000000001204</v>
      </c>
      <c r="W731" s="38">
        <f t="shared" si="414"/>
        <v>1862087136.6633887</v>
      </c>
      <c r="X731" s="30">
        <f t="shared" si="448"/>
        <v>-6.4246676350453633</v>
      </c>
      <c r="Y731" s="31">
        <f t="shared" si="415"/>
        <v>-120.53574366400409</v>
      </c>
      <c r="Z731" s="31">
        <f t="shared" si="416"/>
        <v>-89.999946131429724</v>
      </c>
      <c r="AA731" s="31">
        <f t="shared" si="417"/>
        <v>100.23353255094663</v>
      </c>
      <c r="AB731" s="31">
        <f t="shared" si="418"/>
        <v>-89.999442241747346</v>
      </c>
      <c r="AC731" s="31">
        <f t="shared" si="419"/>
        <v>55.343010144536997</v>
      </c>
      <c r="AD731" s="31">
        <f t="shared" si="420"/>
        <v>89.902057240329356</v>
      </c>
      <c r="AE731" s="31">
        <f t="shared" si="421"/>
        <v>28.616131396434177</v>
      </c>
      <c r="AF731" s="31">
        <f t="shared" si="422"/>
        <v>-90.0973311328477</v>
      </c>
      <c r="AG731" s="31">
        <f t="shared" si="445"/>
        <v>92.110410468749379</v>
      </c>
      <c r="AH731" s="31">
        <f t="shared" si="423"/>
        <v>-195.33465499481122</v>
      </c>
      <c r="AI731" s="31">
        <f t="shared" si="424"/>
        <v>-89.999999990196315</v>
      </c>
      <c r="AJ731" s="31">
        <f t="shared" si="425"/>
        <v>119.45790827274328</v>
      </c>
      <c r="AK731" s="31">
        <f t="shared" si="426"/>
        <v>89.999939014411538</v>
      </c>
      <c r="AL731" s="32">
        <f t="shared" si="427"/>
        <v>-82.151879777147883</v>
      </c>
      <c r="AM731" s="31">
        <f t="shared" si="428"/>
        <v>-89.995527723521818</v>
      </c>
      <c r="AN731" s="31">
        <f t="shared" si="429"/>
        <v>-65.918216030466439</v>
      </c>
      <c r="AO731" s="31">
        <f t="shared" si="430"/>
        <v>-89.995588699306595</v>
      </c>
      <c r="AP731" s="30">
        <f t="shared" si="446"/>
        <v>23.609121289162623</v>
      </c>
      <c r="AQ731" s="30">
        <f t="shared" si="447"/>
        <v>-26.020599913279625</v>
      </c>
      <c r="AR731" s="31">
        <f t="shared" si="431"/>
        <v>-39.713563258149264</v>
      </c>
      <c r="AS731" s="33">
        <f t="shared" si="432"/>
        <v>-180.09291983215428</v>
      </c>
      <c r="AT731" s="31">
        <f t="shared" si="433"/>
        <v>6.5039367354620552</v>
      </c>
      <c r="AU731" s="31">
        <f t="shared" si="434"/>
        <v>61.774896050366955</v>
      </c>
      <c r="AV731" s="32">
        <f t="shared" si="435"/>
        <v>-3.7522115217950548E-2</v>
      </c>
      <c r="AW731" s="31">
        <f t="shared" si="436"/>
        <v>-5.3218349813241188</v>
      </c>
      <c r="AX731" s="34">
        <f t="shared" si="437"/>
        <v>6.4664146202441044</v>
      </c>
      <c r="AY731" s="35">
        <f t="shared" si="438"/>
        <v>56.453061069042839</v>
      </c>
      <c r="AZ731" s="10">
        <f t="shared" si="439"/>
        <v>-33.247148637905163</v>
      </c>
      <c r="BA731" s="10">
        <f t="shared" si="440"/>
        <v>-123.63985876311145</v>
      </c>
      <c r="BB731" s="10">
        <f t="shared" si="441"/>
        <v>56.360141236888552</v>
      </c>
      <c r="BC731" s="37"/>
      <c r="BD731" s="46">
        <f t="shared" si="442"/>
        <v>-33</v>
      </c>
      <c r="BE731" s="46">
        <f t="shared" si="443"/>
        <v>-124</v>
      </c>
      <c r="BF731" s="46">
        <f t="shared" si="444"/>
        <v>56</v>
      </c>
    </row>
    <row r="732" spans="22:58" x14ac:dyDescent="0.3">
      <c r="V732" s="29">
        <v>8.2800000000001202</v>
      </c>
      <c r="W732" s="36">
        <f t="shared" si="414"/>
        <v>1905460717.9637802</v>
      </c>
      <c r="X732" s="30">
        <f t="shared" si="448"/>
        <v>-6.4246676350453633</v>
      </c>
      <c r="Y732" s="31">
        <f t="shared" si="415"/>
        <v>-120.73574366400391</v>
      </c>
      <c r="Z732" s="31">
        <f t="shared" si="416"/>
        <v>-89.999947357628074</v>
      </c>
      <c r="AA732" s="31">
        <f t="shared" si="417"/>
        <v>100.43353255092812</v>
      </c>
      <c r="AB732" s="31">
        <f t="shared" si="418"/>
        <v>-89.999454937875228</v>
      </c>
      <c r="AC732" s="31">
        <f t="shared" si="419"/>
        <v>55.543009573364372</v>
      </c>
      <c r="AD732" s="31">
        <f t="shared" si="420"/>
        <v>89.904286685530735</v>
      </c>
      <c r="AE732" s="31">
        <f t="shared" si="421"/>
        <v>28.816130825243221</v>
      </c>
      <c r="AF732" s="31">
        <f t="shared" si="422"/>
        <v>-90.095115609972567</v>
      </c>
      <c r="AG732" s="31">
        <f t="shared" si="445"/>
        <v>92.110410468749379</v>
      </c>
      <c r="AH732" s="31">
        <f t="shared" si="423"/>
        <v>-195.53465499481121</v>
      </c>
      <c r="AI732" s="31">
        <f t="shared" si="424"/>
        <v>-89.999999990419468</v>
      </c>
      <c r="AJ732" s="31">
        <f t="shared" si="425"/>
        <v>119.65790827274304</v>
      </c>
      <c r="AK732" s="31">
        <f t="shared" si="426"/>
        <v>89.999940402613007</v>
      </c>
      <c r="AL732" s="32">
        <f t="shared" si="427"/>
        <v>-82.351879775956945</v>
      </c>
      <c r="AM732" s="31">
        <f t="shared" si="428"/>
        <v>-89.995629524962723</v>
      </c>
      <c r="AN732" s="31">
        <f t="shared" si="429"/>
        <v>-66.118216029275729</v>
      </c>
      <c r="AO732" s="31">
        <f t="shared" si="430"/>
        <v>-89.995689112769185</v>
      </c>
      <c r="AP732" s="30">
        <f t="shared" si="446"/>
        <v>23.609121289162623</v>
      </c>
      <c r="AQ732" s="30">
        <f t="shared" si="447"/>
        <v>-26.020599913279625</v>
      </c>
      <c r="AR732" s="31">
        <f t="shared" si="431"/>
        <v>-39.71356382814951</v>
      </c>
      <c r="AS732" s="33">
        <f t="shared" si="432"/>
        <v>-180.09080472274175</v>
      </c>
      <c r="AT732" s="31">
        <f t="shared" si="433"/>
        <v>6.6599957396172105</v>
      </c>
      <c r="AU732" s="31">
        <f t="shared" si="434"/>
        <v>62.321129252675235</v>
      </c>
      <c r="AV732" s="32">
        <f t="shared" si="435"/>
        <v>-3.9282504012135983E-2</v>
      </c>
      <c r="AW732" s="31">
        <f t="shared" si="436"/>
        <v>-5.4450598170804243</v>
      </c>
      <c r="AX732" s="34">
        <f t="shared" si="437"/>
        <v>6.6207132356050744</v>
      </c>
      <c r="AY732" s="35">
        <f t="shared" si="438"/>
        <v>56.876069435594808</v>
      </c>
      <c r="AZ732" s="10">
        <f t="shared" si="439"/>
        <v>-33.092850592544437</v>
      </c>
      <c r="BA732" s="10">
        <f t="shared" si="440"/>
        <v>-123.21473528714694</v>
      </c>
      <c r="BB732" s="10">
        <f t="shared" si="441"/>
        <v>56.785264712853063</v>
      </c>
      <c r="BC732" s="48"/>
      <c r="BD732" s="46">
        <f t="shared" si="442"/>
        <v>-33</v>
      </c>
      <c r="BE732" s="46">
        <f t="shared" si="443"/>
        <v>-123</v>
      </c>
      <c r="BF732" s="46">
        <f t="shared" si="444"/>
        <v>57</v>
      </c>
    </row>
    <row r="733" spans="22:58" x14ac:dyDescent="0.3">
      <c r="V733" s="29">
        <v>8.2900000000001199</v>
      </c>
      <c r="W733" s="38">
        <f t="shared" si="414"/>
        <v>1949844599.7585905</v>
      </c>
      <c r="X733" s="30">
        <f t="shared" si="448"/>
        <v>-6.4246676350453633</v>
      </c>
      <c r="Y733" s="31">
        <f t="shared" si="415"/>
        <v>-120.93574366400374</v>
      </c>
      <c r="Z733" s="31">
        <f t="shared" si="416"/>
        <v>-89.999948555914756</v>
      </c>
      <c r="AA733" s="31">
        <f t="shared" si="417"/>
        <v>100.63353255091043</v>
      </c>
      <c r="AB733" s="31">
        <f t="shared" si="418"/>
        <v>-89.999467345003936</v>
      </c>
      <c r="AC733" s="31">
        <f t="shared" si="419"/>
        <v>55.74300902789868</v>
      </c>
      <c r="AD733" s="31">
        <f t="shared" si="420"/>
        <v>89.906465382643646</v>
      </c>
      <c r="AE733" s="31">
        <f t="shared" si="421"/>
        <v>29.016130279760006</v>
      </c>
      <c r="AF733" s="31">
        <f t="shared" si="422"/>
        <v>-90.092950518275032</v>
      </c>
      <c r="AG733" s="31">
        <f t="shared" si="445"/>
        <v>92.110410468749379</v>
      </c>
      <c r="AH733" s="31">
        <f t="shared" si="423"/>
        <v>-195.73465499481119</v>
      </c>
      <c r="AI733" s="31">
        <f t="shared" si="424"/>
        <v>-89.999999990637534</v>
      </c>
      <c r="AJ733" s="31">
        <f t="shared" si="425"/>
        <v>119.85790827274285</v>
      </c>
      <c r="AK733" s="31">
        <f t="shared" si="426"/>
        <v>89.999941759215162</v>
      </c>
      <c r="AL733" s="32">
        <f t="shared" si="427"/>
        <v>-82.551879774819639</v>
      </c>
      <c r="AM733" s="31">
        <f t="shared" si="428"/>
        <v>-89.995729009119927</v>
      </c>
      <c r="AN733" s="31">
        <f t="shared" si="429"/>
        <v>-66.318216028138607</v>
      </c>
      <c r="AO733" s="31">
        <f t="shared" si="430"/>
        <v>-89.995787240542299</v>
      </c>
      <c r="AP733" s="30">
        <f t="shared" si="446"/>
        <v>23.609121289162623</v>
      </c>
      <c r="AQ733" s="30">
        <f t="shared" si="447"/>
        <v>-26.020599913279625</v>
      </c>
      <c r="AR733" s="31">
        <f t="shared" si="431"/>
        <v>-39.713564372495604</v>
      </c>
      <c r="AS733" s="33">
        <f t="shared" si="432"/>
        <v>-180.08873775881733</v>
      </c>
      <c r="AT733" s="31">
        <f t="shared" si="433"/>
        <v>6.8176132760601096</v>
      </c>
      <c r="AU733" s="31">
        <f t="shared" si="434"/>
        <v>62.860259996157183</v>
      </c>
      <c r="AV733" s="32">
        <f t="shared" si="435"/>
        <v>-4.1125092893588525E-2</v>
      </c>
      <c r="AW733" s="31">
        <f t="shared" si="436"/>
        <v>-5.5711026380488917</v>
      </c>
      <c r="AX733" s="34">
        <f t="shared" si="437"/>
        <v>6.7764881831665207</v>
      </c>
      <c r="AY733" s="35">
        <f t="shared" si="438"/>
        <v>57.289157358108291</v>
      </c>
      <c r="AZ733" s="10">
        <f t="shared" si="439"/>
        <v>-32.937076189329083</v>
      </c>
      <c r="BA733" s="10">
        <f t="shared" si="440"/>
        <v>-122.79958040070903</v>
      </c>
      <c r="BB733" s="10">
        <f t="shared" si="441"/>
        <v>57.200419599290967</v>
      </c>
      <c r="BC733" s="37"/>
      <c r="BD733" s="46">
        <f t="shared" si="442"/>
        <v>-33</v>
      </c>
      <c r="BE733" s="46">
        <f t="shared" si="443"/>
        <v>-123</v>
      </c>
      <c r="BF733" s="46">
        <f t="shared" si="444"/>
        <v>57</v>
      </c>
    </row>
    <row r="734" spans="22:58" x14ac:dyDescent="0.3">
      <c r="V734" s="29">
        <v>8.3000000000001197</v>
      </c>
      <c r="W734" s="38">
        <f t="shared" si="414"/>
        <v>1995262314.9694302</v>
      </c>
      <c r="X734" s="30">
        <f t="shared" si="448"/>
        <v>-6.4246676350453633</v>
      </c>
      <c r="Y734" s="31">
        <f t="shared" si="415"/>
        <v>-121.13574366400354</v>
      </c>
      <c r="Z734" s="31">
        <f t="shared" si="416"/>
        <v>-89.999949726925095</v>
      </c>
      <c r="AA734" s="31">
        <f t="shared" si="417"/>
        <v>100.83353255089349</v>
      </c>
      <c r="AB734" s="31">
        <f t="shared" si="418"/>
        <v>-89.999479469711915</v>
      </c>
      <c r="AC734" s="31">
        <f t="shared" si="419"/>
        <v>55.943008506982885</v>
      </c>
      <c r="AD734" s="31">
        <f t="shared" si="420"/>
        <v>89.908594486816966</v>
      </c>
      <c r="AE734" s="31">
        <f t="shared" si="421"/>
        <v>29.216129758827471</v>
      </c>
      <c r="AF734" s="31">
        <f t="shared" si="422"/>
        <v>-90.090834709820044</v>
      </c>
      <c r="AG734" s="31">
        <f t="shared" si="445"/>
        <v>92.110410468749379</v>
      </c>
      <c r="AH734" s="31">
        <f t="shared" si="423"/>
        <v>-195.93465499481115</v>
      </c>
      <c r="AI734" s="31">
        <f t="shared" si="424"/>
        <v>-89.999999990850668</v>
      </c>
      <c r="AJ734" s="31">
        <f t="shared" si="425"/>
        <v>120.05790827274261</v>
      </c>
      <c r="AK734" s="31">
        <f t="shared" si="426"/>
        <v>89.999943084937286</v>
      </c>
      <c r="AL734" s="32">
        <f t="shared" si="427"/>
        <v>-82.751879773733478</v>
      </c>
      <c r="AM734" s="31">
        <f t="shared" si="428"/>
        <v>-89.995826228741294</v>
      </c>
      <c r="AN734" s="31">
        <f t="shared" si="429"/>
        <v>-66.518216027052645</v>
      </c>
      <c r="AO734" s="31">
        <f t="shared" si="430"/>
        <v>-89.995883134654676</v>
      </c>
      <c r="AP734" s="30">
        <f t="shared" si="446"/>
        <v>23.609121289162623</v>
      </c>
      <c r="AQ734" s="30">
        <f t="shared" si="447"/>
        <v>-26.020599913279625</v>
      </c>
      <c r="AR734" s="31">
        <f t="shared" si="431"/>
        <v>-39.713564892342177</v>
      </c>
      <c r="AS734" s="33">
        <f t="shared" si="432"/>
        <v>-180.08671784447472</v>
      </c>
      <c r="AT734" s="31">
        <f t="shared" si="433"/>
        <v>6.9767485418677309</v>
      </c>
      <c r="AU734" s="31">
        <f t="shared" si="434"/>
        <v>63.392192204720693</v>
      </c>
      <c r="AV734" s="32">
        <f t="shared" si="435"/>
        <v>-4.3053682788831579E-2</v>
      </c>
      <c r="AW734" s="31">
        <f t="shared" si="436"/>
        <v>-5.70002539134952</v>
      </c>
      <c r="AX734" s="34">
        <f t="shared" si="437"/>
        <v>6.9336948590788996</v>
      </c>
      <c r="AY734" s="35">
        <f t="shared" si="438"/>
        <v>57.692166813371173</v>
      </c>
      <c r="AZ734" s="10">
        <f t="shared" si="439"/>
        <v>-32.779870033263279</v>
      </c>
      <c r="BA734" s="10">
        <f t="shared" si="440"/>
        <v>-122.39455103110355</v>
      </c>
      <c r="BB734" s="10">
        <f t="shared" si="441"/>
        <v>57.605448968896454</v>
      </c>
      <c r="BC734" s="37"/>
      <c r="BD734" s="46">
        <f t="shared" si="442"/>
        <v>-33</v>
      </c>
      <c r="BE734" s="46">
        <f t="shared" si="443"/>
        <v>-122</v>
      </c>
      <c r="BF734" s="46">
        <f t="shared" si="444"/>
        <v>58</v>
      </c>
    </row>
    <row r="735" spans="22:58" x14ac:dyDescent="0.3">
      <c r="V735" s="29">
        <v>8.3100000000001195</v>
      </c>
      <c r="W735" s="36">
        <f t="shared" si="414"/>
        <v>2041737944.6700928</v>
      </c>
      <c r="X735" s="30">
        <f t="shared" si="448"/>
        <v>-6.4246676350453633</v>
      </c>
      <c r="Y735" s="31">
        <f t="shared" si="415"/>
        <v>-121.33574366400339</v>
      </c>
      <c r="Z735" s="31">
        <f t="shared" si="416"/>
        <v>-89.999950871279992</v>
      </c>
      <c r="AA735" s="31">
        <f t="shared" si="417"/>
        <v>101.03353255087738</v>
      </c>
      <c r="AB735" s="31">
        <f t="shared" si="418"/>
        <v>-89.999491318427843</v>
      </c>
      <c r="AC735" s="31">
        <f t="shared" si="419"/>
        <v>56.143008009512137</v>
      </c>
      <c r="AD735" s="31">
        <f t="shared" si="420"/>
        <v>89.910675126906341</v>
      </c>
      <c r="AE735" s="31">
        <f t="shared" si="421"/>
        <v>29.416129261340764</v>
      </c>
      <c r="AF735" s="31">
        <f t="shared" si="422"/>
        <v>-90.088767062801509</v>
      </c>
      <c r="AG735" s="31">
        <f t="shared" si="445"/>
        <v>92.110410468749379</v>
      </c>
      <c r="AH735" s="31">
        <f t="shared" si="423"/>
        <v>-196.13465499481117</v>
      </c>
      <c r="AI735" s="31">
        <f t="shared" si="424"/>
        <v>-89.999999991058928</v>
      </c>
      <c r="AJ735" s="31">
        <f t="shared" si="425"/>
        <v>120.25790827274241</v>
      </c>
      <c r="AK735" s="31">
        <f t="shared" si="426"/>
        <v>89.999944380482276</v>
      </c>
      <c r="AL735" s="32">
        <f t="shared" si="427"/>
        <v>-82.95187977269623</v>
      </c>
      <c r="AM735" s="31">
        <f t="shared" si="428"/>
        <v>-89.995921235373913</v>
      </c>
      <c r="AN735" s="31">
        <f t="shared" si="429"/>
        <v>-66.718216026015611</v>
      </c>
      <c r="AO735" s="31">
        <f t="shared" si="430"/>
        <v>-89.995976845950565</v>
      </c>
      <c r="AP735" s="30">
        <f t="shared" si="446"/>
        <v>23.609121289162623</v>
      </c>
      <c r="AQ735" s="30">
        <f t="shared" si="447"/>
        <v>-26.020599913279625</v>
      </c>
      <c r="AR735" s="31">
        <f t="shared" si="431"/>
        <v>-39.713565388791849</v>
      </c>
      <c r="AS735" s="33">
        <f t="shared" si="432"/>
        <v>-180.08474390875207</v>
      </c>
      <c r="AT735" s="31">
        <f t="shared" si="433"/>
        <v>7.1373607696769703</v>
      </c>
      <c r="AU735" s="31">
        <f t="shared" si="434"/>
        <v>63.916841076579409</v>
      </c>
      <c r="AV735" s="32">
        <f t="shared" si="435"/>
        <v>-4.5072246813697994E-2</v>
      </c>
      <c r="AW735" s="31">
        <f t="shared" si="436"/>
        <v>-5.8318912087061685</v>
      </c>
      <c r="AX735" s="34">
        <f t="shared" si="437"/>
        <v>7.0922885228632726</v>
      </c>
      <c r="AY735" s="35">
        <f t="shared" si="438"/>
        <v>58.084949867873242</v>
      </c>
      <c r="AZ735" s="10">
        <f t="shared" si="439"/>
        <v>-32.621276865928579</v>
      </c>
      <c r="BA735" s="10">
        <f t="shared" si="440"/>
        <v>-121.99979404087884</v>
      </c>
      <c r="BB735" s="10">
        <f t="shared" si="441"/>
        <v>58.000205959121161</v>
      </c>
      <c r="BC735" s="48"/>
      <c r="BD735" s="46">
        <f t="shared" si="442"/>
        <v>-33</v>
      </c>
      <c r="BE735" s="46">
        <f t="shared" si="443"/>
        <v>-122</v>
      </c>
      <c r="BF735" s="46">
        <f t="shared" si="444"/>
        <v>58</v>
      </c>
    </row>
    <row r="736" spans="22:58" x14ac:dyDescent="0.3">
      <c r="V736" s="29">
        <v>8.3200000000001193</v>
      </c>
      <c r="W736" s="38">
        <f t="shared" si="414"/>
        <v>2089296130.8546157</v>
      </c>
      <c r="X736" s="30">
        <f t="shared" si="448"/>
        <v>-6.4246676350453633</v>
      </c>
      <c r="Y736" s="31">
        <f t="shared" si="415"/>
        <v>-121.53574366400323</v>
      </c>
      <c r="Z736" s="31">
        <f t="shared" si="416"/>
        <v>-89.999951989586208</v>
      </c>
      <c r="AA736" s="31">
        <f t="shared" si="417"/>
        <v>101.23353255086195</v>
      </c>
      <c r="AB736" s="31">
        <f t="shared" si="418"/>
        <v>-89.999502897434084</v>
      </c>
      <c r="AC736" s="31">
        <f t="shared" si="419"/>
        <v>56.343007534431216</v>
      </c>
      <c r="AD736" s="31">
        <f t="shared" si="420"/>
        <v>89.912708406072738</v>
      </c>
      <c r="AE736" s="31">
        <f t="shared" si="421"/>
        <v>29.616128786244566</v>
      </c>
      <c r="AF736" s="31">
        <f t="shared" si="422"/>
        <v>-90.086746480947568</v>
      </c>
      <c r="AG736" s="31">
        <f t="shared" si="445"/>
        <v>92.110410468749379</v>
      </c>
      <c r="AH736" s="31">
        <f t="shared" si="423"/>
        <v>-196.33465499481116</v>
      </c>
      <c r="AI736" s="31">
        <f t="shared" si="424"/>
        <v>-89.999999991262442</v>
      </c>
      <c r="AJ736" s="31">
        <f t="shared" si="425"/>
        <v>120.45790827274223</v>
      </c>
      <c r="AK736" s="31">
        <f t="shared" si="426"/>
        <v>89.999945646537071</v>
      </c>
      <c r="AL736" s="32">
        <f t="shared" si="427"/>
        <v>-83.15187977170568</v>
      </c>
      <c r="AM736" s="31">
        <f t="shared" si="428"/>
        <v>-89.996014079391557</v>
      </c>
      <c r="AN736" s="31">
        <f t="shared" si="429"/>
        <v>-66.918216025025231</v>
      </c>
      <c r="AO736" s="31">
        <f t="shared" si="430"/>
        <v>-89.996068424116928</v>
      </c>
      <c r="AP736" s="30">
        <f t="shared" si="446"/>
        <v>23.609121289162623</v>
      </c>
      <c r="AQ736" s="30">
        <f t="shared" si="447"/>
        <v>-26.020599913279625</v>
      </c>
      <c r="AR736" s="31">
        <f t="shared" si="431"/>
        <v>-39.713565862897667</v>
      </c>
      <c r="AS736" s="33">
        <f t="shared" si="432"/>
        <v>-180.08281490506448</v>
      </c>
      <c r="AT736" s="31">
        <f t="shared" si="433"/>
        <v>7.299409309884104</v>
      </c>
      <c r="AU736" s="31">
        <f t="shared" si="434"/>
        <v>64.434132807260966</v>
      </c>
      <c r="AV736" s="32">
        <f t="shared" si="435"/>
        <v>-4.7184937733787888E-2</v>
      </c>
      <c r="AW736" s="31">
        <f t="shared" si="436"/>
        <v>-5.9667644162513138</v>
      </c>
      <c r="AX736" s="34">
        <f t="shared" si="437"/>
        <v>7.2522243721503159</v>
      </c>
      <c r="AY736" s="35">
        <f t="shared" si="438"/>
        <v>58.46736839100965</v>
      </c>
      <c r="AZ736" s="10">
        <f t="shared" si="439"/>
        <v>-32.461341490747351</v>
      </c>
      <c r="BA736" s="10">
        <f t="shared" si="440"/>
        <v>-121.61544651405484</v>
      </c>
      <c r="BB736" s="10">
        <f t="shared" si="441"/>
        <v>58.384553485945162</v>
      </c>
      <c r="BC736" s="37"/>
      <c r="BD736" s="46">
        <f t="shared" si="442"/>
        <v>-32</v>
      </c>
      <c r="BE736" s="46">
        <f t="shared" si="443"/>
        <v>-122</v>
      </c>
      <c r="BF736" s="46">
        <f t="shared" si="444"/>
        <v>58</v>
      </c>
    </row>
    <row r="737" spans="22:58" x14ac:dyDescent="0.3">
      <c r="V737" s="29">
        <v>8.3300000000001209</v>
      </c>
      <c r="W737" s="38">
        <f t="shared" si="414"/>
        <v>2137962089.5028291</v>
      </c>
      <c r="X737" s="30">
        <f t="shared" si="448"/>
        <v>-6.4246676350453633</v>
      </c>
      <c r="Y737" s="31">
        <f t="shared" si="415"/>
        <v>-121.73574366400315</v>
      </c>
      <c r="Z737" s="31">
        <f t="shared" si="416"/>
        <v>-89.999953082436633</v>
      </c>
      <c r="AA737" s="31">
        <f t="shared" si="417"/>
        <v>101.43353255084727</v>
      </c>
      <c r="AB737" s="31">
        <f t="shared" si="418"/>
        <v>-89.99951421286994</v>
      </c>
      <c r="AC737" s="31">
        <f t="shared" si="419"/>
        <v>56.543007080732437</v>
      </c>
      <c r="AD737" s="31">
        <f t="shared" si="420"/>
        <v>89.914695402367187</v>
      </c>
      <c r="AE737" s="31">
        <f t="shared" si="421"/>
        <v>29.816128332531193</v>
      </c>
      <c r="AF737" s="31">
        <f t="shared" si="422"/>
        <v>-90.084771892939386</v>
      </c>
      <c r="AG737" s="31">
        <f t="shared" si="445"/>
        <v>92.110410468749379</v>
      </c>
      <c r="AH737" s="31">
        <f t="shared" si="423"/>
        <v>-196.53465499481118</v>
      </c>
      <c r="AI737" s="31">
        <f t="shared" si="424"/>
        <v>-89.999999991461337</v>
      </c>
      <c r="AJ737" s="31">
        <f t="shared" si="425"/>
        <v>120.65790827274208</v>
      </c>
      <c r="AK737" s="31">
        <f t="shared" si="426"/>
        <v>89.999946883772949</v>
      </c>
      <c r="AL737" s="32">
        <f t="shared" si="427"/>
        <v>-83.351879770759737</v>
      </c>
      <c r="AM737" s="31">
        <f t="shared" si="428"/>
        <v>-89.996104810021379</v>
      </c>
      <c r="AN737" s="31">
        <f t="shared" si="429"/>
        <v>-67.118216024079459</v>
      </c>
      <c r="AO737" s="31">
        <f t="shared" si="430"/>
        <v>-89.996157917709766</v>
      </c>
      <c r="AP737" s="30">
        <f t="shared" si="446"/>
        <v>23.609121289162623</v>
      </c>
      <c r="AQ737" s="30">
        <f t="shared" si="447"/>
        <v>-26.020599913279625</v>
      </c>
      <c r="AR737" s="31">
        <f t="shared" si="431"/>
        <v>-39.713566315665268</v>
      </c>
      <c r="AS737" s="33">
        <f t="shared" si="432"/>
        <v>-180.08092981064914</v>
      </c>
      <c r="AT737" s="31">
        <f t="shared" si="433"/>
        <v>7.4628537080400061</v>
      </c>
      <c r="AU737" s="31">
        <f t="shared" si="434"/>
        <v>64.944004288264409</v>
      </c>
      <c r="AV737" s="32">
        <f t="shared" si="435"/>
        <v>-4.9396095715561368E-2</v>
      </c>
      <c r="AW737" s="31">
        <f t="shared" si="436"/>
        <v>-6.1047105433690296</v>
      </c>
      <c r="AX737" s="34">
        <f t="shared" si="437"/>
        <v>7.4134576123244447</v>
      </c>
      <c r="AY737" s="35">
        <f t="shared" si="438"/>
        <v>58.839293744895379</v>
      </c>
      <c r="AZ737" s="10">
        <f t="shared" si="439"/>
        <v>-32.300108703340825</v>
      </c>
      <c r="BA737" s="10">
        <f t="shared" si="440"/>
        <v>-121.24163606575377</v>
      </c>
      <c r="BB737" s="10">
        <f t="shared" si="441"/>
        <v>58.758363934246233</v>
      </c>
      <c r="BC737" s="37"/>
      <c r="BD737" s="46">
        <f t="shared" si="442"/>
        <v>-32</v>
      </c>
      <c r="BE737" s="46">
        <f t="shared" si="443"/>
        <v>-121</v>
      </c>
      <c r="BF737" s="46">
        <f t="shared" si="444"/>
        <v>59</v>
      </c>
    </row>
    <row r="738" spans="22:58" x14ac:dyDescent="0.3">
      <c r="V738" s="29">
        <v>8.3400000000001207</v>
      </c>
      <c r="W738" s="36">
        <f t="shared" si="414"/>
        <v>2187761623.9501634</v>
      </c>
      <c r="X738" s="30">
        <f t="shared" si="448"/>
        <v>-6.4246676350453633</v>
      </c>
      <c r="Y738" s="31">
        <f t="shared" si="415"/>
        <v>-121.935743664003</v>
      </c>
      <c r="Z738" s="31">
        <f t="shared" si="416"/>
        <v>-89.999954150410773</v>
      </c>
      <c r="AA738" s="31">
        <f t="shared" si="417"/>
        <v>101.63353255083322</v>
      </c>
      <c r="AB738" s="31">
        <f t="shared" si="418"/>
        <v>-89.999525270735049</v>
      </c>
      <c r="AC738" s="31">
        <f t="shared" si="419"/>
        <v>56.743006647453385</v>
      </c>
      <c r="AD738" s="31">
        <f t="shared" si="420"/>
        <v>89.916637169302291</v>
      </c>
      <c r="AE738" s="31">
        <f t="shared" si="421"/>
        <v>30.016127899238242</v>
      </c>
      <c r="AF738" s="31">
        <f t="shared" si="422"/>
        <v>-90.08284225184353</v>
      </c>
      <c r="AG738" s="31">
        <f t="shared" si="445"/>
        <v>92.110410468749379</v>
      </c>
      <c r="AH738" s="31">
        <f t="shared" si="423"/>
        <v>-196.73465499481119</v>
      </c>
      <c r="AI738" s="31">
        <f t="shared" si="424"/>
        <v>-89.999999991655699</v>
      </c>
      <c r="AJ738" s="31">
        <f t="shared" si="425"/>
        <v>120.85790827274192</v>
      </c>
      <c r="AK738" s="31">
        <f t="shared" si="426"/>
        <v>89.999948092845884</v>
      </c>
      <c r="AL738" s="32">
        <f t="shared" si="427"/>
        <v>-83.551879769856328</v>
      </c>
      <c r="AM738" s="31">
        <f t="shared" si="428"/>
        <v>-89.996193475369921</v>
      </c>
      <c r="AN738" s="31">
        <f t="shared" si="429"/>
        <v>-67.31821602317622</v>
      </c>
      <c r="AO738" s="31">
        <f t="shared" si="430"/>
        <v>-89.996245374179736</v>
      </c>
      <c r="AP738" s="30">
        <f t="shared" si="446"/>
        <v>23.609121289162623</v>
      </c>
      <c r="AQ738" s="30">
        <f t="shared" si="447"/>
        <v>-26.020599913279625</v>
      </c>
      <c r="AR738" s="31">
        <f t="shared" si="431"/>
        <v>-39.71356674805498</v>
      </c>
      <c r="AS738" s="33">
        <f t="shared" si="432"/>
        <v>-180.07908762602327</v>
      </c>
      <c r="AT738" s="31">
        <f t="shared" si="433"/>
        <v>7.6276537773455093</v>
      </c>
      <c r="AU738" s="31">
        <f t="shared" si="434"/>
        <v>65.446402784465747</v>
      </c>
      <c r="AV738" s="32">
        <f t="shared" si="435"/>
        <v>-5.1710256376267097E-2</v>
      </c>
      <c r="AW738" s="31">
        <f t="shared" si="436"/>
        <v>-6.2457963304778596</v>
      </c>
      <c r="AX738" s="34">
        <f t="shared" si="437"/>
        <v>7.5759435209692425</v>
      </c>
      <c r="AY738" s="35">
        <f t="shared" si="438"/>
        <v>59.200606453987888</v>
      </c>
      <c r="AZ738" s="10">
        <f t="shared" si="439"/>
        <v>-32.13762322708574</v>
      </c>
      <c r="BA738" s="10">
        <f t="shared" si="440"/>
        <v>-120.87848117203538</v>
      </c>
      <c r="BB738" s="10">
        <f t="shared" si="441"/>
        <v>59.121518827964621</v>
      </c>
      <c r="BC738" s="48"/>
      <c r="BD738" s="46">
        <f t="shared" si="442"/>
        <v>-32</v>
      </c>
      <c r="BE738" s="46">
        <f t="shared" si="443"/>
        <v>-121</v>
      </c>
      <c r="BF738" s="46">
        <f t="shared" si="444"/>
        <v>59</v>
      </c>
    </row>
    <row r="739" spans="22:58" x14ac:dyDescent="0.3">
      <c r="V739" s="29">
        <v>8.3500000000001204</v>
      </c>
      <c r="W739" s="38">
        <f t="shared" si="414"/>
        <v>2238721138.5689645</v>
      </c>
      <c r="X739" s="30">
        <f t="shared" si="448"/>
        <v>-6.4246676350453633</v>
      </c>
      <c r="Y739" s="31">
        <f t="shared" si="415"/>
        <v>-122.13574366400287</v>
      </c>
      <c r="Z739" s="31">
        <f t="shared" si="416"/>
        <v>-89.999955194074843</v>
      </c>
      <c r="AA739" s="31">
        <f t="shared" si="417"/>
        <v>101.83353255081981</v>
      </c>
      <c r="AB739" s="31">
        <f t="shared" si="418"/>
        <v>-89.999536076892412</v>
      </c>
      <c r="AC739" s="31">
        <f t="shared" si="419"/>
        <v>56.943006233675071</v>
      </c>
      <c r="AD739" s="31">
        <f t="shared" si="420"/>
        <v>89.918534736410734</v>
      </c>
      <c r="AE739" s="31">
        <f t="shared" si="421"/>
        <v>30.216127485446641</v>
      </c>
      <c r="AF739" s="31">
        <f t="shared" si="422"/>
        <v>-90.080956534556535</v>
      </c>
      <c r="AG739" s="31">
        <f t="shared" si="445"/>
        <v>92.110410468749379</v>
      </c>
      <c r="AH739" s="31">
        <f t="shared" si="423"/>
        <v>-196.93465499481121</v>
      </c>
      <c r="AI739" s="31">
        <f t="shared" si="424"/>
        <v>-89.999999991845641</v>
      </c>
      <c r="AJ739" s="31">
        <f t="shared" si="425"/>
        <v>121.05790827274176</v>
      </c>
      <c r="AK739" s="31">
        <f t="shared" si="426"/>
        <v>89.999949274396968</v>
      </c>
      <c r="AL739" s="32">
        <f t="shared" si="427"/>
        <v>-83.751879768993575</v>
      </c>
      <c r="AM739" s="31">
        <f t="shared" si="428"/>
        <v>-89.996280122448766</v>
      </c>
      <c r="AN739" s="31">
        <f t="shared" si="429"/>
        <v>-67.518216022313652</v>
      </c>
      <c r="AO739" s="31">
        <f t="shared" si="430"/>
        <v>-89.996330839897439</v>
      </c>
      <c r="AP739" s="30">
        <f t="shared" si="446"/>
        <v>23.609121289162623</v>
      </c>
      <c r="AQ739" s="30">
        <f t="shared" si="447"/>
        <v>-26.020599913279625</v>
      </c>
      <c r="AR739" s="31">
        <f t="shared" si="431"/>
        <v>-39.713567160984013</v>
      </c>
      <c r="AS739" s="33">
        <f t="shared" si="432"/>
        <v>-180.07728737445399</v>
      </c>
      <c r="AT739" s="31">
        <f t="shared" si="433"/>
        <v>7.7937696661947511</v>
      </c>
      <c r="AU739" s="31">
        <f t="shared" si="434"/>
        <v>65.941285593296826</v>
      </c>
      <c r="AV739" s="32">
        <f t="shared" si="435"/>
        <v>-5.413215914066842E-2</v>
      </c>
      <c r="AW739" s="31">
        <f t="shared" si="436"/>
        <v>-6.3900897356495383</v>
      </c>
      <c r="AX739" s="34">
        <f t="shared" si="437"/>
        <v>7.7396375070540824</v>
      </c>
      <c r="AY739" s="35">
        <f t="shared" si="438"/>
        <v>59.551195857647286</v>
      </c>
      <c r="AZ739" s="10">
        <f t="shared" si="439"/>
        <v>-31.973929653929929</v>
      </c>
      <c r="BA739" s="10">
        <f t="shared" si="440"/>
        <v>-120.5260915168067</v>
      </c>
      <c r="BB739" s="10">
        <f t="shared" si="441"/>
        <v>59.473908483193298</v>
      </c>
      <c r="BC739" s="37"/>
      <c r="BD739" s="46">
        <f t="shared" si="442"/>
        <v>-32</v>
      </c>
      <c r="BE739" s="46">
        <f t="shared" si="443"/>
        <v>-121</v>
      </c>
      <c r="BF739" s="46">
        <f t="shared" si="444"/>
        <v>59</v>
      </c>
    </row>
    <row r="740" spans="22:58" x14ac:dyDescent="0.3">
      <c r="V740" s="29">
        <v>8.3600000000001202</v>
      </c>
      <c r="W740" s="38">
        <f t="shared" si="414"/>
        <v>2290867652.7684121</v>
      </c>
      <c r="X740" s="30">
        <f t="shared" si="448"/>
        <v>-6.4246676350453633</v>
      </c>
      <c r="Y740" s="31">
        <f t="shared" si="415"/>
        <v>-122.33574366400276</v>
      </c>
      <c r="Z740" s="31">
        <f t="shared" si="416"/>
        <v>-89.999956213982216</v>
      </c>
      <c r="AA740" s="31">
        <f t="shared" si="417"/>
        <v>102.033532550807</v>
      </c>
      <c r="AB740" s="31">
        <f t="shared" si="418"/>
        <v>-89.999546637071603</v>
      </c>
      <c r="AC740" s="31">
        <f t="shared" si="419"/>
        <v>57.143005838519805</v>
      </c>
      <c r="AD740" s="31">
        <f t="shared" si="420"/>
        <v>89.920389109791046</v>
      </c>
      <c r="AE740" s="31">
        <f t="shared" si="421"/>
        <v>30.416127090278685</v>
      </c>
      <c r="AF740" s="31">
        <f t="shared" si="422"/>
        <v>-90.079113741262773</v>
      </c>
      <c r="AG740" s="31">
        <f t="shared" si="445"/>
        <v>92.110410468749379</v>
      </c>
      <c r="AH740" s="31">
        <f t="shared" si="423"/>
        <v>-197.1346549948112</v>
      </c>
      <c r="AI740" s="31">
        <f t="shared" si="424"/>
        <v>-89.999999992031263</v>
      </c>
      <c r="AJ740" s="31">
        <f t="shared" si="425"/>
        <v>121.25790827274159</v>
      </c>
      <c r="AK740" s="31">
        <f t="shared" si="426"/>
        <v>89.99995042905266</v>
      </c>
      <c r="AL740" s="32">
        <f t="shared" si="427"/>
        <v>-83.951879768169675</v>
      </c>
      <c r="AM740" s="31">
        <f t="shared" si="428"/>
        <v>-89.996364797199305</v>
      </c>
      <c r="AN740" s="31">
        <f t="shared" si="429"/>
        <v>-67.718216021489908</v>
      </c>
      <c r="AO740" s="31">
        <f t="shared" si="430"/>
        <v>-89.996414360177909</v>
      </c>
      <c r="AP740" s="30">
        <f t="shared" si="446"/>
        <v>23.609121289162623</v>
      </c>
      <c r="AQ740" s="30">
        <f t="shared" si="447"/>
        <v>-26.020599913279625</v>
      </c>
      <c r="AR740" s="31">
        <f t="shared" si="431"/>
        <v>-39.713567555328225</v>
      </c>
      <c r="AS740" s="33">
        <f t="shared" si="432"/>
        <v>-180.07552810144068</v>
      </c>
      <c r="AT740" s="31">
        <f t="shared" si="433"/>
        <v>7.9611619207523852</v>
      </c>
      <c r="AU740" s="31">
        <f t="shared" si="434"/>
        <v>66.428619688620088</v>
      </c>
      <c r="AV740" s="32">
        <f t="shared" si="435"/>
        <v>-5.6666755912522578E-2</v>
      </c>
      <c r="AW740" s="31">
        <f t="shared" si="436"/>
        <v>-6.5376599399517428</v>
      </c>
      <c r="AX740" s="34">
        <f t="shared" si="437"/>
        <v>7.9044951648398625</v>
      </c>
      <c r="AY740" s="35">
        <f t="shared" si="438"/>
        <v>59.890959748668344</v>
      </c>
      <c r="AZ740" s="10">
        <f t="shared" si="439"/>
        <v>-31.809072390488364</v>
      </c>
      <c r="BA740" s="10">
        <f t="shared" si="440"/>
        <v>-120.18456835277235</v>
      </c>
      <c r="BB740" s="10">
        <f t="shared" si="441"/>
        <v>59.815431647227655</v>
      </c>
      <c r="BC740" s="37"/>
      <c r="BD740" s="46">
        <f t="shared" si="442"/>
        <v>-32</v>
      </c>
      <c r="BE740" s="46">
        <f t="shared" si="443"/>
        <v>-120</v>
      </c>
      <c r="BF740" s="46">
        <f t="shared" si="444"/>
        <v>60</v>
      </c>
    </row>
    <row r="741" spans="22:58" x14ac:dyDescent="0.3">
      <c r="V741" s="29">
        <v>8.37000000000012</v>
      </c>
      <c r="W741" s="36">
        <f t="shared" si="414"/>
        <v>2344228815.3205757</v>
      </c>
      <c r="X741" s="30">
        <f t="shared" si="448"/>
        <v>-6.4246676350453633</v>
      </c>
      <c r="Y741" s="31">
        <f t="shared" si="415"/>
        <v>-122.53574366400265</v>
      </c>
      <c r="Z741" s="31">
        <f t="shared" si="416"/>
        <v>-89.999957210673657</v>
      </c>
      <c r="AA741" s="31">
        <f t="shared" si="417"/>
        <v>102.23353255079475</v>
      </c>
      <c r="AB741" s="31">
        <f t="shared" si="418"/>
        <v>-89.999556956871771</v>
      </c>
      <c r="AC741" s="31">
        <f t="shared" si="419"/>
        <v>57.343005461149438</v>
      </c>
      <c r="AD741" s="31">
        <f t="shared" si="420"/>
        <v>89.922201272641004</v>
      </c>
      <c r="AE741" s="31">
        <f t="shared" si="421"/>
        <v>30.616126712896168</v>
      </c>
      <c r="AF741" s="31">
        <f t="shared" si="422"/>
        <v>-90.077312894904438</v>
      </c>
      <c r="AG741" s="31">
        <f t="shared" si="445"/>
        <v>92.110410468749379</v>
      </c>
      <c r="AH741" s="31">
        <f t="shared" si="423"/>
        <v>-197.33465499481122</v>
      </c>
      <c r="AI741" s="31">
        <f t="shared" si="424"/>
        <v>-89.999999992212651</v>
      </c>
      <c r="AJ741" s="31">
        <f t="shared" si="425"/>
        <v>121.45790827274143</v>
      </c>
      <c r="AK741" s="31">
        <f t="shared" si="426"/>
        <v>89.999951557425177</v>
      </c>
      <c r="AL741" s="32">
        <f t="shared" si="427"/>
        <v>-84.151879767382837</v>
      </c>
      <c r="AM741" s="31">
        <f t="shared" si="428"/>
        <v>-89.996447544517224</v>
      </c>
      <c r="AN741" s="31">
        <f t="shared" si="429"/>
        <v>-67.918216020703241</v>
      </c>
      <c r="AO741" s="31">
        <f t="shared" si="430"/>
        <v>-89.996495979304697</v>
      </c>
      <c r="AP741" s="30">
        <f t="shared" si="446"/>
        <v>23.609121289162623</v>
      </c>
      <c r="AQ741" s="30">
        <f t="shared" si="447"/>
        <v>-26.020599913279625</v>
      </c>
      <c r="AR741" s="31">
        <f t="shared" si="431"/>
        <v>-39.713567931924075</v>
      </c>
      <c r="AS741" s="33">
        <f t="shared" si="432"/>
        <v>-180.07380887420913</v>
      </c>
      <c r="AT741" s="31">
        <f t="shared" si="433"/>
        <v>8.1297915425874088</v>
      </c>
      <c r="AU741" s="31">
        <f t="shared" si="434"/>
        <v>66.908381352106773</v>
      </c>
      <c r="AV741" s="32">
        <f t="shared" si="435"/>
        <v>-5.9319220068414003E-2</v>
      </c>
      <c r="AW741" s="31">
        <f t="shared" si="436"/>
        <v>-6.6885773513965718</v>
      </c>
      <c r="AX741" s="34">
        <f t="shared" si="437"/>
        <v>8.0704723225189952</v>
      </c>
      <c r="AY741" s="35">
        <f t="shared" si="438"/>
        <v>60.219804000710198</v>
      </c>
      <c r="AZ741" s="10">
        <f t="shared" si="439"/>
        <v>-31.64309560940508</v>
      </c>
      <c r="BA741" s="10">
        <f t="shared" si="440"/>
        <v>-119.85400487349894</v>
      </c>
      <c r="BB741" s="10">
        <f t="shared" si="441"/>
        <v>60.145995126501063</v>
      </c>
      <c r="BC741" s="48"/>
      <c r="BD741" s="46">
        <f t="shared" si="442"/>
        <v>-32</v>
      </c>
      <c r="BE741" s="46">
        <f t="shared" si="443"/>
        <v>-120</v>
      </c>
      <c r="BF741" s="46">
        <f t="shared" si="444"/>
        <v>60</v>
      </c>
    </row>
    <row r="742" spans="22:58" x14ac:dyDescent="0.3">
      <c r="V742" s="29">
        <v>8.3800000000001198</v>
      </c>
      <c r="W742" s="38">
        <f t="shared" si="414"/>
        <v>2398832919.0201592</v>
      </c>
      <c r="X742" s="30">
        <f t="shared" si="448"/>
        <v>-6.4246676350453633</v>
      </c>
      <c r="Y742" s="31">
        <f t="shared" si="415"/>
        <v>-122.73574366400254</v>
      </c>
      <c r="Z742" s="31">
        <f t="shared" si="416"/>
        <v>-89.999958184677638</v>
      </c>
      <c r="AA742" s="31">
        <f t="shared" si="417"/>
        <v>102.43353255078306</v>
      </c>
      <c r="AB742" s="31">
        <f t="shared" si="418"/>
        <v>-89.999567041764607</v>
      </c>
      <c r="AC742" s="31">
        <f t="shared" si="419"/>
        <v>57.543005100763487</v>
      </c>
      <c r="AD742" s="31">
        <f t="shared" si="420"/>
        <v>89.923972185778823</v>
      </c>
      <c r="AE742" s="31">
        <f t="shared" si="421"/>
        <v>30.81612635249865</v>
      </c>
      <c r="AF742" s="31">
        <f t="shared" si="422"/>
        <v>-90.075553040663422</v>
      </c>
      <c r="AG742" s="31">
        <f t="shared" si="445"/>
        <v>92.110410468749379</v>
      </c>
      <c r="AH742" s="31">
        <f t="shared" si="423"/>
        <v>-197.53465499481121</v>
      </c>
      <c r="AI742" s="31">
        <f t="shared" si="424"/>
        <v>-89.999999992389917</v>
      </c>
      <c r="AJ742" s="31">
        <f t="shared" si="425"/>
        <v>121.65790827274131</v>
      </c>
      <c r="AK742" s="31">
        <f t="shared" si="426"/>
        <v>89.999952660112797</v>
      </c>
      <c r="AL742" s="32">
        <f t="shared" si="427"/>
        <v>-84.351879766631427</v>
      </c>
      <c r="AM742" s="31">
        <f t="shared" si="428"/>
        <v>-89.996528408276234</v>
      </c>
      <c r="AN742" s="31">
        <f t="shared" si="429"/>
        <v>-68.118216019951944</v>
      </c>
      <c r="AO742" s="31">
        <f t="shared" si="430"/>
        <v>-89.996575740553354</v>
      </c>
      <c r="AP742" s="30">
        <f t="shared" si="446"/>
        <v>23.609121289162623</v>
      </c>
      <c r="AQ742" s="30">
        <f t="shared" si="447"/>
        <v>-26.020599913279625</v>
      </c>
      <c r="AR742" s="31">
        <f t="shared" si="431"/>
        <v>-39.713568291570297</v>
      </c>
      <c r="AS742" s="33">
        <f t="shared" si="432"/>
        <v>-180.07212878121678</v>
      </c>
      <c r="AT742" s="31">
        <f t="shared" si="433"/>
        <v>8.2996200414182937</v>
      </c>
      <c r="AU742" s="31">
        <f t="shared" si="434"/>
        <v>67.380555794791121</v>
      </c>
      <c r="AV742" s="32">
        <f t="shared" si="435"/>
        <v>-6.2094955781413122E-2</v>
      </c>
      <c r="AW742" s="31">
        <f t="shared" si="436"/>
        <v>-6.8429136073684065</v>
      </c>
      <c r="AX742" s="34">
        <f t="shared" si="437"/>
        <v>8.2375250856368805</v>
      </c>
      <c r="AY742" s="35">
        <f t="shared" si="438"/>
        <v>60.537642187422712</v>
      </c>
      <c r="AZ742" s="10">
        <f t="shared" si="439"/>
        <v>-31.476043205933415</v>
      </c>
      <c r="BA742" s="10">
        <f t="shared" si="440"/>
        <v>-119.53448659379407</v>
      </c>
      <c r="BB742" s="10">
        <f t="shared" si="441"/>
        <v>60.465513406205929</v>
      </c>
      <c r="BC742" s="37"/>
      <c r="BD742" s="46">
        <f t="shared" si="442"/>
        <v>-31</v>
      </c>
      <c r="BE742" s="46">
        <f t="shared" si="443"/>
        <v>-120</v>
      </c>
      <c r="BF742" s="46">
        <f t="shared" si="444"/>
        <v>60</v>
      </c>
    </row>
    <row r="743" spans="22:58" x14ac:dyDescent="0.3">
      <c r="V743" s="29">
        <v>8.3900000000001196</v>
      </c>
      <c r="W743" s="38">
        <f t="shared" si="414"/>
        <v>2454708915.6857147</v>
      </c>
      <c r="X743" s="30">
        <f t="shared" si="448"/>
        <v>-6.4246676350453633</v>
      </c>
      <c r="Y743" s="31">
        <f t="shared" si="415"/>
        <v>-122.93574366400243</v>
      </c>
      <c r="Z743" s="31">
        <f t="shared" si="416"/>
        <v>-89.999959136510583</v>
      </c>
      <c r="AA743" s="31">
        <f t="shared" si="417"/>
        <v>102.6335325507719</v>
      </c>
      <c r="AB743" s="31">
        <f t="shared" si="418"/>
        <v>-89.999576897097256</v>
      </c>
      <c r="AC743" s="31">
        <f t="shared" si="419"/>
        <v>57.743004756597557</v>
      </c>
      <c r="AD743" s="31">
        <f t="shared" si="420"/>
        <v>89.925702788152535</v>
      </c>
      <c r="AE743" s="31">
        <f t="shared" si="421"/>
        <v>31.016126008321663</v>
      </c>
      <c r="AF743" s="31">
        <f t="shared" si="422"/>
        <v>-90.073833245455319</v>
      </c>
      <c r="AG743" s="31">
        <f t="shared" si="445"/>
        <v>92.110410468749379</v>
      </c>
      <c r="AH743" s="31">
        <f t="shared" si="423"/>
        <v>-197.73465499481119</v>
      </c>
      <c r="AI743" s="31">
        <f t="shared" si="424"/>
        <v>-89.999999992563133</v>
      </c>
      <c r="AJ743" s="31">
        <f t="shared" si="425"/>
        <v>121.85790827274117</v>
      </c>
      <c r="AK743" s="31">
        <f t="shared" si="426"/>
        <v>89.999953737700196</v>
      </c>
      <c r="AL743" s="32">
        <f t="shared" si="427"/>
        <v>-84.551879765913839</v>
      </c>
      <c r="AM743" s="31">
        <f t="shared" si="428"/>
        <v>-89.996607431351393</v>
      </c>
      <c r="AN743" s="31">
        <f t="shared" si="429"/>
        <v>-68.318216019234484</v>
      </c>
      <c r="AO743" s="31">
        <f t="shared" si="430"/>
        <v>-89.99665368621433</v>
      </c>
      <c r="AP743" s="30">
        <f t="shared" si="446"/>
        <v>23.609121289162623</v>
      </c>
      <c r="AQ743" s="30">
        <f t="shared" si="447"/>
        <v>-26.020599913279625</v>
      </c>
      <c r="AR743" s="31">
        <f t="shared" si="431"/>
        <v>-39.713568635029823</v>
      </c>
      <c r="AS743" s="33">
        <f t="shared" si="432"/>
        <v>-180.07048693166965</v>
      </c>
      <c r="AT743" s="31">
        <f t="shared" si="433"/>
        <v>8.4706094830534227</v>
      </c>
      <c r="AU743" s="31">
        <f t="shared" si="434"/>
        <v>67.845136771327574</v>
      </c>
      <c r="AV743" s="32">
        <f t="shared" si="435"/>
        <v>-6.499960768161854E-2</v>
      </c>
      <c r="AW743" s="31">
        <f t="shared" si="436"/>
        <v>-7.0007415753970426</v>
      </c>
      <c r="AX743" s="34">
        <f t="shared" si="437"/>
        <v>8.4056098753718036</v>
      </c>
      <c r="AY743" s="35">
        <f t="shared" si="438"/>
        <v>60.844395195930531</v>
      </c>
      <c r="AZ743" s="10">
        <f t="shared" si="439"/>
        <v>-31.307958759658021</v>
      </c>
      <c r="BA743" s="10">
        <f t="shared" si="440"/>
        <v>-119.22609173573912</v>
      </c>
      <c r="BB743" s="10">
        <f t="shared" si="441"/>
        <v>60.773908264260882</v>
      </c>
      <c r="BC743" s="37"/>
      <c r="BD743" s="46">
        <f t="shared" si="442"/>
        <v>-31</v>
      </c>
      <c r="BE743" s="46">
        <f t="shared" si="443"/>
        <v>-119</v>
      </c>
      <c r="BF743" s="46">
        <f t="shared" si="444"/>
        <v>61</v>
      </c>
    </row>
    <row r="744" spans="22:58" x14ac:dyDescent="0.3">
      <c r="V744" s="29">
        <v>8.4000000000001194</v>
      </c>
      <c r="W744" s="36">
        <f t="shared" si="414"/>
        <v>2511886431.5102711</v>
      </c>
      <c r="X744" s="30">
        <f t="shared" si="448"/>
        <v>-6.4246676350453633</v>
      </c>
      <c r="Y744" s="31">
        <f t="shared" si="415"/>
        <v>-123.13574366400231</v>
      </c>
      <c r="Z744" s="31">
        <f t="shared" si="416"/>
        <v>-89.999960066677161</v>
      </c>
      <c r="AA744" s="31">
        <f t="shared" si="417"/>
        <v>102.83353255076122</v>
      </c>
      <c r="AB744" s="31">
        <f t="shared" si="418"/>
        <v>-89.999586528095136</v>
      </c>
      <c r="AC744" s="31">
        <f t="shared" si="419"/>
        <v>57.943004427921579</v>
      </c>
      <c r="AD744" s="31">
        <f t="shared" si="420"/>
        <v>89.927393997337802</v>
      </c>
      <c r="AE744" s="31">
        <f t="shared" si="421"/>
        <v>31.216125679635127</v>
      </c>
      <c r="AF744" s="31">
        <f t="shared" si="422"/>
        <v>-90.07215259743451</v>
      </c>
      <c r="AG744" s="31">
        <f t="shared" si="445"/>
        <v>92.110410468749379</v>
      </c>
      <c r="AH744" s="31">
        <f t="shared" si="423"/>
        <v>-197.93465499481115</v>
      </c>
      <c r="AI744" s="31">
        <f t="shared" si="424"/>
        <v>-89.999999992732413</v>
      </c>
      <c r="AJ744" s="31">
        <f t="shared" si="425"/>
        <v>122.05790827274102</v>
      </c>
      <c r="AK744" s="31">
        <f t="shared" si="426"/>
        <v>89.999954790758693</v>
      </c>
      <c r="AL744" s="32">
        <f t="shared" si="427"/>
        <v>-84.751879765228495</v>
      </c>
      <c r="AM744" s="31">
        <f t="shared" si="428"/>
        <v>-89.996684655641758</v>
      </c>
      <c r="AN744" s="31">
        <f t="shared" si="429"/>
        <v>-68.518216018549253</v>
      </c>
      <c r="AO744" s="31">
        <f t="shared" si="430"/>
        <v>-89.996729857615477</v>
      </c>
      <c r="AP744" s="30">
        <f t="shared" si="446"/>
        <v>23.609121289162623</v>
      </c>
      <c r="AQ744" s="30">
        <f t="shared" si="447"/>
        <v>-26.020599913279625</v>
      </c>
      <c r="AR744" s="31">
        <f t="shared" si="431"/>
        <v>-39.713568963031129</v>
      </c>
      <c r="AS744" s="33">
        <f t="shared" si="432"/>
        <v>-180.06888245504999</v>
      </c>
      <c r="AT744" s="31">
        <f t="shared" si="433"/>
        <v>8.6427225326363821</v>
      </c>
      <c r="AU744" s="31">
        <f t="shared" si="434"/>
        <v>68.302126189323175</v>
      </c>
      <c r="AV744" s="32">
        <f t="shared" si="435"/>
        <v>-6.8039070860292344E-2</v>
      </c>
      <c r="AW744" s="31">
        <f t="shared" si="436"/>
        <v>-7.1621353521336477</v>
      </c>
      <c r="AX744" s="34">
        <f t="shared" si="437"/>
        <v>8.5746834617760896</v>
      </c>
      <c r="AY744" s="35">
        <f t="shared" si="438"/>
        <v>61.139990837189529</v>
      </c>
      <c r="AZ744" s="10">
        <f t="shared" si="439"/>
        <v>-31.138885501255039</v>
      </c>
      <c r="BA744" s="10">
        <f t="shared" si="440"/>
        <v>-118.92889161786046</v>
      </c>
      <c r="BB744" s="10">
        <f t="shared" si="441"/>
        <v>61.071108382139542</v>
      </c>
      <c r="BC744" s="48"/>
      <c r="BD744" s="46">
        <f t="shared" si="442"/>
        <v>-31</v>
      </c>
      <c r="BE744" s="46">
        <f t="shared" si="443"/>
        <v>-119</v>
      </c>
      <c r="BF744" s="46">
        <f t="shared" si="444"/>
        <v>61</v>
      </c>
    </row>
    <row r="745" spans="22:58" x14ac:dyDescent="0.3">
      <c r="V745" s="29">
        <v>8.4100000000001192</v>
      </c>
      <c r="W745" s="38">
        <f t="shared" ref="W745:W808" si="449">10*10^V745</f>
        <v>2570395782.7695704</v>
      </c>
      <c r="X745" s="30">
        <f t="shared" si="448"/>
        <v>-6.4246676350453633</v>
      </c>
      <c r="Y745" s="31">
        <f t="shared" ref="Y745:Y808" si="450">20*LOG(1/SQRT((W745/fp)^2+1))</f>
        <v>-123.33574366400221</v>
      </c>
      <c r="Z745" s="31">
        <f t="shared" ref="Z745:Z808" si="451">-180/PI()*ATAN(W745/fp)</f>
        <v>-89.999960975670575</v>
      </c>
      <c r="AA745" s="31">
        <f t="shared" ref="AA745:AA808" si="452">20*LOG(SQRT((W745/fzRHP)^2+1))</f>
        <v>103.03353255075103</v>
      </c>
      <c r="AB745" s="31">
        <f t="shared" ref="AB745:AB808" si="453">-180/PI()*ATAN(W745/fzRHP)</f>
        <v>-89.999595939864747</v>
      </c>
      <c r="AC745" s="31">
        <f t="shared" ref="AC745:AC808" si="454">20*LOG(SQRT((W745/fzESR)^2+1))</f>
        <v>58.143004114038476</v>
      </c>
      <c r="AD745" s="31">
        <f t="shared" ref="AD745:AD808" si="455">180/PI()*ATAN(W745/fzESR)</f>
        <v>89.929046710024309</v>
      </c>
      <c r="AE745" s="31">
        <f t="shared" ref="AE745:AE808" si="456">X745+Y745+AA745+AC745</f>
        <v>31.416125365741934</v>
      </c>
      <c r="AF745" s="31">
        <f t="shared" ref="AF745:AF808" si="457">Z745+AB745+AD745</f>
        <v>-90.070510205511013</v>
      </c>
      <c r="AG745" s="31">
        <f t="shared" si="445"/>
        <v>92.110410468749379</v>
      </c>
      <c r="AH745" s="31">
        <f t="shared" ref="AH745:AH808" si="458">20*LOG(1/SQRT((W745/fp_comp1)^2+1))</f>
        <v>-198.13465499481114</v>
      </c>
      <c r="AI745" s="31">
        <f t="shared" ref="AI745:AI808" si="459">-180/PI()*ATAN(W745/fp_comp1)</f>
        <v>-89.999999992897841</v>
      </c>
      <c r="AJ745" s="31">
        <f t="shared" ref="AJ745:AJ808" si="460">20*LOG(SQRT((W745/fz_comp)^2+1))</f>
        <v>122.25790827274089</v>
      </c>
      <c r="AK745" s="31">
        <f t="shared" ref="AK745:AK808" si="461">180/PI()*ATAN(W745/fz_comp)</f>
        <v>89.999955819846676</v>
      </c>
      <c r="AL745" s="32">
        <f t="shared" ref="AL745:AL808" si="462">20*LOG(1/SQRT((W745/fp_comp2)^2+1))</f>
        <v>-84.951879764574031</v>
      </c>
      <c r="AM745" s="31">
        <f t="shared" ref="AM745:AM808" si="463">-180/PI()*ATAN(W745/fp_comp2)</f>
        <v>-89.996760122092681</v>
      </c>
      <c r="AN745" s="31">
        <f t="shared" ref="AN745:AN808" si="464">AG745+AH745+AJ745+AL745</f>
        <v>-68.718216017894903</v>
      </c>
      <c r="AO745" s="31">
        <f t="shared" ref="AO745:AO808" si="465">AI745+AK745+AM745</f>
        <v>-89.996804295143846</v>
      </c>
      <c r="AP745" s="30">
        <f t="shared" si="446"/>
        <v>23.609121289162623</v>
      </c>
      <c r="AQ745" s="30">
        <f t="shared" si="447"/>
        <v>-26.020599913279625</v>
      </c>
      <c r="AR745" s="31">
        <f t="shared" ref="AR745:AR808" si="466">AE745+AN745+AP745+AQ745</f>
        <v>-39.713569276269972</v>
      </c>
      <c r="AS745" s="33">
        <f t="shared" ref="AS745:AS808" si="467">AF745+AO745</f>
        <v>-180.06731450065485</v>
      </c>
      <c r="AT745" s="31">
        <f t="shared" ref="AT745:AT808" si="468">20*LOG(SQRT((W745/fz_ff)^2+1))</f>
        <v>8.8159224933282676</v>
      </c>
      <c r="AU745" s="31">
        <f t="shared" ref="AU745:AU808" si="469">180/PI()*ATAN(W745/fz_ff)</f>
        <v>68.751533715955489</v>
      </c>
      <c r="AV745" s="32">
        <f t="shared" ref="AV745:AV808" si="470">20*LOG(1/SQRT((W745/fp_ff)^2+1))</f>
        <v>-7.1219501223819634E-2</v>
      </c>
      <c r="AW745" s="31">
        <f t="shared" ref="AW745:AW808" si="471">-180/PI()*ATAN(W745/fp_ff)</f>
        <v>-7.3271702603785815</v>
      </c>
      <c r="AX745" s="34">
        <f t="shared" ref="AX745:AX808" si="472">AT745+AV745</f>
        <v>8.7447029921044486</v>
      </c>
      <c r="AY745" s="35">
        <f t="shared" ref="AY745:AY808" si="473">AU745+AW745</f>
        <v>61.424363455576909</v>
      </c>
      <c r="AZ745" s="10">
        <f t="shared" ref="AZ745:AZ808" si="474">AR745+AX745</f>
        <v>-30.968866284165522</v>
      </c>
      <c r="BA745" s="10">
        <f t="shared" ref="BA745:BA808" si="475">AS745+AY745</f>
        <v>-118.64295104507794</v>
      </c>
      <c r="BB745" s="10">
        <f t="shared" ref="BB745:BB808" si="476">BA745+180</f>
        <v>61.357048954922064</v>
      </c>
      <c r="BC745" s="37"/>
      <c r="BD745" s="46">
        <f t="shared" ref="BD745:BD808" si="477">ROUND(AZ745,0)</f>
        <v>-31</v>
      </c>
      <c r="BE745" s="46">
        <f t="shared" ref="BE745:BE808" si="478">ROUND(BA745,0)</f>
        <v>-119</v>
      </c>
      <c r="BF745" s="46">
        <f t="shared" ref="BF745:BF808" si="479">ROUND(BB745,0)</f>
        <v>61</v>
      </c>
    </row>
    <row r="746" spans="22:58" x14ac:dyDescent="0.3">
      <c r="V746" s="29">
        <v>8.4200000000001207</v>
      </c>
      <c r="W746" s="38">
        <f t="shared" si="449"/>
        <v>2630267991.8961139</v>
      </c>
      <c r="X746" s="30">
        <f t="shared" si="448"/>
        <v>-6.4246676350453633</v>
      </c>
      <c r="Y746" s="31">
        <f t="shared" si="450"/>
        <v>-123.53574366400213</v>
      </c>
      <c r="Z746" s="31">
        <f t="shared" si="451"/>
        <v>-89.999961863972757</v>
      </c>
      <c r="AA746" s="31">
        <f t="shared" si="452"/>
        <v>103.23353255074133</v>
      </c>
      <c r="AB746" s="31">
        <f t="shared" si="453"/>
        <v>-89.99960513739633</v>
      </c>
      <c r="AC746" s="31">
        <f t="shared" si="454"/>
        <v>58.34300381428244</v>
      </c>
      <c r="AD746" s="31">
        <f t="shared" si="455"/>
        <v>89.930661802491215</v>
      </c>
      <c r="AE746" s="31">
        <f t="shared" si="456"/>
        <v>31.616125065976291</v>
      </c>
      <c r="AF746" s="31">
        <f t="shared" si="457"/>
        <v>-90.068905198877871</v>
      </c>
      <c r="AG746" s="31">
        <f t="shared" si="445"/>
        <v>92.110410468749379</v>
      </c>
      <c r="AH746" s="31">
        <f t="shared" si="458"/>
        <v>-198.33465499481119</v>
      </c>
      <c r="AI746" s="31">
        <f t="shared" si="459"/>
        <v>-89.999999993059518</v>
      </c>
      <c r="AJ746" s="31">
        <f t="shared" si="460"/>
        <v>122.4579082727408</v>
      </c>
      <c r="AK746" s="31">
        <f t="shared" si="461"/>
        <v>89.999956825509742</v>
      </c>
      <c r="AL746" s="32">
        <f t="shared" si="462"/>
        <v>-85.151879763949069</v>
      </c>
      <c r="AM746" s="31">
        <f t="shared" si="463"/>
        <v>-89.996833870717467</v>
      </c>
      <c r="AN746" s="31">
        <f t="shared" si="464"/>
        <v>-68.918216017270083</v>
      </c>
      <c r="AO746" s="31">
        <f t="shared" si="465"/>
        <v>-89.996877038267243</v>
      </c>
      <c r="AP746" s="30">
        <f t="shared" si="446"/>
        <v>23.609121289162623</v>
      </c>
      <c r="AQ746" s="30">
        <f t="shared" si="447"/>
        <v>-26.020599913279625</v>
      </c>
      <c r="AR746" s="31">
        <f t="shared" si="466"/>
        <v>-39.713569575410794</v>
      </c>
      <c r="AS746" s="33">
        <f t="shared" si="467"/>
        <v>-180.06578223714513</v>
      </c>
      <c r="AT746" s="31">
        <f t="shared" si="468"/>
        <v>8.9901733405775275</v>
      </c>
      <c r="AU746" s="31">
        <f t="shared" si="469"/>
        <v>69.193376383918917</v>
      </c>
      <c r="AV746" s="32">
        <f t="shared" si="470"/>
        <v>-7.4547326203154407E-2</v>
      </c>
      <c r="AW746" s="31">
        <f t="shared" si="471"/>
        <v>-7.4959228440007006</v>
      </c>
      <c r="AX746" s="34">
        <f t="shared" si="472"/>
        <v>8.9156260143743733</v>
      </c>
      <c r="AY746" s="35">
        <f t="shared" si="473"/>
        <v>61.697453539918214</v>
      </c>
      <c r="AZ746" s="10">
        <f t="shared" si="474"/>
        <v>-30.797943561036419</v>
      </c>
      <c r="BA746" s="10">
        <f t="shared" si="475"/>
        <v>-118.36832869722691</v>
      </c>
      <c r="BB746" s="10">
        <f t="shared" si="476"/>
        <v>61.631671302773086</v>
      </c>
      <c r="BC746" s="37"/>
      <c r="BD746" s="46">
        <f t="shared" si="477"/>
        <v>-31</v>
      </c>
      <c r="BE746" s="46">
        <f t="shared" si="478"/>
        <v>-118</v>
      </c>
      <c r="BF746" s="46">
        <f t="shared" si="479"/>
        <v>62</v>
      </c>
    </row>
    <row r="747" spans="22:58" x14ac:dyDescent="0.3">
      <c r="V747" s="29">
        <v>8.4300000000001205</v>
      </c>
      <c r="W747" s="36">
        <f t="shared" si="449"/>
        <v>2691534803.9276648</v>
      </c>
      <c r="X747" s="30">
        <f t="shared" si="448"/>
        <v>-6.4246676350453633</v>
      </c>
      <c r="Y747" s="31">
        <f t="shared" si="450"/>
        <v>-123.73574366400206</v>
      </c>
      <c r="Z747" s="31">
        <f t="shared" si="451"/>
        <v>-89.999962732054726</v>
      </c>
      <c r="AA747" s="31">
        <f t="shared" si="452"/>
        <v>103.43353255073205</v>
      </c>
      <c r="AB747" s="31">
        <f t="shared" si="453"/>
        <v>-89.999614125566524</v>
      </c>
      <c r="AC747" s="31">
        <f t="shared" si="454"/>
        <v>58.543003528017607</v>
      </c>
      <c r="AD747" s="31">
        <f t="shared" si="455"/>
        <v>89.932240131071637</v>
      </c>
      <c r="AE747" s="31">
        <f t="shared" si="456"/>
        <v>31.81612477970225</v>
      </c>
      <c r="AF747" s="31">
        <f t="shared" si="457"/>
        <v>-90.067336726549627</v>
      </c>
      <c r="AG747" s="31">
        <f t="shared" si="445"/>
        <v>92.110410468749379</v>
      </c>
      <c r="AH747" s="31">
        <f t="shared" si="458"/>
        <v>-198.53465499481118</v>
      </c>
      <c r="AI747" s="31">
        <f t="shared" si="459"/>
        <v>-89.9999999932175</v>
      </c>
      <c r="AJ747" s="31">
        <f t="shared" si="460"/>
        <v>122.65790827274068</v>
      </c>
      <c r="AK747" s="31">
        <f t="shared" si="461"/>
        <v>89.999957808281124</v>
      </c>
      <c r="AL747" s="32">
        <f t="shared" si="462"/>
        <v>-85.351879763352201</v>
      </c>
      <c r="AM747" s="31">
        <f t="shared" si="463"/>
        <v>-89.996905940618603</v>
      </c>
      <c r="AN747" s="31">
        <f t="shared" si="464"/>
        <v>-69.118216016673315</v>
      </c>
      <c r="AO747" s="31">
        <f t="shared" si="465"/>
        <v>-89.996948125554979</v>
      </c>
      <c r="AP747" s="30">
        <f t="shared" si="446"/>
        <v>23.609121289162623</v>
      </c>
      <c r="AQ747" s="30">
        <f t="shared" si="447"/>
        <v>-26.020599913279625</v>
      </c>
      <c r="AR747" s="31">
        <f t="shared" si="466"/>
        <v>-39.713569861088068</v>
      </c>
      <c r="AS747" s="33">
        <f t="shared" si="467"/>
        <v>-180.06428485210461</v>
      </c>
      <c r="AT747" s="31">
        <f t="shared" si="468"/>
        <v>9.165439752144664</v>
      </c>
      <c r="AU747" s="31">
        <f t="shared" si="469"/>
        <v>69.627678198576433</v>
      </c>
      <c r="AV747" s="32">
        <f t="shared" si="470"/>
        <v>-7.8029255823788959E-2</v>
      </c>
      <c r="AW747" s="31">
        <f t="shared" si="471"/>
        <v>-7.6684708605790419</v>
      </c>
      <c r="AX747" s="34">
        <f t="shared" si="472"/>
        <v>9.0874104963208744</v>
      </c>
      <c r="AY747" s="35">
        <f t="shared" si="473"/>
        <v>61.959207337997391</v>
      </c>
      <c r="AZ747" s="10">
        <f t="shared" si="474"/>
        <v>-30.626159364767194</v>
      </c>
      <c r="BA747" s="10">
        <f t="shared" si="475"/>
        <v>-118.10507751410722</v>
      </c>
      <c r="BB747" s="10">
        <f t="shared" si="476"/>
        <v>61.894922485892778</v>
      </c>
      <c r="BC747" s="48"/>
      <c r="BD747" s="46">
        <f t="shared" si="477"/>
        <v>-31</v>
      </c>
      <c r="BE747" s="46">
        <f t="shared" si="478"/>
        <v>-118</v>
      </c>
      <c r="BF747" s="46">
        <f t="shared" si="479"/>
        <v>62</v>
      </c>
    </row>
    <row r="748" spans="22:58" x14ac:dyDescent="0.3">
      <c r="V748" s="29">
        <v>8.4400000000001203</v>
      </c>
      <c r="W748" s="38">
        <f t="shared" si="449"/>
        <v>2754228703.3389325</v>
      </c>
      <c r="X748" s="30">
        <f t="shared" si="448"/>
        <v>-6.4246676350453633</v>
      </c>
      <c r="Y748" s="31">
        <f t="shared" si="450"/>
        <v>-123.93574366400196</v>
      </c>
      <c r="Z748" s="31">
        <f t="shared" si="451"/>
        <v>-89.999963580376715</v>
      </c>
      <c r="AA748" s="31">
        <f t="shared" si="452"/>
        <v>103.63353255072319</v>
      </c>
      <c r="AB748" s="31">
        <f t="shared" si="453"/>
        <v>-89.999622909140996</v>
      </c>
      <c r="AC748" s="31">
        <f t="shared" si="454"/>
        <v>58.74300325463679</v>
      </c>
      <c r="AD748" s="31">
        <f t="shared" si="455"/>
        <v>89.933782532606685</v>
      </c>
      <c r="AE748" s="31">
        <f t="shared" si="456"/>
        <v>32.016124506312664</v>
      </c>
      <c r="AF748" s="31">
        <f t="shared" si="457"/>
        <v>-90.065803956911012</v>
      </c>
      <c r="AG748" s="31">
        <f t="shared" si="445"/>
        <v>92.110410468749379</v>
      </c>
      <c r="AH748" s="31">
        <f t="shared" si="458"/>
        <v>-198.73465499481117</v>
      </c>
      <c r="AI748" s="31">
        <f t="shared" si="459"/>
        <v>-89.999999993371887</v>
      </c>
      <c r="AJ748" s="31">
        <f t="shared" si="460"/>
        <v>122.85790827274057</v>
      </c>
      <c r="AK748" s="31">
        <f t="shared" si="461"/>
        <v>89.999958768681893</v>
      </c>
      <c r="AL748" s="32">
        <f t="shared" si="462"/>
        <v>-85.551879762782193</v>
      </c>
      <c r="AM748" s="31">
        <f t="shared" si="463"/>
        <v>-89.996976370008525</v>
      </c>
      <c r="AN748" s="31">
        <f t="shared" si="464"/>
        <v>-69.318216016103406</v>
      </c>
      <c r="AO748" s="31">
        <f t="shared" si="465"/>
        <v>-89.997017594698519</v>
      </c>
      <c r="AP748" s="30">
        <f t="shared" si="446"/>
        <v>23.609121289162623</v>
      </c>
      <c r="AQ748" s="30">
        <f t="shared" si="447"/>
        <v>-26.020599913279625</v>
      </c>
      <c r="AR748" s="31">
        <f t="shared" si="466"/>
        <v>-39.713570133907744</v>
      </c>
      <c r="AS748" s="33">
        <f t="shared" si="467"/>
        <v>-180.06282155160955</v>
      </c>
      <c r="AT748" s="31">
        <f t="shared" si="468"/>
        <v>9.3416871340616368</v>
      </c>
      <c r="AU748" s="31">
        <f t="shared" si="469"/>
        <v>70.054469748025056</v>
      </c>
      <c r="AV748" s="32">
        <f t="shared" si="470"/>
        <v>-8.1672294140524571E-2</v>
      </c>
      <c r="AW748" s="31">
        <f t="shared" si="471"/>
        <v>-7.8448932715878383</v>
      </c>
      <c r="AX748" s="34">
        <f t="shared" si="472"/>
        <v>9.2600148399211122</v>
      </c>
      <c r="AY748" s="35">
        <f t="shared" si="473"/>
        <v>62.209576476437221</v>
      </c>
      <c r="AZ748" s="10">
        <f t="shared" si="474"/>
        <v>-30.453555293986632</v>
      </c>
      <c r="BA748" s="10">
        <f t="shared" si="475"/>
        <v>-117.85324507517232</v>
      </c>
      <c r="BB748" s="10">
        <f t="shared" si="476"/>
        <v>62.146754924827675</v>
      </c>
      <c r="BC748" s="37"/>
      <c r="BD748" s="46">
        <f t="shared" si="477"/>
        <v>-30</v>
      </c>
      <c r="BE748" s="46">
        <f t="shared" si="478"/>
        <v>-118</v>
      </c>
      <c r="BF748" s="46">
        <f t="shared" si="479"/>
        <v>62</v>
      </c>
    </row>
    <row r="749" spans="22:58" x14ac:dyDescent="0.3">
      <c r="V749" s="29">
        <v>8.4500000000001201</v>
      </c>
      <c r="W749" s="38">
        <f t="shared" si="449"/>
        <v>2818382931.2652373</v>
      </c>
      <c r="X749" s="30">
        <f t="shared" si="448"/>
        <v>-6.4246676350453633</v>
      </c>
      <c r="Y749" s="31">
        <f t="shared" si="450"/>
        <v>-124.13574366400189</v>
      </c>
      <c r="Z749" s="31">
        <f t="shared" si="451"/>
        <v>-89.999964409388554</v>
      </c>
      <c r="AA749" s="31">
        <f t="shared" si="452"/>
        <v>103.83353255071471</v>
      </c>
      <c r="AB749" s="31">
        <f t="shared" si="453"/>
        <v>-89.999631492776899</v>
      </c>
      <c r="AC749" s="31">
        <f t="shared" si="454"/>
        <v>58.943002993560121</v>
      </c>
      <c r="AD749" s="31">
        <f t="shared" si="455"/>
        <v>89.935289824889153</v>
      </c>
      <c r="AE749" s="31">
        <f t="shared" si="456"/>
        <v>32.216124245227583</v>
      </c>
      <c r="AF749" s="31">
        <f t="shared" si="457"/>
        <v>-90.064306077276299</v>
      </c>
      <c r="AG749" s="31">
        <f t="shared" si="445"/>
        <v>92.110410468749379</v>
      </c>
      <c r="AH749" s="31">
        <f t="shared" si="458"/>
        <v>-198.93465499481118</v>
      </c>
      <c r="AI749" s="31">
        <f t="shared" si="459"/>
        <v>-89.999999993522763</v>
      </c>
      <c r="AJ749" s="31">
        <f t="shared" si="460"/>
        <v>123.05790827274049</v>
      </c>
      <c r="AK749" s="31">
        <f t="shared" si="461"/>
        <v>89.999959707221279</v>
      </c>
      <c r="AL749" s="32">
        <f t="shared" si="462"/>
        <v>-85.751879762237849</v>
      </c>
      <c r="AM749" s="31">
        <f t="shared" si="463"/>
        <v>-89.997045196229806</v>
      </c>
      <c r="AN749" s="31">
        <f t="shared" si="464"/>
        <v>-69.518216015559162</v>
      </c>
      <c r="AO749" s="31">
        <f t="shared" si="465"/>
        <v>-89.99708548253129</v>
      </c>
      <c r="AP749" s="30">
        <f t="shared" si="446"/>
        <v>23.609121289162623</v>
      </c>
      <c r="AQ749" s="30">
        <f t="shared" si="447"/>
        <v>-26.020599913279625</v>
      </c>
      <c r="AR749" s="31">
        <f t="shared" si="466"/>
        <v>-39.713570394448581</v>
      </c>
      <c r="AS749" s="33">
        <f t="shared" si="467"/>
        <v>-180.06139155980759</v>
      </c>
      <c r="AT749" s="31">
        <f t="shared" si="468"/>
        <v>9.5188816427156091</v>
      </c>
      <c r="AU749" s="31">
        <f t="shared" si="469"/>
        <v>70.473787817616426</v>
      </c>
      <c r="AV749" s="32">
        <f t="shared" si="470"/>
        <v>-8.5483751040479908E-2</v>
      </c>
      <c r="AW749" s="31">
        <f t="shared" si="471"/>
        <v>-8.0252702299353995</v>
      </c>
      <c r="AX749" s="34">
        <f t="shared" si="472"/>
        <v>9.4333978916751295</v>
      </c>
      <c r="AY749" s="35">
        <f t="shared" si="473"/>
        <v>62.448517587681025</v>
      </c>
      <c r="AZ749" s="10">
        <f t="shared" si="474"/>
        <v>-30.280172502773453</v>
      </c>
      <c r="BA749" s="10">
        <f t="shared" si="475"/>
        <v>-117.61287397212656</v>
      </c>
      <c r="BB749" s="10">
        <f t="shared" si="476"/>
        <v>62.387126027873435</v>
      </c>
      <c r="BC749" s="37"/>
      <c r="BD749" s="46">
        <f t="shared" si="477"/>
        <v>-30</v>
      </c>
      <c r="BE749" s="46">
        <f t="shared" si="478"/>
        <v>-118</v>
      </c>
      <c r="BF749" s="46">
        <f t="shared" si="479"/>
        <v>62</v>
      </c>
    </row>
    <row r="750" spans="22:58" x14ac:dyDescent="0.3">
      <c r="V750" s="29">
        <v>8.4600000000001199</v>
      </c>
      <c r="W750" s="36">
        <f t="shared" si="449"/>
        <v>2884031503.1274076</v>
      </c>
      <c r="X750" s="30">
        <f t="shared" si="448"/>
        <v>-6.4246676350453633</v>
      </c>
      <c r="Y750" s="31">
        <f t="shared" si="450"/>
        <v>-124.33574366400181</v>
      </c>
      <c r="Z750" s="31">
        <f t="shared" si="451"/>
        <v>-89.999965219529784</v>
      </c>
      <c r="AA750" s="31">
        <f t="shared" si="452"/>
        <v>104.03353255070664</v>
      </c>
      <c r="AB750" s="31">
        <f t="shared" si="453"/>
        <v>-89.999639881025402</v>
      </c>
      <c r="AC750" s="31">
        <f t="shared" si="454"/>
        <v>59.143002744233826</v>
      </c>
      <c r="AD750" s="31">
        <f t="shared" si="455"/>
        <v>89.936762807096969</v>
      </c>
      <c r="AE750" s="31">
        <f t="shared" si="456"/>
        <v>32.416123995893287</v>
      </c>
      <c r="AF750" s="31">
        <f t="shared" si="457"/>
        <v>-90.062842293458218</v>
      </c>
      <c r="AG750" s="31">
        <f t="shared" si="445"/>
        <v>92.110410468749379</v>
      </c>
      <c r="AH750" s="31">
        <f t="shared" si="458"/>
        <v>-199.1346549948112</v>
      </c>
      <c r="AI750" s="31">
        <f t="shared" si="459"/>
        <v>-89.999999993670201</v>
      </c>
      <c r="AJ750" s="31">
        <f t="shared" si="460"/>
        <v>123.25790827274039</v>
      </c>
      <c r="AK750" s="31">
        <f t="shared" si="461"/>
        <v>89.999960624396891</v>
      </c>
      <c r="AL750" s="32">
        <f t="shared" si="462"/>
        <v>-85.95187976171799</v>
      </c>
      <c r="AM750" s="31">
        <f t="shared" si="463"/>
        <v>-89.997112455775024</v>
      </c>
      <c r="AN750" s="31">
        <f t="shared" si="464"/>
        <v>-69.718216015039417</v>
      </c>
      <c r="AO750" s="31">
        <f t="shared" si="465"/>
        <v>-89.997151825048334</v>
      </c>
      <c r="AP750" s="30">
        <f t="shared" si="446"/>
        <v>23.609121289162623</v>
      </c>
      <c r="AQ750" s="30">
        <f t="shared" si="447"/>
        <v>-26.020599913279625</v>
      </c>
      <c r="AR750" s="31">
        <f t="shared" si="466"/>
        <v>-39.713570643263132</v>
      </c>
      <c r="AS750" s="33">
        <f t="shared" si="467"/>
        <v>-180.05999411850655</v>
      </c>
      <c r="AT750" s="31">
        <f t="shared" si="468"/>
        <v>9.6969902032550017</v>
      </c>
      <c r="AU750" s="31">
        <f t="shared" si="469"/>
        <v>70.885675010313278</v>
      </c>
      <c r="AV750" s="32">
        <f t="shared" si="470"/>
        <v>-8.9471254416770132E-2</v>
      </c>
      <c r="AW750" s="31">
        <f t="shared" si="471"/>
        <v>-8.2096830646578187</v>
      </c>
      <c r="AX750" s="34">
        <f t="shared" si="472"/>
        <v>9.6075189488382318</v>
      </c>
      <c r="AY750" s="35">
        <f t="shared" si="473"/>
        <v>62.675991945655461</v>
      </c>
      <c r="AZ750" s="10">
        <f t="shared" si="474"/>
        <v>-30.106051694424899</v>
      </c>
      <c r="BA750" s="10">
        <f t="shared" si="475"/>
        <v>-117.3840021728511</v>
      </c>
      <c r="BB750" s="10">
        <f t="shared" si="476"/>
        <v>62.615997827148902</v>
      </c>
      <c r="BC750" s="48"/>
      <c r="BD750" s="46">
        <f t="shared" si="477"/>
        <v>-30</v>
      </c>
      <c r="BE750" s="46">
        <f t="shared" si="478"/>
        <v>-117</v>
      </c>
      <c r="BF750" s="46">
        <f t="shared" si="479"/>
        <v>63</v>
      </c>
    </row>
    <row r="751" spans="22:58" x14ac:dyDescent="0.3">
      <c r="V751" s="29">
        <v>8.4700000000001197</v>
      </c>
      <c r="W751" s="38">
        <f t="shared" si="449"/>
        <v>2951209226.6672058</v>
      </c>
      <c r="X751" s="30">
        <f t="shared" si="448"/>
        <v>-6.4246676350453633</v>
      </c>
      <c r="Y751" s="31">
        <f t="shared" si="450"/>
        <v>-124.53574366400174</v>
      </c>
      <c r="Z751" s="31">
        <f t="shared" si="451"/>
        <v>-89.999966011229944</v>
      </c>
      <c r="AA751" s="31">
        <f t="shared" si="452"/>
        <v>104.23353255069891</v>
      </c>
      <c r="AB751" s="31">
        <f t="shared" si="453"/>
        <v>-89.999648078334047</v>
      </c>
      <c r="AC751" s="31">
        <f t="shared" si="454"/>
        <v>59.343002506129054</v>
      </c>
      <c r="AD751" s="31">
        <f t="shared" si="455"/>
        <v>89.938202260217025</v>
      </c>
      <c r="AE751" s="31">
        <f t="shared" si="456"/>
        <v>32.616123757780855</v>
      </c>
      <c r="AF751" s="31">
        <f t="shared" si="457"/>
        <v>-90.061411829346952</v>
      </c>
      <c r="AG751" s="31">
        <f t="shared" si="445"/>
        <v>92.110410468749379</v>
      </c>
      <c r="AH751" s="31">
        <f t="shared" si="458"/>
        <v>-199.33465499481119</v>
      </c>
      <c r="AI751" s="31">
        <f t="shared" si="459"/>
        <v>-89.999999993814285</v>
      </c>
      <c r="AJ751" s="31">
        <f t="shared" si="460"/>
        <v>123.4579082727403</v>
      </c>
      <c r="AK751" s="31">
        <f t="shared" si="461"/>
        <v>89.999961520695052</v>
      </c>
      <c r="AL751" s="32">
        <f t="shared" si="462"/>
        <v>-86.151879761221522</v>
      </c>
      <c r="AM751" s="31">
        <f t="shared" si="463"/>
        <v>-89.997178184306094</v>
      </c>
      <c r="AN751" s="31">
        <f t="shared" si="464"/>
        <v>-69.918216014543034</v>
      </c>
      <c r="AO751" s="31">
        <f t="shared" si="465"/>
        <v>-89.997216657425327</v>
      </c>
      <c r="AP751" s="30">
        <f t="shared" si="446"/>
        <v>23.609121289162623</v>
      </c>
      <c r="AQ751" s="30">
        <f t="shared" si="447"/>
        <v>-26.020599913279625</v>
      </c>
      <c r="AR751" s="31">
        <f t="shared" si="466"/>
        <v>-39.713570880879182</v>
      </c>
      <c r="AS751" s="33">
        <f t="shared" si="467"/>
        <v>-180.05862848677228</v>
      </c>
      <c r="AT751" s="31">
        <f t="shared" si="468"/>
        <v>9.8759805245205108</v>
      </c>
      <c r="AU751" s="31">
        <f t="shared" si="469"/>
        <v>71.290179374104696</v>
      </c>
      <c r="AV751" s="32">
        <f t="shared" si="470"/>
        <v>-9.3642762714227196E-2</v>
      </c>
      <c r="AW751" s="31">
        <f t="shared" si="471"/>
        <v>-8.398214262557353</v>
      </c>
      <c r="AX751" s="34">
        <f t="shared" si="472"/>
        <v>9.7823377618062839</v>
      </c>
      <c r="AY751" s="35">
        <f t="shared" si="473"/>
        <v>62.891965111547343</v>
      </c>
      <c r="AZ751" s="10">
        <f t="shared" si="474"/>
        <v>-29.9312331190729</v>
      </c>
      <c r="BA751" s="10">
        <f t="shared" si="475"/>
        <v>-117.16666337522494</v>
      </c>
      <c r="BB751" s="10">
        <f t="shared" si="476"/>
        <v>62.833336624775058</v>
      </c>
      <c r="BC751" s="37"/>
      <c r="BD751" s="46">
        <f t="shared" si="477"/>
        <v>-30</v>
      </c>
      <c r="BE751" s="46">
        <f t="shared" si="478"/>
        <v>-117</v>
      </c>
      <c r="BF751" s="46">
        <f t="shared" si="479"/>
        <v>63</v>
      </c>
    </row>
    <row r="752" spans="22:58" x14ac:dyDescent="0.3">
      <c r="V752" s="29">
        <v>8.4800000000001194</v>
      </c>
      <c r="W752" s="38">
        <f t="shared" si="449"/>
        <v>3019951720.4028554</v>
      </c>
      <c r="X752" s="30">
        <f t="shared" si="448"/>
        <v>-6.4246676350453633</v>
      </c>
      <c r="Y752" s="31">
        <f t="shared" si="450"/>
        <v>-124.73574366400169</v>
      </c>
      <c r="Z752" s="31">
        <f t="shared" si="451"/>
        <v>-89.999966784908807</v>
      </c>
      <c r="AA752" s="31">
        <f t="shared" si="452"/>
        <v>104.43353255069154</v>
      </c>
      <c r="AB752" s="31">
        <f t="shared" si="453"/>
        <v>-89.999656089049168</v>
      </c>
      <c r="AC752" s="31">
        <f t="shared" si="454"/>
        <v>59.543002278740744</v>
      </c>
      <c r="AD752" s="31">
        <f t="shared" si="455"/>
        <v>89.939608947459135</v>
      </c>
      <c r="AE752" s="31">
        <f t="shared" si="456"/>
        <v>32.816123530385241</v>
      </c>
      <c r="AF752" s="31">
        <f t="shared" si="457"/>
        <v>-90.06001392649884</v>
      </c>
      <c r="AG752" s="31">
        <f t="shared" si="445"/>
        <v>92.110410468749379</v>
      </c>
      <c r="AH752" s="31">
        <f t="shared" si="458"/>
        <v>-199.53465499481121</v>
      </c>
      <c r="AI752" s="31">
        <f t="shared" si="459"/>
        <v>-89.999999993955086</v>
      </c>
      <c r="AJ752" s="31">
        <f t="shared" si="460"/>
        <v>123.6579082727402</v>
      </c>
      <c r="AK752" s="31">
        <f t="shared" si="461"/>
        <v>89.999962396590973</v>
      </c>
      <c r="AL752" s="32">
        <f t="shared" si="462"/>
        <v>-86.351879760747408</v>
      </c>
      <c r="AM752" s="31">
        <f t="shared" si="463"/>
        <v>-89.997242416673146</v>
      </c>
      <c r="AN752" s="31">
        <f t="shared" si="464"/>
        <v>-70.118216014069034</v>
      </c>
      <c r="AO752" s="31">
        <f t="shared" si="465"/>
        <v>-89.997280014037258</v>
      </c>
      <c r="AP752" s="30">
        <f t="shared" si="446"/>
        <v>23.609121289162623</v>
      </c>
      <c r="AQ752" s="30">
        <f t="shared" si="447"/>
        <v>-26.020599913279625</v>
      </c>
      <c r="AR752" s="31">
        <f t="shared" si="466"/>
        <v>-39.713571107800796</v>
      </c>
      <c r="AS752" s="33">
        <f t="shared" si="467"/>
        <v>-180.05729394053611</v>
      </c>
      <c r="AT752" s="31">
        <f t="shared" si="468"/>
        <v>10.055821110706928</v>
      </c>
      <c r="AU752" s="31">
        <f t="shared" si="469"/>
        <v>71.687354037550605</v>
      </c>
      <c r="AV752" s="32">
        <f t="shared" si="470"/>
        <v>-9.8006577847225204E-2</v>
      </c>
      <c r="AW752" s="31">
        <f t="shared" si="471"/>
        <v>-8.5909474465646554</v>
      </c>
      <c r="AX752" s="34">
        <f t="shared" si="472"/>
        <v>9.9578145328597021</v>
      </c>
      <c r="AY752" s="35">
        <f t="shared" si="473"/>
        <v>63.09640659098595</v>
      </c>
      <c r="AZ752" s="10">
        <f t="shared" si="474"/>
        <v>-29.755756574941095</v>
      </c>
      <c r="BA752" s="10">
        <f t="shared" si="475"/>
        <v>-116.96088734955016</v>
      </c>
      <c r="BB752" s="10">
        <f t="shared" si="476"/>
        <v>63.039112650449837</v>
      </c>
      <c r="BC752" s="37"/>
      <c r="BD752" s="46">
        <f t="shared" si="477"/>
        <v>-30</v>
      </c>
      <c r="BE752" s="46">
        <f t="shared" si="478"/>
        <v>-117</v>
      </c>
      <c r="BF752" s="46">
        <f t="shared" si="479"/>
        <v>63</v>
      </c>
    </row>
    <row r="753" spans="22:58" x14ac:dyDescent="0.3">
      <c r="V753" s="29">
        <v>8.4900000000001192</v>
      </c>
      <c r="W753" s="36">
        <f t="shared" si="449"/>
        <v>3090295432.5144486</v>
      </c>
      <c r="X753" s="30">
        <f t="shared" si="448"/>
        <v>-6.4246676350453633</v>
      </c>
      <c r="Y753" s="31">
        <f t="shared" si="450"/>
        <v>-124.93574366400161</v>
      </c>
      <c r="Z753" s="31">
        <f t="shared" si="451"/>
        <v>-89.999967540976584</v>
      </c>
      <c r="AA753" s="31">
        <f t="shared" si="452"/>
        <v>104.63353255068449</v>
      </c>
      <c r="AB753" s="31">
        <f t="shared" si="453"/>
        <v>-89.999663917418147</v>
      </c>
      <c r="AC753" s="31">
        <f t="shared" si="454"/>
        <v>59.74300206158658</v>
      </c>
      <c r="AD753" s="31">
        <f t="shared" si="455"/>
        <v>89.940983614660738</v>
      </c>
      <c r="AE753" s="31">
        <f t="shared" si="456"/>
        <v>33.016123313224099</v>
      </c>
      <c r="AF753" s="31">
        <f t="shared" si="457"/>
        <v>-90.058647843733993</v>
      </c>
      <c r="AG753" s="31">
        <f t="shared" si="445"/>
        <v>92.110410468749379</v>
      </c>
      <c r="AH753" s="31">
        <f t="shared" si="458"/>
        <v>-199.73465499481119</v>
      </c>
      <c r="AI753" s="31">
        <f t="shared" si="459"/>
        <v>-89.99999999409269</v>
      </c>
      <c r="AJ753" s="31">
        <f t="shared" si="460"/>
        <v>123.8579082727401</v>
      </c>
      <c r="AK753" s="31">
        <f t="shared" si="461"/>
        <v>89.999963252549065</v>
      </c>
      <c r="AL753" s="32">
        <f t="shared" si="462"/>
        <v>-86.551879760294653</v>
      </c>
      <c r="AM753" s="31">
        <f t="shared" si="463"/>
        <v>-89.997305186933005</v>
      </c>
      <c r="AN753" s="31">
        <f t="shared" si="464"/>
        <v>-70.318216013616365</v>
      </c>
      <c r="AO753" s="31">
        <f t="shared" si="465"/>
        <v>-89.997341928476629</v>
      </c>
      <c r="AP753" s="30">
        <f t="shared" si="446"/>
        <v>23.609121289162623</v>
      </c>
      <c r="AQ753" s="30">
        <f t="shared" si="447"/>
        <v>-26.020599913279625</v>
      </c>
      <c r="AR753" s="31">
        <f t="shared" si="466"/>
        <v>-39.713571324509267</v>
      </c>
      <c r="AS753" s="33">
        <f t="shared" si="467"/>
        <v>-180.05598977221064</v>
      </c>
      <c r="AT753" s="31">
        <f t="shared" si="468"/>
        <v>10.23648126996267</v>
      </c>
      <c r="AU753" s="31">
        <f t="shared" si="469"/>
        <v>72.077256854382824</v>
      </c>
      <c r="AV753" s="32">
        <f t="shared" si="470"/>
        <v>-0.10257135848836869</v>
      </c>
      <c r="AW753" s="31">
        <f t="shared" si="471"/>
        <v>-8.7879673505929112</v>
      </c>
      <c r="AX753" s="34">
        <f t="shared" si="472"/>
        <v>10.133909911474301</v>
      </c>
      <c r="AY753" s="35">
        <f t="shared" si="473"/>
        <v>63.289289503789917</v>
      </c>
      <c r="AZ753" s="10">
        <f t="shared" si="474"/>
        <v>-29.579661413034966</v>
      </c>
      <c r="BA753" s="10">
        <f t="shared" si="475"/>
        <v>-116.76670026842072</v>
      </c>
      <c r="BB753" s="10">
        <f t="shared" si="476"/>
        <v>63.23329973157928</v>
      </c>
      <c r="BC753" s="48"/>
      <c r="BD753" s="46">
        <f t="shared" si="477"/>
        <v>-30</v>
      </c>
      <c r="BE753" s="46">
        <f t="shared" si="478"/>
        <v>-117</v>
      </c>
      <c r="BF753" s="46">
        <f t="shared" si="479"/>
        <v>63</v>
      </c>
    </row>
    <row r="754" spans="22:58" x14ac:dyDescent="0.3">
      <c r="V754" s="29">
        <v>8.5000000000001208</v>
      </c>
      <c r="W754" s="38">
        <f t="shared" si="449"/>
        <v>3162277660.1692681</v>
      </c>
      <c r="X754" s="30">
        <f t="shared" si="448"/>
        <v>-6.4246676350453633</v>
      </c>
      <c r="Y754" s="31">
        <f t="shared" si="450"/>
        <v>-125.13574366400157</v>
      </c>
      <c r="Z754" s="31">
        <f t="shared" si="451"/>
        <v>-89.999968279834164</v>
      </c>
      <c r="AA754" s="31">
        <f t="shared" si="452"/>
        <v>104.8335325506778</v>
      </c>
      <c r="AB754" s="31">
        <f t="shared" si="453"/>
        <v>-89.99967156759169</v>
      </c>
      <c r="AC754" s="31">
        <f t="shared" si="454"/>
        <v>59.943001854205988</v>
      </c>
      <c r="AD754" s="31">
        <f t="shared" si="455"/>
        <v>89.942326990682233</v>
      </c>
      <c r="AE754" s="31">
        <f t="shared" si="456"/>
        <v>33.216123105836857</v>
      </c>
      <c r="AF754" s="31">
        <f t="shared" si="457"/>
        <v>-90.057312856743607</v>
      </c>
      <c r="AG754" s="31">
        <f t="shared" si="445"/>
        <v>92.110410468749379</v>
      </c>
      <c r="AH754" s="31">
        <f t="shared" si="458"/>
        <v>-199.93465499481121</v>
      </c>
      <c r="AI754" s="31">
        <f t="shared" si="459"/>
        <v>-89.999999994227153</v>
      </c>
      <c r="AJ754" s="31">
        <f t="shared" si="460"/>
        <v>124.05790827274006</v>
      </c>
      <c r="AK754" s="31">
        <f t="shared" si="461"/>
        <v>89.999964089023166</v>
      </c>
      <c r="AL754" s="32">
        <f t="shared" si="462"/>
        <v>-86.751879759862277</v>
      </c>
      <c r="AM754" s="31">
        <f t="shared" si="463"/>
        <v>-89.997366528367337</v>
      </c>
      <c r="AN754" s="31">
        <f t="shared" si="464"/>
        <v>-70.518216013184045</v>
      </c>
      <c r="AO754" s="31">
        <f t="shared" si="465"/>
        <v>-89.997402433571324</v>
      </c>
      <c r="AP754" s="30">
        <f t="shared" si="446"/>
        <v>23.609121289162623</v>
      </c>
      <c r="AQ754" s="30">
        <f t="shared" si="447"/>
        <v>-26.020599913279625</v>
      </c>
      <c r="AR754" s="31">
        <f t="shared" si="466"/>
        <v>-39.71357153146419</v>
      </c>
      <c r="AS754" s="33">
        <f t="shared" si="467"/>
        <v>-180.05471529031493</v>
      </c>
      <c r="AT754" s="31">
        <f t="shared" si="468"/>
        <v>10.417931120133282</v>
      </c>
      <c r="AU754" s="31">
        <f t="shared" si="469"/>
        <v>72.459950057951474</v>
      </c>
      <c r="AV754" s="32">
        <f t="shared" si="470"/>
        <v>-0.10734613372512711</v>
      </c>
      <c r="AW754" s="31">
        <f t="shared" si="471"/>
        <v>-8.9893597906407425</v>
      </c>
      <c r="AX754" s="34">
        <f t="shared" si="472"/>
        <v>10.310584986408156</v>
      </c>
      <c r="AY754" s="35">
        <f t="shared" si="473"/>
        <v>63.470590267310733</v>
      </c>
      <c r="AZ754" s="10">
        <f t="shared" si="474"/>
        <v>-29.402986545056034</v>
      </c>
      <c r="BA754" s="10">
        <f t="shared" si="475"/>
        <v>-116.58412502300419</v>
      </c>
      <c r="BB754" s="10">
        <f t="shared" si="476"/>
        <v>63.415874976995809</v>
      </c>
      <c r="BC754" s="37"/>
      <c r="BD754" s="46">
        <f t="shared" si="477"/>
        <v>-29</v>
      </c>
      <c r="BE754" s="46">
        <f t="shared" si="478"/>
        <v>-117</v>
      </c>
      <c r="BF754" s="46">
        <f t="shared" si="479"/>
        <v>63</v>
      </c>
    </row>
    <row r="755" spans="22:58" x14ac:dyDescent="0.3">
      <c r="V755" s="29">
        <v>8.5100000000001206</v>
      </c>
      <c r="W755" s="38">
        <f t="shared" si="449"/>
        <v>3235936569.2971921</v>
      </c>
      <c r="X755" s="30">
        <f t="shared" si="448"/>
        <v>-6.4246676350453633</v>
      </c>
      <c r="Y755" s="31">
        <f t="shared" si="450"/>
        <v>-125.33574366400151</v>
      </c>
      <c r="Z755" s="31">
        <f t="shared" si="451"/>
        <v>-89.999969001873282</v>
      </c>
      <c r="AA755" s="31">
        <f t="shared" si="452"/>
        <v>105.03353255067138</v>
      </c>
      <c r="AB755" s="31">
        <f t="shared" si="453"/>
        <v>-89.999679043626045</v>
      </c>
      <c r="AC755" s="31">
        <f t="shared" si="454"/>
        <v>60.143001656159015</v>
      </c>
      <c r="AD755" s="31">
        <f t="shared" si="455"/>
        <v>89.94363978779343</v>
      </c>
      <c r="AE755" s="31">
        <f t="shared" si="456"/>
        <v>33.416122907783532</v>
      </c>
      <c r="AF755" s="31">
        <f t="shared" si="457"/>
        <v>-90.056008257705898</v>
      </c>
      <c r="AG755" s="31">
        <f t="shared" si="445"/>
        <v>92.110410468749379</v>
      </c>
      <c r="AH755" s="31">
        <f t="shared" si="458"/>
        <v>-200.13465499481123</v>
      </c>
      <c r="AI755" s="31">
        <f t="shared" si="459"/>
        <v>-89.999999994358561</v>
      </c>
      <c r="AJ755" s="31">
        <f t="shared" si="460"/>
        <v>124.25790827274</v>
      </c>
      <c r="AK755" s="31">
        <f t="shared" si="461"/>
        <v>89.999964906456796</v>
      </c>
      <c r="AL755" s="32">
        <f t="shared" si="462"/>
        <v>-86.951879759449341</v>
      </c>
      <c r="AM755" s="31">
        <f t="shared" si="463"/>
        <v>-89.997426473500141</v>
      </c>
      <c r="AN755" s="31">
        <f t="shared" si="464"/>
        <v>-70.718216012771194</v>
      </c>
      <c r="AO755" s="31">
        <f t="shared" si="465"/>
        <v>-89.997461561401906</v>
      </c>
      <c r="AP755" s="30">
        <f t="shared" si="446"/>
        <v>23.609121289162623</v>
      </c>
      <c r="AQ755" s="30">
        <f t="shared" si="447"/>
        <v>-26.020599913279625</v>
      </c>
      <c r="AR755" s="31">
        <f t="shared" si="466"/>
        <v>-39.713571729104665</v>
      </c>
      <c r="AS755" s="33">
        <f t="shared" si="467"/>
        <v>-180.05346981910782</v>
      </c>
      <c r="AT755" s="31">
        <f t="shared" si="468"/>
        <v>10.600141591852761</v>
      </c>
      <c r="AU755" s="31">
        <f t="shared" si="469"/>
        <v>72.835499926177178</v>
      </c>
      <c r="AV755" s="32">
        <f t="shared" si="470"/>
        <v>-0.1123403170798811</v>
      </c>
      <c r="AW755" s="31">
        <f t="shared" si="471"/>
        <v>-9.1952116318890376</v>
      </c>
      <c r="AX755" s="34">
        <f t="shared" si="472"/>
        <v>10.487801274772881</v>
      </c>
      <c r="AY755" s="35">
        <f t="shared" si="473"/>
        <v>63.64028829428814</v>
      </c>
      <c r="AZ755" s="10">
        <f t="shared" si="474"/>
        <v>-29.225770454331784</v>
      </c>
      <c r="BA755" s="10">
        <f t="shared" si="475"/>
        <v>-116.41318152481968</v>
      </c>
      <c r="BB755" s="10">
        <f t="shared" si="476"/>
        <v>63.586818475180323</v>
      </c>
      <c r="BC755" s="37"/>
      <c r="BD755" s="46">
        <f t="shared" si="477"/>
        <v>-29</v>
      </c>
      <c r="BE755" s="46">
        <f t="shared" si="478"/>
        <v>-116</v>
      </c>
      <c r="BF755" s="46">
        <f t="shared" si="479"/>
        <v>64</v>
      </c>
    </row>
    <row r="756" spans="22:58" x14ac:dyDescent="0.3">
      <c r="V756" s="29">
        <v>8.5200000000001204</v>
      </c>
      <c r="W756" s="36">
        <f t="shared" si="449"/>
        <v>3311311214.8268294</v>
      </c>
      <c r="X756" s="30">
        <f t="shared" si="448"/>
        <v>-6.4246676350453633</v>
      </c>
      <c r="Y756" s="31">
        <f t="shared" si="450"/>
        <v>-125.53574366400142</v>
      </c>
      <c r="Z756" s="31">
        <f t="shared" si="451"/>
        <v>-89.999969707476794</v>
      </c>
      <c r="AA756" s="31">
        <f t="shared" si="452"/>
        <v>105.23353255066522</v>
      </c>
      <c r="AB756" s="31">
        <f t="shared" si="453"/>
        <v>-89.99968634948506</v>
      </c>
      <c r="AC756" s="31">
        <f t="shared" si="454"/>
        <v>60.343001467025594</v>
      </c>
      <c r="AD756" s="31">
        <f t="shared" si="455"/>
        <v>89.944922702051244</v>
      </c>
      <c r="AE756" s="31">
        <f t="shared" si="456"/>
        <v>33.616122718644043</v>
      </c>
      <c r="AF756" s="31">
        <f t="shared" si="457"/>
        <v>-90.054733354910596</v>
      </c>
      <c r="AG756" s="31">
        <f t="shared" si="445"/>
        <v>92.110410468749379</v>
      </c>
      <c r="AH756" s="31">
        <f t="shared" si="458"/>
        <v>-200.33465499481116</v>
      </c>
      <c r="AI756" s="31">
        <f t="shared" si="459"/>
        <v>-89.999999994486984</v>
      </c>
      <c r="AJ756" s="31">
        <f t="shared" si="460"/>
        <v>124.45790827273989</v>
      </c>
      <c r="AK756" s="31">
        <f t="shared" si="461"/>
        <v>89.999965705283373</v>
      </c>
      <c r="AL756" s="32">
        <f t="shared" si="462"/>
        <v>-87.151879759054964</v>
      </c>
      <c r="AM756" s="31">
        <f t="shared" si="463"/>
        <v>-89.997485054115145</v>
      </c>
      <c r="AN756" s="31">
        <f t="shared" si="464"/>
        <v>-70.91821601237686</v>
      </c>
      <c r="AO756" s="31">
        <f t="shared" si="465"/>
        <v>-89.997519343318757</v>
      </c>
      <c r="AP756" s="30">
        <f t="shared" si="446"/>
        <v>23.609121289162623</v>
      </c>
      <c r="AQ756" s="30">
        <f t="shared" si="447"/>
        <v>-26.020599913279625</v>
      </c>
      <c r="AR756" s="31">
        <f t="shared" si="466"/>
        <v>-39.713571917849819</v>
      </c>
      <c r="AS756" s="33">
        <f t="shared" si="467"/>
        <v>-180.05225269822935</v>
      </c>
      <c r="AT756" s="31">
        <f t="shared" si="468"/>
        <v>10.783084429183599</v>
      </c>
      <c r="AU756" s="31">
        <f t="shared" si="469"/>
        <v>73.203976457548947</v>
      </c>
      <c r="AV756" s="32">
        <f t="shared" si="470"/>
        <v>-0.11756372088682246</v>
      </c>
      <c r="AW756" s="31">
        <f t="shared" si="471"/>
        <v>-9.4056107515260798</v>
      </c>
      <c r="AX756" s="34">
        <f t="shared" si="472"/>
        <v>10.665520708296777</v>
      </c>
      <c r="AY756" s="35">
        <f t="shared" si="473"/>
        <v>63.798365706022864</v>
      </c>
      <c r="AZ756" s="10">
        <f t="shared" si="474"/>
        <v>-29.048051209553044</v>
      </c>
      <c r="BA756" s="10">
        <f t="shared" si="475"/>
        <v>-116.25388699220649</v>
      </c>
      <c r="BB756" s="10">
        <f t="shared" si="476"/>
        <v>63.746113007793511</v>
      </c>
      <c r="BC756" s="48"/>
      <c r="BD756" s="46">
        <f t="shared" si="477"/>
        <v>-29</v>
      </c>
      <c r="BE756" s="46">
        <f t="shared" si="478"/>
        <v>-116</v>
      </c>
      <c r="BF756" s="46">
        <f t="shared" si="479"/>
        <v>64</v>
      </c>
    </row>
    <row r="757" spans="22:58" x14ac:dyDescent="0.3">
      <c r="V757" s="29">
        <v>8.5300000000001202</v>
      </c>
      <c r="W757" s="38">
        <f t="shared" si="449"/>
        <v>3388441561.3929653</v>
      </c>
      <c r="X757" s="30">
        <f t="shared" si="448"/>
        <v>-6.4246676350453633</v>
      </c>
      <c r="Y757" s="31">
        <f t="shared" si="450"/>
        <v>-125.73574366400138</v>
      </c>
      <c r="Z757" s="31">
        <f t="shared" si="451"/>
        <v>-89.999970397018814</v>
      </c>
      <c r="AA757" s="31">
        <f t="shared" si="452"/>
        <v>105.43353255065935</v>
      </c>
      <c r="AB757" s="31">
        <f t="shared" si="453"/>
        <v>-89.999693489042443</v>
      </c>
      <c r="AC757" s="31">
        <f t="shared" si="454"/>
        <v>60.543001286404596</v>
      </c>
      <c r="AD757" s="31">
        <f t="shared" si="455"/>
        <v>89.946176413668624</v>
      </c>
      <c r="AE757" s="31">
        <f t="shared" si="456"/>
        <v>33.816122538017218</v>
      </c>
      <c r="AF757" s="31">
        <f t="shared" si="457"/>
        <v>-90.053487472392632</v>
      </c>
      <c r="AG757" s="31">
        <f t="shared" si="445"/>
        <v>92.110410468749379</v>
      </c>
      <c r="AH757" s="31">
        <f t="shared" si="458"/>
        <v>-200.53465499481118</v>
      </c>
      <c r="AI757" s="31">
        <f t="shared" si="459"/>
        <v>-89.999999994612466</v>
      </c>
      <c r="AJ757" s="31">
        <f t="shared" si="460"/>
        <v>124.6579082727398</v>
      </c>
      <c r="AK757" s="31">
        <f t="shared" si="461"/>
        <v>89.999966485926421</v>
      </c>
      <c r="AL757" s="32">
        <f t="shared" si="462"/>
        <v>-87.351879758678365</v>
      </c>
      <c r="AM757" s="31">
        <f t="shared" si="463"/>
        <v>-89.99754230127256</v>
      </c>
      <c r="AN757" s="31">
        <f t="shared" si="464"/>
        <v>-71.11821601200036</v>
      </c>
      <c r="AO757" s="31">
        <f t="shared" si="465"/>
        <v>-89.997575809958605</v>
      </c>
      <c r="AP757" s="30">
        <f t="shared" si="446"/>
        <v>23.609121289162623</v>
      </c>
      <c r="AQ757" s="30">
        <f t="shared" si="447"/>
        <v>-26.020599913279625</v>
      </c>
      <c r="AR757" s="31">
        <f t="shared" si="466"/>
        <v>-39.713572098100144</v>
      </c>
      <c r="AS757" s="33">
        <f t="shared" si="467"/>
        <v>-180.05106328235124</v>
      </c>
      <c r="AT757" s="31">
        <f t="shared" si="468"/>
        <v>10.966732188000956</v>
      </c>
      <c r="AU757" s="31">
        <f t="shared" si="469"/>
        <v>73.565453058594642</v>
      </c>
      <c r="AV757" s="32">
        <f t="shared" si="470"/>
        <v>-0.12302657101708209</v>
      </c>
      <c r="AW757" s="31">
        <f t="shared" si="471"/>
        <v>-9.6206459970229705</v>
      </c>
      <c r="AX757" s="34">
        <f t="shared" si="472"/>
        <v>10.843705616983874</v>
      </c>
      <c r="AY757" s="35">
        <f t="shared" si="473"/>
        <v>63.944807061571673</v>
      </c>
      <c r="AZ757" s="10">
        <f t="shared" si="474"/>
        <v>-28.869866481116269</v>
      </c>
      <c r="BA757" s="10">
        <f t="shared" si="475"/>
        <v>-116.10625622077956</v>
      </c>
      <c r="BB757" s="10">
        <f t="shared" si="476"/>
        <v>63.893743779220443</v>
      </c>
      <c r="BC757" s="37"/>
      <c r="BD757" s="46">
        <f t="shared" si="477"/>
        <v>-29</v>
      </c>
      <c r="BE757" s="46">
        <f t="shared" si="478"/>
        <v>-116</v>
      </c>
      <c r="BF757" s="46">
        <f t="shared" si="479"/>
        <v>64</v>
      </c>
    </row>
    <row r="758" spans="22:58" x14ac:dyDescent="0.3">
      <c r="V758" s="29">
        <v>8.5400000000001199</v>
      </c>
      <c r="W758" s="38">
        <f t="shared" si="449"/>
        <v>3467368504.5262775</v>
      </c>
      <c r="X758" s="30">
        <f t="shared" si="448"/>
        <v>-6.4246676350453633</v>
      </c>
      <c r="Y758" s="31">
        <f t="shared" si="450"/>
        <v>-125.93574366400132</v>
      </c>
      <c r="Z758" s="31">
        <f t="shared" si="451"/>
        <v>-89.99997107086493</v>
      </c>
      <c r="AA758" s="31">
        <f t="shared" si="452"/>
        <v>105.63353255065377</v>
      </c>
      <c r="AB758" s="31">
        <f t="shared" si="453"/>
        <v>-89.999700466083638</v>
      </c>
      <c r="AC758" s="31">
        <f t="shared" si="454"/>
        <v>60.743001113912875</v>
      </c>
      <c r="AD758" s="31">
        <f t="shared" si="455"/>
        <v>89.947401587375296</v>
      </c>
      <c r="AE758" s="31">
        <f t="shared" si="456"/>
        <v>34.016122365519955</v>
      </c>
      <c r="AF758" s="31">
        <f t="shared" si="457"/>
        <v>-90.052269949573272</v>
      </c>
      <c r="AG758" s="31">
        <f t="shared" si="445"/>
        <v>92.110410468749379</v>
      </c>
      <c r="AH758" s="31">
        <f t="shared" si="458"/>
        <v>-200.73465499481117</v>
      </c>
      <c r="AI758" s="31">
        <f t="shared" si="459"/>
        <v>-89.999999994735106</v>
      </c>
      <c r="AJ758" s="31">
        <f t="shared" si="460"/>
        <v>124.85790827273975</v>
      </c>
      <c r="AK758" s="31">
        <f t="shared" si="461"/>
        <v>89.999967248799877</v>
      </c>
      <c r="AL758" s="32">
        <f t="shared" si="462"/>
        <v>-87.551879758318719</v>
      </c>
      <c r="AM758" s="31">
        <f t="shared" si="463"/>
        <v>-89.997598245325591</v>
      </c>
      <c r="AN758" s="31">
        <f t="shared" si="464"/>
        <v>-71.318216011640757</v>
      </c>
      <c r="AO758" s="31">
        <f t="shared" si="465"/>
        <v>-89.99763099126082</v>
      </c>
      <c r="AP758" s="30">
        <f t="shared" si="446"/>
        <v>23.609121289162623</v>
      </c>
      <c r="AQ758" s="30">
        <f t="shared" si="447"/>
        <v>-26.020599913279625</v>
      </c>
      <c r="AR758" s="31">
        <f t="shared" si="466"/>
        <v>-39.713572270237805</v>
      </c>
      <c r="AS758" s="33">
        <f t="shared" si="467"/>
        <v>-180.04990094083411</v>
      </c>
      <c r="AT758" s="31">
        <f t="shared" si="468"/>
        <v>11.15105823231108</v>
      </c>
      <c r="AU758" s="31">
        <f t="shared" si="469"/>
        <v>73.92000624314764</v>
      </c>
      <c r="AV758" s="32">
        <f t="shared" si="470"/>
        <v>-0.12873952194112687</v>
      </c>
      <c r="AW758" s="31">
        <f t="shared" si="471"/>
        <v>-9.8404071395702335</v>
      </c>
      <c r="AX758" s="34">
        <f t="shared" si="472"/>
        <v>11.022318710369953</v>
      </c>
      <c r="AY758" s="35">
        <f t="shared" si="473"/>
        <v>64.079599103577408</v>
      </c>
      <c r="AZ758" s="10">
        <f t="shared" si="474"/>
        <v>-28.691253559867853</v>
      </c>
      <c r="BA758" s="10">
        <f t="shared" si="475"/>
        <v>-115.9703018372567</v>
      </c>
      <c r="BB758" s="10">
        <f t="shared" si="476"/>
        <v>64.029698162743301</v>
      </c>
      <c r="BC758" s="37"/>
      <c r="BD758" s="46">
        <f t="shared" si="477"/>
        <v>-29</v>
      </c>
      <c r="BE758" s="46">
        <f t="shared" si="478"/>
        <v>-116</v>
      </c>
      <c r="BF758" s="46">
        <f t="shared" si="479"/>
        <v>64</v>
      </c>
    </row>
    <row r="759" spans="22:58" x14ac:dyDescent="0.3">
      <c r="V759" s="29">
        <v>8.5500000000001197</v>
      </c>
      <c r="W759" s="36">
        <f t="shared" si="449"/>
        <v>3548133892.3367381</v>
      </c>
      <c r="X759" s="30">
        <f t="shared" si="448"/>
        <v>-6.4246676350453633</v>
      </c>
      <c r="Y759" s="31">
        <f t="shared" si="450"/>
        <v>-126.13574366400127</v>
      </c>
      <c r="Z759" s="31">
        <f t="shared" si="451"/>
        <v>-89.999971729372447</v>
      </c>
      <c r="AA759" s="31">
        <f t="shared" si="452"/>
        <v>105.83353255064841</v>
      </c>
      <c r="AB759" s="31">
        <f t="shared" si="453"/>
        <v>-89.999707284307988</v>
      </c>
      <c r="AC759" s="31">
        <f t="shared" si="454"/>
        <v>60.943000949184558</v>
      </c>
      <c r="AD759" s="31">
        <f t="shared" si="455"/>
        <v>89.948598872770063</v>
      </c>
      <c r="AE759" s="31">
        <f t="shared" si="456"/>
        <v>34.216122200786351</v>
      </c>
      <c r="AF759" s="31">
        <f t="shared" si="457"/>
        <v>-90.051080140910372</v>
      </c>
      <c r="AG759" s="31">
        <f t="shared" si="445"/>
        <v>92.110410468749379</v>
      </c>
      <c r="AH759" s="31">
        <f t="shared" si="458"/>
        <v>-200.93465499481115</v>
      </c>
      <c r="AI759" s="31">
        <f t="shared" si="459"/>
        <v>-89.999999994854946</v>
      </c>
      <c r="AJ759" s="31">
        <f t="shared" si="460"/>
        <v>125.05790827273968</v>
      </c>
      <c r="AK759" s="31">
        <f t="shared" si="461"/>
        <v>89.999967994308207</v>
      </c>
      <c r="AL759" s="32">
        <f t="shared" si="462"/>
        <v>-87.751879757975246</v>
      </c>
      <c r="AM759" s="31">
        <f t="shared" si="463"/>
        <v>-89.997652915936499</v>
      </c>
      <c r="AN759" s="31">
        <f t="shared" si="464"/>
        <v>-71.518216011297341</v>
      </c>
      <c r="AO759" s="31">
        <f t="shared" si="465"/>
        <v>-89.997684916483237</v>
      </c>
      <c r="AP759" s="30">
        <f t="shared" si="446"/>
        <v>23.609121289162623</v>
      </c>
      <c r="AQ759" s="30">
        <f t="shared" si="447"/>
        <v>-26.020599913279625</v>
      </c>
      <c r="AR759" s="31">
        <f t="shared" si="466"/>
        <v>-39.713572434627991</v>
      </c>
      <c r="AS759" s="33">
        <f t="shared" si="467"/>
        <v>-180.04876505739361</v>
      </c>
      <c r="AT759" s="31">
        <f t="shared" si="468"/>
        <v>11.336036728688118</v>
      </c>
      <c r="AU759" s="31">
        <f t="shared" si="469"/>
        <v>74.26771534363921</v>
      </c>
      <c r="AV759" s="32">
        <f t="shared" si="470"/>
        <v>-0.13471367211482227</v>
      </c>
      <c r="AW759" s="31">
        <f t="shared" si="471"/>
        <v>-10.064984822375839</v>
      </c>
      <c r="AX759" s="34">
        <f t="shared" si="472"/>
        <v>11.201323056573296</v>
      </c>
      <c r="AY759" s="35">
        <f t="shared" si="473"/>
        <v>64.202730521263376</v>
      </c>
      <c r="AZ759" s="10">
        <f t="shared" si="474"/>
        <v>-28.512249378054698</v>
      </c>
      <c r="BA759" s="10">
        <f t="shared" si="475"/>
        <v>-115.84603453613023</v>
      </c>
      <c r="BB759" s="10">
        <f t="shared" si="476"/>
        <v>64.153965463869767</v>
      </c>
      <c r="BC759" s="48"/>
      <c r="BD759" s="46">
        <f t="shared" si="477"/>
        <v>-29</v>
      </c>
      <c r="BE759" s="46">
        <f t="shared" si="478"/>
        <v>-116</v>
      </c>
      <c r="BF759" s="46">
        <f t="shared" si="479"/>
        <v>64</v>
      </c>
    </row>
    <row r="760" spans="22:58" x14ac:dyDescent="0.3">
      <c r="V760" s="29">
        <v>8.5600000000001195</v>
      </c>
      <c r="W760" s="38">
        <f t="shared" si="449"/>
        <v>3630780547.7020192</v>
      </c>
      <c r="X760" s="30">
        <f t="shared" si="448"/>
        <v>-6.4246676350453633</v>
      </c>
      <c r="Y760" s="31">
        <f t="shared" si="450"/>
        <v>-126.33574366400123</v>
      </c>
      <c r="Z760" s="31">
        <f t="shared" si="451"/>
        <v>-89.999972372890483</v>
      </c>
      <c r="AA760" s="31">
        <f t="shared" si="452"/>
        <v>106.03353255064332</v>
      </c>
      <c r="AB760" s="31">
        <f t="shared" si="453"/>
        <v>-89.999713947330619</v>
      </c>
      <c r="AC760" s="31">
        <f t="shared" si="454"/>
        <v>61.143000791870222</v>
      </c>
      <c r="AD760" s="31">
        <f t="shared" si="455"/>
        <v>89.949768904665305</v>
      </c>
      <c r="AE760" s="31">
        <f t="shared" si="456"/>
        <v>34.416122043466956</v>
      </c>
      <c r="AF760" s="31">
        <f t="shared" si="457"/>
        <v>-90.049917415555782</v>
      </c>
      <c r="AG760" s="31">
        <f t="shared" si="445"/>
        <v>92.110410468749379</v>
      </c>
      <c r="AH760" s="31">
        <f t="shared" si="458"/>
        <v>-201.1346549948112</v>
      </c>
      <c r="AI760" s="31">
        <f t="shared" si="459"/>
        <v>-89.999999994972057</v>
      </c>
      <c r="AJ760" s="31">
        <f t="shared" si="460"/>
        <v>125.25790827273963</v>
      </c>
      <c r="AK760" s="31">
        <f t="shared" si="461"/>
        <v>89.999968722846702</v>
      </c>
      <c r="AL760" s="32">
        <f t="shared" si="462"/>
        <v>-87.951879757647248</v>
      </c>
      <c r="AM760" s="31">
        <f t="shared" si="463"/>
        <v>-89.997706342092371</v>
      </c>
      <c r="AN760" s="31">
        <f t="shared" si="464"/>
        <v>-71.718216010969442</v>
      </c>
      <c r="AO760" s="31">
        <f t="shared" si="465"/>
        <v>-89.997737614217726</v>
      </c>
      <c r="AP760" s="30">
        <f t="shared" si="446"/>
        <v>23.609121289162623</v>
      </c>
      <c r="AQ760" s="30">
        <f t="shared" si="447"/>
        <v>-26.020599913279625</v>
      </c>
      <c r="AR760" s="31">
        <f t="shared" si="466"/>
        <v>-39.713572591619489</v>
      </c>
      <c r="AS760" s="33">
        <f t="shared" si="467"/>
        <v>-180.04765502977352</v>
      </c>
      <c r="AT760" s="31">
        <f t="shared" si="468"/>
        <v>11.521642639005487</v>
      </c>
      <c r="AU760" s="31">
        <f t="shared" si="469"/>
        <v>74.608662234558295</v>
      </c>
      <c r="AV760" s="32">
        <f t="shared" si="470"/>
        <v>-0.14096057967286882</v>
      </c>
      <c r="AW760" s="31">
        <f t="shared" si="471"/>
        <v>-10.29447050351274</v>
      </c>
      <c r="AX760" s="34">
        <f t="shared" si="472"/>
        <v>11.380682059332617</v>
      </c>
      <c r="AY760" s="35">
        <f t="shared" si="473"/>
        <v>64.314191731045554</v>
      </c>
      <c r="AZ760" s="10">
        <f t="shared" si="474"/>
        <v>-28.332890532286871</v>
      </c>
      <c r="BA760" s="10">
        <f t="shared" si="475"/>
        <v>-115.73346329872797</v>
      </c>
      <c r="BB760" s="10">
        <f t="shared" si="476"/>
        <v>64.266536701272031</v>
      </c>
      <c r="BC760" s="37"/>
      <c r="BD760" s="46">
        <f t="shared" si="477"/>
        <v>-28</v>
      </c>
      <c r="BE760" s="46">
        <f t="shared" si="478"/>
        <v>-116</v>
      </c>
      <c r="BF760" s="46">
        <f t="shared" si="479"/>
        <v>64</v>
      </c>
    </row>
    <row r="761" spans="22:58" x14ac:dyDescent="0.3">
      <c r="V761" s="29">
        <v>8.5700000000001193</v>
      </c>
      <c r="W761" s="38">
        <f t="shared" si="449"/>
        <v>3715352290.9727545</v>
      </c>
      <c r="X761" s="30">
        <f t="shared" si="448"/>
        <v>-6.4246676350453633</v>
      </c>
      <c r="Y761" s="31">
        <f t="shared" si="450"/>
        <v>-126.53574366400116</v>
      </c>
      <c r="Z761" s="31">
        <f t="shared" si="451"/>
        <v>-89.999973001760281</v>
      </c>
      <c r="AA761" s="31">
        <f t="shared" si="452"/>
        <v>106.23353255063844</v>
      </c>
      <c r="AB761" s="31">
        <f t="shared" si="453"/>
        <v>-89.999720458684322</v>
      </c>
      <c r="AC761" s="31">
        <f t="shared" si="454"/>
        <v>61.343000641636195</v>
      </c>
      <c r="AD761" s="31">
        <f t="shared" si="455"/>
        <v>89.950912303423536</v>
      </c>
      <c r="AE761" s="31">
        <f t="shared" si="456"/>
        <v>34.616121893228126</v>
      </c>
      <c r="AF761" s="31">
        <f t="shared" si="457"/>
        <v>-90.048781157021068</v>
      </c>
      <c r="AG761" s="31">
        <f t="shared" si="445"/>
        <v>92.110410468749379</v>
      </c>
      <c r="AH761" s="31">
        <f t="shared" si="458"/>
        <v>-201.33465499481119</v>
      </c>
      <c r="AI761" s="31">
        <f t="shared" si="459"/>
        <v>-89.999999995086512</v>
      </c>
      <c r="AJ761" s="31">
        <f t="shared" si="460"/>
        <v>125.45790827273956</v>
      </c>
      <c r="AK761" s="31">
        <f t="shared" si="461"/>
        <v>89.999969434801628</v>
      </c>
      <c r="AL761" s="32">
        <f t="shared" si="462"/>
        <v>-88.151879757334001</v>
      </c>
      <c r="AM761" s="31">
        <f t="shared" si="463"/>
        <v>-89.997758552120473</v>
      </c>
      <c r="AN761" s="31">
        <f t="shared" si="464"/>
        <v>-71.918216010656252</v>
      </c>
      <c r="AO761" s="31">
        <f t="shared" si="465"/>
        <v>-89.997789112405357</v>
      </c>
      <c r="AP761" s="30">
        <f t="shared" si="446"/>
        <v>23.609121289162623</v>
      </c>
      <c r="AQ761" s="30">
        <f t="shared" si="447"/>
        <v>-26.020599913279625</v>
      </c>
      <c r="AR761" s="31">
        <f t="shared" si="466"/>
        <v>-39.713572741545129</v>
      </c>
      <c r="AS761" s="33">
        <f t="shared" si="467"/>
        <v>-180.04657026942641</v>
      </c>
      <c r="AT761" s="31">
        <f t="shared" si="468"/>
        <v>11.707851711631021</v>
      </c>
      <c r="AU761" s="31">
        <f t="shared" si="469"/>
        <v>74.942931068142954</v>
      </c>
      <c r="AV761" s="32">
        <f t="shared" si="470"/>
        <v>-0.14749227841012935</v>
      </c>
      <c r="AW761" s="31">
        <f t="shared" si="471"/>
        <v>-10.528956392994159</v>
      </c>
      <c r="AX761" s="34">
        <f t="shared" si="472"/>
        <v>11.560359433220892</v>
      </c>
      <c r="AY761" s="35">
        <f t="shared" si="473"/>
        <v>64.413974675148793</v>
      </c>
      <c r="AZ761" s="10">
        <f t="shared" si="474"/>
        <v>-28.153213308324236</v>
      </c>
      <c r="BA761" s="10">
        <f t="shared" si="475"/>
        <v>-115.63259559427762</v>
      </c>
      <c r="BB761" s="10">
        <f t="shared" si="476"/>
        <v>64.367404405722382</v>
      </c>
      <c r="BC761" s="37"/>
      <c r="BD761" s="46">
        <f t="shared" si="477"/>
        <v>-28</v>
      </c>
      <c r="BE761" s="46">
        <f t="shared" si="478"/>
        <v>-116</v>
      </c>
      <c r="BF761" s="46">
        <f t="shared" si="479"/>
        <v>64</v>
      </c>
    </row>
    <row r="762" spans="22:58" x14ac:dyDescent="0.3">
      <c r="V762" s="29">
        <v>8.5800000000001209</v>
      </c>
      <c r="W762" s="36">
        <f t="shared" si="449"/>
        <v>3801893963.2066779</v>
      </c>
      <c r="X762" s="30">
        <f t="shared" si="448"/>
        <v>-6.4246676350453633</v>
      </c>
      <c r="Y762" s="31">
        <f t="shared" si="450"/>
        <v>-126.73574366400116</v>
      </c>
      <c r="Z762" s="31">
        <f t="shared" si="451"/>
        <v>-89.999973616315245</v>
      </c>
      <c r="AA762" s="31">
        <f t="shared" si="452"/>
        <v>106.43353255063381</v>
      </c>
      <c r="AB762" s="31">
        <f t="shared" si="453"/>
        <v>-89.999726821821525</v>
      </c>
      <c r="AC762" s="31">
        <f t="shared" si="454"/>
        <v>61.543000498163849</v>
      </c>
      <c r="AD762" s="31">
        <f t="shared" si="455"/>
        <v>89.952029675286241</v>
      </c>
      <c r="AE762" s="31">
        <f t="shared" si="456"/>
        <v>34.816121749751133</v>
      </c>
      <c r="AF762" s="31">
        <f t="shared" si="457"/>
        <v>-90.047670762850515</v>
      </c>
      <c r="AG762" s="31">
        <f t="shared" si="445"/>
        <v>92.110410468749379</v>
      </c>
      <c r="AH762" s="31">
        <f t="shared" si="458"/>
        <v>-201.53465499481121</v>
      </c>
      <c r="AI762" s="31">
        <f t="shared" si="459"/>
        <v>-89.999999995198351</v>
      </c>
      <c r="AJ762" s="31">
        <f t="shared" si="460"/>
        <v>125.65790827273955</v>
      </c>
      <c r="AK762" s="31">
        <f t="shared" si="461"/>
        <v>89.999970130550494</v>
      </c>
      <c r="AL762" s="32">
        <f t="shared" si="462"/>
        <v>-88.351879757034894</v>
      </c>
      <c r="AM762" s="31">
        <f t="shared" si="463"/>
        <v>-89.99780957370325</v>
      </c>
      <c r="AN762" s="31">
        <f t="shared" si="464"/>
        <v>-72.118216010357173</v>
      </c>
      <c r="AO762" s="31">
        <f t="shared" si="465"/>
        <v>-89.997839438351107</v>
      </c>
      <c r="AP762" s="30">
        <f t="shared" si="446"/>
        <v>23.609121289162623</v>
      </c>
      <c r="AQ762" s="30">
        <f t="shared" si="447"/>
        <v>-26.020599913279625</v>
      </c>
      <c r="AR762" s="31">
        <f t="shared" si="466"/>
        <v>-39.713572884723042</v>
      </c>
      <c r="AS762" s="33">
        <f t="shared" si="467"/>
        <v>-180.04551020120164</v>
      </c>
      <c r="AT762" s="31">
        <f t="shared" si="468"/>
        <v>11.894640471246856</v>
      </c>
      <c r="AU762" s="31">
        <f t="shared" si="469"/>
        <v>75.270608022297139</v>
      </c>
      <c r="AV762" s="32">
        <f t="shared" si="470"/>
        <v>-0.15432129402813055</v>
      </c>
      <c r="AW762" s="31">
        <f t="shared" si="471"/>
        <v>-10.768535383744357</v>
      </c>
      <c r="AX762" s="34">
        <f t="shared" si="472"/>
        <v>11.740319177218725</v>
      </c>
      <c r="AY762" s="35">
        <f t="shared" si="473"/>
        <v>64.502072638552789</v>
      </c>
      <c r="AZ762" s="10">
        <f t="shared" si="474"/>
        <v>-27.97325370750432</v>
      </c>
      <c r="BA762" s="10">
        <f t="shared" si="475"/>
        <v>-115.54343756264885</v>
      </c>
      <c r="BB762" s="10">
        <f t="shared" si="476"/>
        <v>64.456562437351153</v>
      </c>
      <c r="BC762" s="48"/>
      <c r="BD762" s="46">
        <f t="shared" si="477"/>
        <v>-28</v>
      </c>
      <c r="BE762" s="46">
        <f t="shared" si="478"/>
        <v>-116</v>
      </c>
      <c r="BF762" s="46">
        <f t="shared" si="479"/>
        <v>64</v>
      </c>
    </row>
    <row r="763" spans="22:58" x14ac:dyDescent="0.3">
      <c r="V763" s="29">
        <v>8.5900000000001207</v>
      </c>
      <c r="W763" s="38">
        <f t="shared" si="449"/>
        <v>3890451449.9438963</v>
      </c>
      <c r="X763" s="30">
        <f t="shared" si="448"/>
        <v>-6.4246676350453633</v>
      </c>
      <c r="Y763" s="31">
        <f t="shared" si="450"/>
        <v>-126.93574366400112</v>
      </c>
      <c r="Z763" s="31">
        <f t="shared" si="451"/>
        <v>-89.999974216881228</v>
      </c>
      <c r="AA763" s="31">
        <f t="shared" si="452"/>
        <v>106.63353255062937</v>
      </c>
      <c r="AB763" s="31">
        <f t="shared" si="453"/>
        <v>-89.999733040116041</v>
      </c>
      <c r="AC763" s="31">
        <f t="shared" si="454"/>
        <v>61.743000361148781</v>
      </c>
      <c r="AD763" s="31">
        <f t="shared" si="455"/>
        <v>89.953121612695398</v>
      </c>
      <c r="AE763" s="31">
        <f t="shared" si="456"/>
        <v>35.016121612731659</v>
      </c>
      <c r="AF763" s="31">
        <f t="shared" si="457"/>
        <v>-90.046585644301885</v>
      </c>
      <c r="AG763" s="31">
        <f t="shared" si="445"/>
        <v>92.110410468749379</v>
      </c>
      <c r="AH763" s="31">
        <f t="shared" si="458"/>
        <v>-201.73465499481122</v>
      </c>
      <c r="AI763" s="31">
        <f t="shared" si="459"/>
        <v>-89.999999995307661</v>
      </c>
      <c r="AJ763" s="31">
        <f t="shared" si="460"/>
        <v>125.85790827273948</v>
      </c>
      <c r="AK763" s="31">
        <f t="shared" si="461"/>
        <v>89.999970810462173</v>
      </c>
      <c r="AL763" s="32">
        <f t="shared" si="462"/>
        <v>-88.551879756749216</v>
      </c>
      <c r="AM763" s="31">
        <f t="shared" si="463"/>
        <v>-89.997859433893012</v>
      </c>
      <c r="AN763" s="31">
        <f t="shared" si="464"/>
        <v>-72.318216010071581</v>
      </c>
      <c r="AO763" s="31">
        <f t="shared" si="465"/>
        <v>-89.9978886187385</v>
      </c>
      <c r="AP763" s="30">
        <f t="shared" si="446"/>
        <v>23.609121289162623</v>
      </c>
      <c r="AQ763" s="30">
        <f t="shared" si="447"/>
        <v>-26.020599913279625</v>
      </c>
      <c r="AR763" s="31">
        <f t="shared" si="466"/>
        <v>-39.713573021456924</v>
      </c>
      <c r="AS763" s="33">
        <f t="shared" si="467"/>
        <v>-180.0444742630404</v>
      </c>
      <c r="AT763" s="31">
        <f t="shared" si="468"/>
        <v>12.0819862074468</v>
      </c>
      <c r="AU763" s="31">
        <f t="shared" si="469"/>
        <v>75.591781060663479</v>
      </c>
      <c r="AV763" s="32">
        <f t="shared" si="470"/>
        <v>-0.16146066062032424</v>
      </c>
      <c r="AW763" s="31">
        <f t="shared" si="471"/>
        <v>-11.013300976122961</v>
      </c>
      <c r="AX763" s="34">
        <f t="shared" si="472"/>
        <v>11.920525546826475</v>
      </c>
      <c r="AY763" s="35">
        <f t="shared" si="473"/>
        <v>64.578480084540516</v>
      </c>
      <c r="AZ763" s="10">
        <f t="shared" si="474"/>
        <v>-27.793047474630448</v>
      </c>
      <c r="BA763" s="10">
        <f t="shared" si="475"/>
        <v>-115.46599417849988</v>
      </c>
      <c r="BB763" s="10">
        <f t="shared" si="476"/>
        <v>64.534005821500116</v>
      </c>
      <c r="BC763" s="37"/>
      <c r="BD763" s="46">
        <f t="shared" si="477"/>
        <v>-28</v>
      </c>
      <c r="BE763" s="46">
        <f t="shared" si="478"/>
        <v>-115</v>
      </c>
      <c r="BF763" s="46">
        <f t="shared" si="479"/>
        <v>65</v>
      </c>
    </row>
    <row r="764" spans="22:58" x14ac:dyDescent="0.3">
      <c r="V764" s="29">
        <v>8.6000000000001204</v>
      </c>
      <c r="W764" s="38">
        <f t="shared" si="449"/>
        <v>3981071705.5360885</v>
      </c>
      <c r="X764" s="30">
        <f t="shared" si="448"/>
        <v>-6.4246676350453633</v>
      </c>
      <c r="Y764" s="31">
        <f t="shared" si="450"/>
        <v>-127.13574366400108</v>
      </c>
      <c r="Z764" s="31">
        <f t="shared" si="451"/>
        <v>-89.999974803776681</v>
      </c>
      <c r="AA764" s="31">
        <f t="shared" si="452"/>
        <v>106.83353255062512</v>
      </c>
      <c r="AB764" s="31">
        <f t="shared" si="453"/>
        <v>-89.999739116864887</v>
      </c>
      <c r="AC764" s="31">
        <f t="shared" si="454"/>
        <v>61.943000230300399</v>
      </c>
      <c r="AD764" s="31">
        <f t="shared" si="455"/>
        <v>89.954188694607481</v>
      </c>
      <c r="AE764" s="31">
        <f t="shared" si="456"/>
        <v>35.216121481879071</v>
      </c>
      <c r="AF764" s="31">
        <f t="shared" si="457"/>
        <v>-90.045525226034087</v>
      </c>
      <c r="AG764" s="31">
        <f t="shared" si="445"/>
        <v>92.110410468749379</v>
      </c>
      <c r="AH764" s="31">
        <f t="shared" si="458"/>
        <v>-201.93465499481121</v>
      </c>
      <c r="AI764" s="31">
        <f t="shared" si="459"/>
        <v>-89.99999999541447</v>
      </c>
      <c r="AJ764" s="31">
        <f t="shared" si="460"/>
        <v>126.05790827273943</v>
      </c>
      <c r="AK764" s="31">
        <f t="shared" si="461"/>
        <v>89.999971474897166</v>
      </c>
      <c r="AL764" s="32">
        <f t="shared" si="462"/>
        <v>-88.75187975647637</v>
      </c>
      <c r="AM764" s="31">
        <f t="shared" si="463"/>
        <v>-89.997908159126283</v>
      </c>
      <c r="AN764" s="31">
        <f t="shared" si="464"/>
        <v>-72.518216009798778</v>
      </c>
      <c r="AO764" s="31">
        <f t="shared" si="465"/>
        <v>-89.997936679643587</v>
      </c>
      <c r="AP764" s="30">
        <f t="shared" si="446"/>
        <v>23.609121289162623</v>
      </c>
      <c r="AQ764" s="30">
        <f t="shared" si="447"/>
        <v>-26.020599913279625</v>
      </c>
      <c r="AR764" s="31">
        <f t="shared" si="466"/>
        <v>-39.713573152036709</v>
      </c>
      <c r="AS764" s="33">
        <f t="shared" si="467"/>
        <v>-180.04346190567767</v>
      </c>
      <c r="AT764" s="31">
        <f t="shared" si="468"/>
        <v>12.269866962255932</v>
      </c>
      <c r="AU764" s="31">
        <f t="shared" si="469"/>
        <v>75.906539704728644</v>
      </c>
      <c r="AV764" s="32">
        <f t="shared" si="470"/>
        <v>-0.16892393736585617</v>
      </c>
      <c r="AW764" s="31">
        <f t="shared" si="471"/>
        <v>-11.263347195652852</v>
      </c>
      <c r="AX764" s="34">
        <f t="shared" si="472"/>
        <v>12.100943024890077</v>
      </c>
      <c r="AY764" s="35">
        <f t="shared" si="473"/>
        <v>64.643192509075789</v>
      </c>
      <c r="AZ764" s="10">
        <f t="shared" si="474"/>
        <v>-27.61263012714663</v>
      </c>
      <c r="BA764" s="10">
        <f t="shared" si="475"/>
        <v>-115.40026939660189</v>
      </c>
      <c r="BB764" s="10">
        <f t="shared" si="476"/>
        <v>64.599730603398115</v>
      </c>
      <c r="BC764" s="37"/>
      <c r="BD764" s="46">
        <f t="shared" si="477"/>
        <v>-28</v>
      </c>
      <c r="BE764" s="46">
        <f t="shared" si="478"/>
        <v>-115</v>
      </c>
      <c r="BF764" s="46">
        <f t="shared" si="479"/>
        <v>65</v>
      </c>
    </row>
    <row r="765" spans="22:58" x14ac:dyDescent="0.3">
      <c r="V765" s="29">
        <v>8.6100000000001202</v>
      </c>
      <c r="W765" s="36">
        <f t="shared" si="449"/>
        <v>4073802778.0422688</v>
      </c>
      <c r="X765" s="30">
        <f t="shared" si="448"/>
        <v>-6.4246676350453633</v>
      </c>
      <c r="Y765" s="31">
        <f t="shared" si="450"/>
        <v>-127.33574366400104</v>
      </c>
      <c r="Z765" s="31">
        <f t="shared" si="451"/>
        <v>-89.999975377312722</v>
      </c>
      <c r="AA765" s="31">
        <f t="shared" si="452"/>
        <v>107.03353255062109</v>
      </c>
      <c r="AB765" s="31">
        <f t="shared" si="453"/>
        <v>-89.999745055290049</v>
      </c>
      <c r="AC765" s="31">
        <f t="shared" si="454"/>
        <v>62.143000105341166</v>
      </c>
      <c r="AD765" s="31">
        <f t="shared" si="455"/>
        <v>89.955231486800486</v>
      </c>
      <c r="AE765" s="31">
        <f t="shared" si="456"/>
        <v>35.416121356915845</v>
      </c>
      <c r="AF765" s="31">
        <f t="shared" si="457"/>
        <v>-90.044488945802286</v>
      </c>
      <c r="AG765" s="31">
        <f t="shared" si="445"/>
        <v>92.110410468749379</v>
      </c>
      <c r="AH765" s="31">
        <f t="shared" si="458"/>
        <v>-202.1346549948112</v>
      </c>
      <c r="AI765" s="31">
        <f t="shared" si="459"/>
        <v>-89.999999995518849</v>
      </c>
      <c r="AJ765" s="31">
        <f t="shared" si="460"/>
        <v>126.25790827273939</v>
      </c>
      <c r="AK765" s="31">
        <f t="shared" si="461"/>
        <v>89.999972124207773</v>
      </c>
      <c r="AL765" s="32">
        <f t="shared" si="462"/>
        <v>-88.951879756215831</v>
      </c>
      <c r="AM765" s="31">
        <f t="shared" si="463"/>
        <v>-89.997955775237841</v>
      </c>
      <c r="AN765" s="31">
        <f t="shared" si="464"/>
        <v>-72.718216009538267</v>
      </c>
      <c r="AO765" s="31">
        <f t="shared" si="465"/>
        <v>-89.997983646548917</v>
      </c>
      <c r="AP765" s="30">
        <f t="shared" si="446"/>
        <v>23.609121289162623</v>
      </c>
      <c r="AQ765" s="30">
        <f t="shared" si="447"/>
        <v>-26.020599913279625</v>
      </c>
      <c r="AR765" s="31">
        <f t="shared" si="466"/>
        <v>-39.713573276739425</v>
      </c>
      <c r="AS765" s="33">
        <f t="shared" si="467"/>
        <v>-180.0424725923512</v>
      </c>
      <c r="AT765" s="31">
        <f t="shared" si="468"/>
        <v>12.458261516707935</v>
      </c>
      <c r="AU765" s="31">
        <f t="shared" si="469"/>
        <v>76.214974817786882</v>
      </c>
      <c r="AV765" s="32">
        <f t="shared" si="470"/>
        <v>-0.17672522539732341</v>
      </c>
      <c r="AW765" s="31">
        <f t="shared" si="471"/>
        <v>-11.518768503592577</v>
      </c>
      <c r="AX765" s="34">
        <f t="shared" si="472"/>
        <v>12.281536291310612</v>
      </c>
      <c r="AY765" s="35">
        <f t="shared" si="473"/>
        <v>64.696206314194299</v>
      </c>
      <c r="AZ765" s="10">
        <f t="shared" si="474"/>
        <v>-27.432036985428812</v>
      </c>
      <c r="BA765" s="10">
        <f t="shared" si="475"/>
        <v>-115.3462662781569</v>
      </c>
      <c r="BB765" s="10">
        <f t="shared" si="476"/>
        <v>64.653733721843096</v>
      </c>
      <c r="BC765" s="48"/>
      <c r="BD765" s="46">
        <f t="shared" si="477"/>
        <v>-27</v>
      </c>
      <c r="BE765" s="46">
        <f t="shared" si="478"/>
        <v>-115</v>
      </c>
      <c r="BF765" s="46">
        <f t="shared" si="479"/>
        <v>65</v>
      </c>
    </row>
    <row r="766" spans="22:58" x14ac:dyDescent="0.3">
      <c r="V766" s="29">
        <v>8.62000000000012</v>
      </c>
      <c r="W766" s="38">
        <f t="shared" si="449"/>
        <v>4168693834.7045064</v>
      </c>
      <c r="X766" s="30">
        <f t="shared" si="448"/>
        <v>-6.4246676350453633</v>
      </c>
      <c r="Y766" s="31">
        <f t="shared" si="450"/>
        <v>-127.53574366400096</v>
      </c>
      <c r="Z766" s="31">
        <f t="shared" si="451"/>
        <v>-89.999975937793522</v>
      </c>
      <c r="AA766" s="31">
        <f t="shared" si="452"/>
        <v>107.23353255061717</v>
      </c>
      <c r="AB766" s="31">
        <f t="shared" si="453"/>
        <v>-89.999750858540153</v>
      </c>
      <c r="AC766" s="31">
        <f t="shared" si="454"/>
        <v>62.342999986005985</v>
      </c>
      <c r="AD766" s="31">
        <f t="shared" si="455"/>
        <v>89.956250542173862</v>
      </c>
      <c r="AE766" s="31">
        <f t="shared" si="456"/>
        <v>35.616121237576841</v>
      </c>
      <c r="AF766" s="31">
        <f t="shared" si="457"/>
        <v>-90.043476254159813</v>
      </c>
      <c r="AG766" s="31">
        <f t="shared" si="445"/>
        <v>92.110410468749379</v>
      </c>
      <c r="AH766" s="31">
        <f t="shared" si="458"/>
        <v>-202.33465499481116</v>
      </c>
      <c r="AI766" s="31">
        <f t="shared" si="459"/>
        <v>-89.99999999562084</v>
      </c>
      <c r="AJ766" s="31">
        <f t="shared" si="460"/>
        <v>126.4579082727393</v>
      </c>
      <c r="AK766" s="31">
        <f t="shared" si="461"/>
        <v>89.999972758738281</v>
      </c>
      <c r="AL766" s="32">
        <f t="shared" si="462"/>
        <v>-89.151879755966974</v>
      </c>
      <c r="AM766" s="31">
        <f t="shared" si="463"/>
        <v>-89.99800230747438</v>
      </c>
      <c r="AN766" s="31">
        <f t="shared" si="464"/>
        <v>-72.918216009289452</v>
      </c>
      <c r="AO766" s="31">
        <f t="shared" si="465"/>
        <v>-89.998029544356939</v>
      </c>
      <c r="AP766" s="30">
        <f t="shared" si="446"/>
        <v>23.609121289162623</v>
      </c>
      <c r="AQ766" s="30">
        <f t="shared" si="447"/>
        <v>-26.020599913279625</v>
      </c>
      <c r="AR766" s="31">
        <f t="shared" si="466"/>
        <v>-39.713573395829613</v>
      </c>
      <c r="AS766" s="33">
        <f t="shared" si="467"/>
        <v>-180.04150579851677</v>
      </c>
      <c r="AT766" s="31">
        <f t="shared" si="468"/>
        <v>12.647149376608047</v>
      </c>
      <c r="AU766" s="31">
        <f t="shared" si="469"/>
        <v>76.517178400547621</v>
      </c>
      <c r="AV766" s="32">
        <f t="shared" si="470"/>
        <v>-0.18487918480345927</v>
      </c>
      <c r="AW766" s="31">
        <f t="shared" si="471"/>
        <v>-11.779659699988981</v>
      </c>
      <c r="AX766" s="34">
        <f t="shared" si="472"/>
        <v>12.462270191804587</v>
      </c>
      <c r="AY766" s="35">
        <f t="shared" si="473"/>
        <v>64.737518700558638</v>
      </c>
      <c r="AZ766" s="10">
        <f t="shared" si="474"/>
        <v>-27.251303204025028</v>
      </c>
      <c r="BA766" s="10">
        <f t="shared" si="475"/>
        <v>-115.30398709795813</v>
      </c>
      <c r="BB766" s="10">
        <f t="shared" si="476"/>
        <v>64.696012902041872</v>
      </c>
      <c r="BC766" s="37"/>
      <c r="BD766" s="46">
        <f t="shared" si="477"/>
        <v>-27</v>
      </c>
      <c r="BE766" s="46">
        <f t="shared" si="478"/>
        <v>-115</v>
      </c>
      <c r="BF766" s="46">
        <f t="shared" si="479"/>
        <v>65</v>
      </c>
    </row>
    <row r="767" spans="22:58" x14ac:dyDescent="0.3">
      <c r="V767" s="29">
        <v>8.6300000000001198</v>
      </c>
      <c r="W767" s="38">
        <f t="shared" si="449"/>
        <v>4265795188.0171056</v>
      </c>
      <c r="X767" s="30">
        <f t="shared" si="448"/>
        <v>-6.4246676350453633</v>
      </c>
      <c r="Y767" s="31">
        <f t="shared" si="450"/>
        <v>-127.73574366400092</v>
      </c>
      <c r="Z767" s="31">
        <f t="shared" si="451"/>
        <v>-89.999976485516214</v>
      </c>
      <c r="AA767" s="31">
        <f t="shared" si="452"/>
        <v>107.43353255061348</v>
      </c>
      <c r="AB767" s="31">
        <f t="shared" si="453"/>
        <v>-89.999756529692149</v>
      </c>
      <c r="AC767" s="31">
        <f t="shared" si="454"/>
        <v>62.542999872041804</v>
      </c>
      <c r="AD767" s="31">
        <f t="shared" si="455"/>
        <v>89.957246401041701</v>
      </c>
      <c r="AE767" s="31">
        <f t="shared" si="456"/>
        <v>35.816121123609008</v>
      </c>
      <c r="AF767" s="31">
        <f t="shared" si="457"/>
        <v>-90.042486614166663</v>
      </c>
      <c r="AG767" s="31">
        <f t="shared" si="445"/>
        <v>92.110410468749379</v>
      </c>
      <c r="AH767" s="31">
        <f t="shared" si="458"/>
        <v>-202.53465499481115</v>
      </c>
      <c r="AI767" s="31">
        <f t="shared" si="459"/>
        <v>-89.999999995720543</v>
      </c>
      <c r="AJ767" s="31">
        <f t="shared" si="460"/>
        <v>126.65790827273925</v>
      </c>
      <c r="AK767" s="31">
        <f t="shared" si="461"/>
        <v>89.999973378825104</v>
      </c>
      <c r="AL767" s="32">
        <f t="shared" si="462"/>
        <v>-89.351879755729371</v>
      </c>
      <c r="AM767" s="31">
        <f t="shared" si="463"/>
        <v>-89.998047780507918</v>
      </c>
      <c r="AN767" s="31">
        <f t="shared" si="464"/>
        <v>-73.118216009051892</v>
      </c>
      <c r="AO767" s="31">
        <f t="shared" si="465"/>
        <v>-89.998074397403357</v>
      </c>
      <c r="AP767" s="30">
        <f t="shared" si="446"/>
        <v>23.609121289162623</v>
      </c>
      <c r="AQ767" s="30">
        <f t="shared" si="447"/>
        <v>-26.020599913279625</v>
      </c>
      <c r="AR767" s="31">
        <f t="shared" si="466"/>
        <v>-39.713573509559886</v>
      </c>
      <c r="AS767" s="33">
        <f t="shared" si="467"/>
        <v>-180.04056101157002</v>
      </c>
      <c r="AT767" s="31">
        <f t="shared" si="468"/>
        <v>12.836510757600903</v>
      </c>
      <c r="AU767" s="31">
        <f t="shared" si="469"/>
        <v>76.813243398135697</v>
      </c>
      <c r="AV767" s="32">
        <f t="shared" si="470"/>
        <v>-0.19340105172289432</v>
      </c>
      <c r="AW767" s="31">
        <f t="shared" si="471"/>
        <v>-12.046115818839873</v>
      </c>
      <c r="AX767" s="34">
        <f t="shared" si="472"/>
        <v>12.643109705878009</v>
      </c>
      <c r="AY767" s="35">
        <f t="shared" si="473"/>
        <v>64.767127579295817</v>
      </c>
      <c r="AZ767" s="10">
        <f t="shared" si="474"/>
        <v>-27.070463803681875</v>
      </c>
      <c r="BA767" s="10">
        <f t="shared" si="475"/>
        <v>-115.2734334322742</v>
      </c>
      <c r="BB767" s="10">
        <f t="shared" si="476"/>
        <v>64.726566567725797</v>
      </c>
      <c r="BC767" s="37"/>
      <c r="BD767" s="46">
        <f t="shared" si="477"/>
        <v>-27</v>
      </c>
      <c r="BE767" s="46">
        <f t="shared" si="478"/>
        <v>-115</v>
      </c>
      <c r="BF767" s="46">
        <f t="shared" si="479"/>
        <v>65</v>
      </c>
    </row>
    <row r="768" spans="22:58" x14ac:dyDescent="0.3">
      <c r="V768" s="29">
        <v>8.6400000000001196</v>
      </c>
      <c r="W768" s="36">
        <f t="shared" si="449"/>
        <v>4365158322.4028664</v>
      </c>
      <c r="X768" s="30">
        <f t="shared" si="448"/>
        <v>-6.4246676350453633</v>
      </c>
      <c r="Y768" s="31">
        <f t="shared" si="450"/>
        <v>-127.93574366400091</v>
      </c>
      <c r="Z768" s="31">
        <f t="shared" si="451"/>
        <v>-89.999977020771212</v>
      </c>
      <c r="AA768" s="31">
        <f t="shared" si="452"/>
        <v>107.63353255060994</v>
      </c>
      <c r="AB768" s="31">
        <f t="shared" si="453"/>
        <v>-89.999762071752968</v>
      </c>
      <c r="AC768" s="31">
        <f t="shared" si="454"/>
        <v>62.742999763206846</v>
      </c>
      <c r="AD768" s="31">
        <f t="shared" si="455"/>
        <v>89.958219591419123</v>
      </c>
      <c r="AE768" s="31">
        <f t="shared" si="456"/>
        <v>36.016121014770526</v>
      </c>
      <c r="AF768" s="31">
        <f t="shared" si="457"/>
        <v>-90.041519501105057</v>
      </c>
      <c r="AG768" s="31">
        <f t="shared" si="445"/>
        <v>92.110410468749379</v>
      </c>
      <c r="AH768" s="31">
        <f t="shared" si="458"/>
        <v>-202.73465499481117</v>
      </c>
      <c r="AI768" s="31">
        <f t="shared" si="459"/>
        <v>-89.999999995817959</v>
      </c>
      <c r="AJ768" s="31">
        <f t="shared" si="460"/>
        <v>126.85790827273921</v>
      </c>
      <c r="AK768" s="31">
        <f t="shared" si="461"/>
        <v>89.999973984797023</v>
      </c>
      <c r="AL768" s="32">
        <f t="shared" si="462"/>
        <v>-89.551879755502441</v>
      </c>
      <c r="AM768" s="31">
        <f t="shared" si="463"/>
        <v>-89.998092218448818</v>
      </c>
      <c r="AN768" s="31">
        <f t="shared" si="464"/>
        <v>-73.318216008825019</v>
      </c>
      <c r="AO768" s="31">
        <f t="shared" si="465"/>
        <v>-89.998118229469753</v>
      </c>
      <c r="AP768" s="30">
        <f t="shared" si="446"/>
        <v>23.609121289162623</v>
      </c>
      <c r="AQ768" s="30">
        <f t="shared" si="447"/>
        <v>-26.020599913279625</v>
      </c>
      <c r="AR768" s="31">
        <f t="shared" si="466"/>
        <v>-39.713573618171495</v>
      </c>
      <c r="AS768" s="33">
        <f t="shared" si="467"/>
        <v>-180.03963773057481</v>
      </c>
      <c r="AT768" s="31">
        <f t="shared" si="468"/>
        <v>13.026326569653845</v>
      </c>
      <c r="AU768" s="31">
        <f t="shared" si="469"/>
        <v>77.103263518201658</v>
      </c>
      <c r="AV768" s="32">
        <f t="shared" si="470"/>
        <v>-0.20230665547985263</v>
      </c>
      <c r="AW768" s="31">
        <f t="shared" si="471"/>
        <v>-12.318232014992516</v>
      </c>
      <c r="AX768" s="34">
        <f t="shared" si="472"/>
        <v>12.824019914173993</v>
      </c>
      <c r="AY768" s="35">
        <f t="shared" si="473"/>
        <v>64.78503150320914</v>
      </c>
      <c r="AZ768" s="10">
        <f t="shared" si="474"/>
        <v>-26.8895537039975</v>
      </c>
      <c r="BA768" s="10">
        <f t="shared" si="475"/>
        <v>-115.25460622736567</v>
      </c>
      <c r="BB768" s="10">
        <f t="shared" si="476"/>
        <v>64.74539377263433</v>
      </c>
      <c r="BC768" s="48"/>
      <c r="BD768" s="46">
        <f t="shared" si="477"/>
        <v>-27</v>
      </c>
      <c r="BE768" s="46">
        <f t="shared" si="478"/>
        <v>-115</v>
      </c>
      <c r="BF768" s="46">
        <f t="shared" si="479"/>
        <v>65</v>
      </c>
    </row>
    <row r="769" spans="22:58" x14ac:dyDescent="0.3">
      <c r="V769" s="29">
        <v>8.6500000000001194</v>
      </c>
      <c r="W769" s="38">
        <f t="shared" si="449"/>
        <v>4466835921.5108652</v>
      </c>
      <c r="X769" s="30">
        <f t="shared" si="448"/>
        <v>-6.4246676350453633</v>
      </c>
      <c r="Y769" s="31">
        <f t="shared" si="450"/>
        <v>-128.13574366400087</v>
      </c>
      <c r="Z769" s="31">
        <f t="shared" si="451"/>
        <v>-89.99997754384232</v>
      </c>
      <c r="AA769" s="31">
        <f t="shared" si="452"/>
        <v>107.83353255060658</v>
      </c>
      <c r="AB769" s="31">
        <f t="shared" si="453"/>
        <v>-89.999767487661089</v>
      </c>
      <c r="AC769" s="31">
        <f t="shared" si="454"/>
        <v>62.942999659270278</v>
      </c>
      <c r="AD769" s="31">
        <f t="shared" si="455"/>
        <v>89.959170629302307</v>
      </c>
      <c r="AE769" s="31">
        <f t="shared" si="456"/>
        <v>36.216120910830632</v>
      </c>
      <c r="AF769" s="31">
        <f t="shared" si="457"/>
        <v>-90.040574402201102</v>
      </c>
      <c r="AG769" s="31">
        <f t="shared" si="445"/>
        <v>92.110410468749379</v>
      </c>
      <c r="AH769" s="31">
        <f t="shared" si="458"/>
        <v>-202.93465499481115</v>
      </c>
      <c r="AI769" s="31">
        <f t="shared" si="459"/>
        <v>-89.999999995913143</v>
      </c>
      <c r="AJ769" s="31">
        <f t="shared" si="460"/>
        <v>127.05790827273917</v>
      </c>
      <c r="AK769" s="31">
        <f t="shared" si="461"/>
        <v>89.999974576975333</v>
      </c>
      <c r="AL769" s="32">
        <f t="shared" si="462"/>
        <v>-89.751879755285728</v>
      </c>
      <c r="AM769" s="31">
        <f t="shared" si="463"/>
        <v>-89.998135644858706</v>
      </c>
      <c r="AN769" s="31">
        <f t="shared" si="464"/>
        <v>-73.518216008608334</v>
      </c>
      <c r="AO769" s="31">
        <f t="shared" si="465"/>
        <v>-89.998161063796516</v>
      </c>
      <c r="AP769" s="30">
        <f t="shared" si="446"/>
        <v>23.609121289162623</v>
      </c>
      <c r="AQ769" s="30">
        <f t="shared" si="447"/>
        <v>-26.020599913279625</v>
      </c>
      <c r="AR769" s="31">
        <f t="shared" si="466"/>
        <v>-39.713573721894704</v>
      </c>
      <c r="AS769" s="33">
        <f t="shared" si="467"/>
        <v>-180.0387354659976</v>
      </c>
      <c r="AT769" s="31">
        <f t="shared" si="468"/>
        <v>13.216578401059314</v>
      </c>
      <c r="AU769" s="31">
        <f t="shared" si="469"/>
        <v>77.387333059835981</v>
      </c>
      <c r="AV769" s="32">
        <f t="shared" si="470"/>
        <v>-0.21161243570718119</v>
      </c>
      <c r="AW769" s="31">
        <f t="shared" si="471"/>
        <v>-12.596103442403292</v>
      </c>
      <c r="AX769" s="34">
        <f t="shared" si="472"/>
        <v>13.004965965352133</v>
      </c>
      <c r="AY769" s="35">
        <f t="shared" si="473"/>
        <v>64.791229617432691</v>
      </c>
      <c r="AZ769" s="10">
        <f t="shared" si="474"/>
        <v>-26.70860775654257</v>
      </c>
      <c r="BA769" s="10">
        <f t="shared" si="475"/>
        <v>-115.24750584856491</v>
      </c>
      <c r="BB769" s="10">
        <f t="shared" si="476"/>
        <v>64.752494151435087</v>
      </c>
      <c r="BC769" s="37"/>
      <c r="BD769" s="46">
        <f t="shared" si="477"/>
        <v>-27</v>
      </c>
      <c r="BE769" s="46">
        <f t="shared" si="478"/>
        <v>-115</v>
      </c>
      <c r="BF769" s="46">
        <f t="shared" si="479"/>
        <v>65</v>
      </c>
    </row>
    <row r="770" spans="22:58" x14ac:dyDescent="0.3">
      <c r="V770" s="29">
        <v>8.6600000000001192</v>
      </c>
      <c r="W770" s="38">
        <f t="shared" si="449"/>
        <v>4570881896.150012</v>
      </c>
      <c r="X770" s="30">
        <f t="shared" si="448"/>
        <v>-6.4246676350453633</v>
      </c>
      <c r="Y770" s="31">
        <f t="shared" si="450"/>
        <v>-128.33574366400083</v>
      </c>
      <c r="Z770" s="31">
        <f t="shared" si="451"/>
        <v>-89.999978055006864</v>
      </c>
      <c r="AA770" s="31">
        <f t="shared" si="452"/>
        <v>108.03353255060335</v>
      </c>
      <c r="AB770" s="31">
        <f t="shared" si="453"/>
        <v>-89.999772780288083</v>
      </c>
      <c r="AC770" s="31">
        <f t="shared" si="454"/>
        <v>63.14299956001161</v>
      </c>
      <c r="AD770" s="31">
        <f t="shared" si="455"/>
        <v>89.960100018942043</v>
      </c>
      <c r="AE770" s="31">
        <f t="shared" si="456"/>
        <v>36.416120811568781</v>
      </c>
      <c r="AF770" s="31">
        <f t="shared" si="457"/>
        <v>-90.039650816352903</v>
      </c>
      <c r="AG770" s="31">
        <f t="shared" si="445"/>
        <v>92.110410468749379</v>
      </c>
      <c r="AH770" s="31">
        <f t="shared" si="458"/>
        <v>-203.13465499481114</v>
      </c>
      <c r="AI770" s="31">
        <f t="shared" si="459"/>
        <v>-89.999999996006167</v>
      </c>
      <c r="AJ770" s="31">
        <f t="shared" si="460"/>
        <v>127.25790827273913</v>
      </c>
      <c r="AK770" s="31">
        <f t="shared" si="461"/>
        <v>89.999975155674036</v>
      </c>
      <c r="AL770" s="32">
        <f t="shared" si="462"/>
        <v>-89.951879755078764</v>
      </c>
      <c r="AM770" s="31">
        <f t="shared" si="463"/>
        <v>-89.998178082762806</v>
      </c>
      <c r="AN770" s="31">
        <f t="shared" si="464"/>
        <v>-73.718216008401399</v>
      </c>
      <c r="AO770" s="31">
        <f t="shared" si="465"/>
        <v>-89.998202923094937</v>
      </c>
      <c r="AP770" s="30">
        <f t="shared" si="446"/>
        <v>23.609121289162623</v>
      </c>
      <c r="AQ770" s="30">
        <f t="shared" si="447"/>
        <v>-26.020599913279625</v>
      </c>
      <c r="AR770" s="31">
        <f t="shared" si="466"/>
        <v>-39.71357382094962</v>
      </c>
      <c r="AS770" s="33">
        <f t="shared" si="467"/>
        <v>-180.03785373944783</v>
      </c>
      <c r="AT770" s="31">
        <f t="shared" si="468"/>
        <v>13.407248502051161</v>
      </c>
      <c r="AU770" s="31">
        <f t="shared" si="469"/>
        <v>77.665546752958235</v>
      </c>
      <c r="AV770" s="32">
        <f t="shared" si="470"/>
        <v>-0.22133545939623786</v>
      </c>
      <c r="AW770" s="31">
        <f t="shared" si="471"/>
        <v>-12.879825123383005</v>
      </c>
      <c r="AX770" s="34">
        <f t="shared" si="472"/>
        <v>13.185913042654922</v>
      </c>
      <c r="AY770" s="35">
        <f t="shared" si="473"/>
        <v>64.785721629575235</v>
      </c>
      <c r="AZ770" s="10">
        <f t="shared" si="474"/>
        <v>-26.527660778294695</v>
      </c>
      <c r="BA770" s="10">
        <f t="shared" si="475"/>
        <v>-115.25213210987259</v>
      </c>
      <c r="BB770" s="10">
        <f t="shared" si="476"/>
        <v>64.747867890127409</v>
      </c>
      <c r="BC770" s="37"/>
      <c r="BD770" s="46">
        <f t="shared" si="477"/>
        <v>-27</v>
      </c>
      <c r="BE770" s="46">
        <f t="shared" si="478"/>
        <v>-115</v>
      </c>
      <c r="BF770" s="46">
        <f t="shared" si="479"/>
        <v>65</v>
      </c>
    </row>
    <row r="771" spans="22:58" x14ac:dyDescent="0.3">
      <c r="V771" s="29">
        <v>8.6700000000001207</v>
      </c>
      <c r="W771" s="36">
        <f t="shared" si="449"/>
        <v>4677351412.8732891</v>
      </c>
      <c r="X771" s="30">
        <f t="shared" si="448"/>
        <v>-6.4246676350453633</v>
      </c>
      <c r="Y771" s="31">
        <f t="shared" si="450"/>
        <v>-128.53574366400085</v>
      </c>
      <c r="Z771" s="31">
        <f t="shared" si="451"/>
        <v>-89.9999785545359</v>
      </c>
      <c r="AA771" s="31">
        <f t="shared" si="452"/>
        <v>108.2335325506003</v>
      </c>
      <c r="AB771" s="31">
        <f t="shared" si="453"/>
        <v>-89.999777952440184</v>
      </c>
      <c r="AC771" s="31">
        <f t="shared" si="454"/>
        <v>63.342999465220359</v>
      </c>
      <c r="AD771" s="31">
        <f t="shared" si="455"/>
        <v>89.961008253111046</v>
      </c>
      <c r="AE771" s="31">
        <f t="shared" si="456"/>
        <v>36.616120716774461</v>
      </c>
      <c r="AF771" s="31">
        <f t="shared" si="457"/>
        <v>-90.038748253865052</v>
      </c>
      <c r="AG771" s="31">
        <f t="shared" si="445"/>
        <v>92.110410468749379</v>
      </c>
      <c r="AH771" s="31">
        <f t="shared" si="458"/>
        <v>-203.33465499481119</v>
      </c>
      <c r="AI771" s="31">
        <f t="shared" si="459"/>
        <v>-89.999999996097074</v>
      </c>
      <c r="AJ771" s="31">
        <f t="shared" si="460"/>
        <v>127.45790827273913</v>
      </c>
      <c r="AK771" s="31">
        <f t="shared" si="461"/>
        <v>89.999975721199931</v>
      </c>
      <c r="AL771" s="32">
        <f t="shared" si="462"/>
        <v>-90.151879754881165</v>
      </c>
      <c r="AM771" s="31">
        <f t="shared" si="463"/>
        <v>-89.998219554662299</v>
      </c>
      <c r="AN771" s="31">
        <f t="shared" si="464"/>
        <v>-73.918216008203842</v>
      </c>
      <c r="AO771" s="31">
        <f t="shared" si="465"/>
        <v>-89.998243829559442</v>
      </c>
      <c r="AP771" s="30">
        <f t="shared" si="446"/>
        <v>23.609121289162623</v>
      </c>
      <c r="AQ771" s="30">
        <f t="shared" si="447"/>
        <v>-26.020599913279625</v>
      </c>
      <c r="AR771" s="31">
        <f t="shared" si="466"/>
        <v>-39.713573915546384</v>
      </c>
      <c r="AS771" s="33">
        <f t="shared" si="467"/>
        <v>-180.03699208342448</v>
      </c>
      <c r="AT771" s="31">
        <f t="shared" si="468"/>
        <v>13.598319768122792</v>
      </c>
      <c r="AU771" s="31">
        <f t="shared" si="469"/>
        <v>77.937999607837369</v>
      </c>
      <c r="AV771" s="32">
        <f t="shared" si="470"/>
        <v>-0.23149343780688283</v>
      </c>
      <c r="AW771" s="31">
        <f t="shared" si="471"/>
        <v>-13.169491808455994</v>
      </c>
      <c r="AX771" s="34">
        <f t="shared" si="472"/>
        <v>13.366826330315909</v>
      </c>
      <c r="AY771" s="35">
        <f t="shared" si="473"/>
        <v>64.768507799381382</v>
      </c>
      <c r="AZ771" s="10">
        <f t="shared" si="474"/>
        <v>-26.346747585230474</v>
      </c>
      <c r="BA771" s="10">
        <f t="shared" si="475"/>
        <v>-115.2684842840431</v>
      </c>
      <c r="BB771" s="10">
        <f t="shared" si="476"/>
        <v>64.731515715956903</v>
      </c>
      <c r="BC771" s="48"/>
      <c r="BD771" s="46">
        <f t="shared" si="477"/>
        <v>-26</v>
      </c>
      <c r="BE771" s="46">
        <f t="shared" si="478"/>
        <v>-115</v>
      </c>
      <c r="BF771" s="46">
        <f t="shared" si="479"/>
        <v>65</v>
      </c>
    </row>
    <row r="772" spans="22:58" x14ac:dyDescent="0.3">
      <c r="V772" s="29">
        <v>8.6800000000001294</v>
      </c>
      <c r="W772" s="38">
        <f t="shared" si="449"/>
        <v>4786300923.2278233</v>
      </c>
      <c r="X772" s="30">
        <f t="shared" si="448"/>
        <v>-6.4246676350453633</v>
      </c>
      <c r="Y772" s="31">
        <f t="shared" si="450"/>
        <v>-128.73574366400101</v>
      </c>
      <c r="Z772" s="31">
        <f t="shared" si="451"/>
        <v>-89.999979042694264</v>
      </c>
      <c r="AA772" s="31">
        <f t="shared" si="452"/>
        <v>108.43353255059755</v>
      </c>
      <c r="AB772" s="31">
        <f t="shared" si="453"/>
        <v>-89.99978300685973</v>
      </c>
      <c r="AC772" s="31">
        <f t="shared" si="454"/>
        <v>63.542999374695562</v>
      </c>
      <c r="AD772" s="31">
        <f t="shared" si="455"/>
        <v>89.961895813365274</v>
      </c>
      <c r="AE772" s="31">
        <f t="shared" si="456"/>
        <v>36.81612062624675</v>
      </c>
      <c r="AF772" s="31">
        <f t="shared" si="457"/>
        <v>-90.037866236188719</v>
      </c>
      <c r="AG772" s="31">
        <f t="shared" ref="AG772:AG822" si="480">DC_gain_comp</f>
        <v>92.110410468749379</v>
      </c>
      <c r="AH772" s="31">
        <f t="shared" si="458"/>
        <v>-203.53465499481138</v>
      </c>
      <c r="AI772" s="31">
        <f t="shared" si="459"/>
        <v>-89.99999999618592</v>
      </c>
      <c r="AJ772" s="31">
        <f t="shared" si="460"/>
        <v>127.65790827273929</v>
      </c>
      <c r="AK772" s="31">
        <f t="shared" si="461"/>
        <v>89.999976273852909</v>
      </c>
      <c r="AL772" s="32">
        <f t="shared" si="462"/>
        <v>-90.35187975469259</v>
      </c>
      <c r="AM772" s="31">
        <f t="shared" si="463"/>
        <v>-89.998260082546096</v>
      </c>
      <c r="AN772" s="31">
        <f t="shared" si="464"/>
        <v>-74.118216008015295</v>
      </c>
      <c r="AO772" s="31">
        <f t="shared" si="465"/>
        <v>-89.998283804879108</v>
      </c>
      <c r="AP772" s="30">
        <f t="shared" ref="AP772:AP822" si="481">-20*LOG(GmPS*Rsns)</f>
        <v>23.609121289162623</v>
      </c>
      <c r="AQ772" s="30">
        <f t="shared" ref="AQ772:AQ822" si="482">20*LOG(Vref/Vout)</f>
        <v>-26.020599913279625</v>
      </c>
      <c r="AR772" s="31">
        <f t="shared" si="466"/>
        <v>-39.713574005885548</v>
      </c>
      <c r="AS772" s="33">
        <f t="shared" si="467"/>
        <v>-180.03615004106783</v>
      </c>
      <c r="AT772" s="31">
        <f t="shared" si="468"/>
        <v>13.789775723127697</v>
      </c>
      <c r="AU772" s="31">
        <f t="shared" si="469"/>
        <v>78.204786774386079</v>
      </c>
      <c r="AV772" s="32">
        <f t="shared" si="470"/>
        <v>-0.24210474316436309</v>
      </c>
      <c r="AW772" s="31">
        <f t="shared" si="471"/>
        <v>-13.46519782646668</v>
      </c>
      <c r="AX772" s="34">
        <f t="shared" si="472"/>
        <v>13.547670979963334</v>
      </c>
      <c r="AY772" s="35">
        <f t="shared" si="473"/>
        <v>64.739588947919401</v>
      </c>
      <c r="AZ772" s="10">
        <f t="shared" si="474"/>
        <v>-26.165903025922212</v>
      </c>
      <c r="BA772" s="10">
        <f t="shared" si="475"/>
        <v>-115.29656109314843</v>
      </c>
      <c r="BB772" s="10">
        <f t="shared" si="476"/>
        <v>64.703438906851574</v>
      </c>
      <c r="BC772" s="37"/>
      <c r="BD772" s="46">
        <f t="shared" si="477"/>
        <v>-26</v>
      </c>
      <c r="BE772" s="46">
        <f t="shared" si="478"/>
        <v>-115</v>
      </c>
      <c r="BF772" s="46">
        <f t="shared" si="479"/>
        <v>65</v>
      </c>
    </row>
    <row r="773" spans="22:58" x14ac:dyDescent="0.3">
      <c r="V773" s="29">
        <v>8.6900000000001292</v>
      </c>
      <c r="W773" s="38">
        <f t="shared" si="449"/>
        <v>4897788193.6859341</v>
      </c>
      <c r="X773" s="30">
        <f t="shared" ref="X773:X822" si="483">DC_gain_power</f>
        <v>-6.4246676350453633</v>
      </c>
      <c r="Y773" s="31">
        <f t="shared" si="450"/>
        <v>-128.93574366400097</v>
      </c>
      <c r="Z773" s="31">
        <f t="shared" si="451"/>
        <v>-89.999979519740776</v>
      </c>
      <c r="AA773" s="31">
        <f t="shared" si="452"/>
        <v>108.63353255059477</v>
      </c>
      <c r="AB773" s="31">
        <f t="shared" si="453"/>
        <v>-89.999787946226633</v>
      </c>
      <c r="AC773" s="31">
        <f t="shared" si="454"/>
        <v>63.742999288244874</v>
      </c>
      <c r="AD773" s="31">
        <f t="shared" si="455"/>
        <v>89.962763170299226</v>
      </c>
      <c r="AE773" s="31">
        <f t="shared" si="456"/>
        <v>37.01612053979332</v>
      </c>
      <c r="AF773" s="31">
        <f t="shared" si="457"/>
        <v>-90.037004295668183</v>
      </c>
      <c r="AG773" s="31">
        <f t="shared" si="480"/>
        <v>92.110410468749379</v>
      </c>
      <c r="AH773" s="31">
        <f t="shared" si="458"/>
        <v>-203.73465499481139</v>
      </c>
      <c r="AI773" s="31">
        <f t="shared" si="459"/>
        <v>-89.999999996272749</v>
      </c>
      <c r="AJ773" s="31">
        <f t="shared" si="460"/>
        <v>127.85790827273925</v>
      </c>
      <c r="AK773" s="31">
        <f t="shared" si="461"/>
        <v>89.99997681392594</v>
      </c>
      <c r="AL773" s="32">
        <f t="shared" si="462"/>
        <v>-90.551879754512342</v>
      </c>
      <c r="AM773" s="31">
        <f t="shared" si="463"/>
        <v>-89.99829968790263</v>
      </c>
      <c r="AN773" s="31">
        <f t="shared" si="464"/>
        <v>-74.318216007835105</v>
      </c>
      <c r="AO773" s="31">
        <f t="shared" si="465"/>
        <v>-89.998322870249439</v>
      </c>
      <c r="AP773" s="30">
        <f t="shared" si="481"/>
        <v>23.609121289162623</v>
      </c>
      <c r="AQ773" s="30">
        <f t="shared" si="482"/>
        <v>-26.020599913279625</v>
      </c>
      <c r="AR773" s="31">
        <f t="shared" si="466"/>
        <v>-39.713574092158787</v>
      </c>
      <c r="AS773" s="33">
        <f t="shared" si="467"/>
        <v>-180.03532716591764</v>
      </c>
      <c r="AT773" s="31">
        <f t="shared" si="468"/>
        <v>13.981600502235363</v>
      </c>
      <c r="AU773" s="31">
        <f t="shared" si="469"/>
        <v>78.466003410862157</v>
      </c>
      <c r="AV773" s="32">
        <f t="shared" si="470"/>
        <v>-0.25318842506288808</v>
      </c>
      <c r="AW773" s="31">
        <f t="shared" si="471"/>
        <v>-13.767036924574958</v>
      </c>
      <c r="AX773" s="34">
        <f t="shared" si="472"/>
        <v>13.728412077172475</v>
      </c>
      <c r="AY773" s="35">
        <f t="shared" si="473"/>
        <v>64.698966486287205</v>
      </c>
      <c r="AZ773" s="10">
        <f t="shared" si="474"/>
        <v>-25.985162014986312</v>
      </c>
      <c r="BA773" s="10">
        <f t="shared" si="475"/>
        <v>-115.33636067963043</v>
      </c>
      <c r="BB773" s="10">
        <f t="shared" si="476"/>
        <v>64.663639320369569</v>
      </c>
      <c r="BC773" s="37"/>
      <c r="BD773" s="46">
        <f t="shared" si="477"/>
        <v>-26</v>
      </c>
      <c r="BE773" s="46">
        <f t="shared" si="478"/>
        <v>-115</v>
      </c>
      <c r="BF773" s="46">
        <f t="shared" si="479"/>
        <v>65</v>
      </c>
    </row>
    <row r="774" spans="22:58" x14ac:dyDescent="0.3">
      <c r="V774" s="29">
        <v>8.7000000000001307</v>
      </c>
      <c r="W774" s="36">
        <f t="shared" si="449"/>
        <v>5011872336.2742472</v>
      </c>
      <c r="X774" s="30">
        <f t="shared" si="483"/>
        <v>-6.4246676350453633</v>
      </c>
      <c r="Y774" s="31">
        <f t="shared" si="450"/>
        <v>-129.13574366400096</v>
      </c>
      <c r="Z774" s="31">
        <f t="shared" si="451"/>
        <v>-89.999979985928391</v>
      </c>
      <c r="AA774" s="31">
        <f t="shared" si="452"/>
        <v>108.83353255059211</v>
      </c>
      <c r="AB774" s="31">
        <f t="shared" si="453"/>
        <v>-89.999792773159825</v>
      </c>
      <c r="AC774" s="31">
        <f t="shared" si="454"/>
        <v>63.94299920568514</v>
      </c>
      <c r="AD774" s="31">
        <f t="shared" si="455"/>
        <v>89.963610783795431</v>
      </c>
      <c r="AE774" s="31">
        <f t="shared" si="456"/>
        <v>37.216120457230943</v>
      </c>
      <c r="AF774" s="31">
        <f t="shared" si="457"/>
        <v>-90.036161975292785</v>
      </c>
      <c r="AG774" s="31">
        <f t="shared" si="480"/>
        <v>92.110410468749379</v>
      </c>
      <c r="AH774" s="31">
        <f t="shared" si="458"/>
        <v>-203.93465499481141</v>
      </c>
      <c r="AI774" s="31">
        <f t="shared" si="459"/>
        <v>-89.999999996357587</v>
      </c>
      <c r="AJ774" s="31">
        <f t="shared" si="460"/>
        <v>128.05790827273924</v>
      </c>
      <c r="AK774" s="31">
        <f t="shared" si="461"/>
        <v>89.999977341705417</v>
      </c>
      <c r="AL774" s="32">
        <f t="shared" si="462"/>
        <v>-90.751879754340223</v>
      </c>
      <c r="AM774" s="31">
        <f t="shared" si="463"/>
        <v>-89.998338391731195</v>
      </c>
      <c r="AN774" s="31">
        <f t="shared" si="464"/>
        <v>-74.518216007663014</v>
      </c>
      <c r="AO774" s="31">
        <f t="shared" si="465"/>
        <v>-89.998361046383366</v>
      </c>
      <c r="AP774" s="30">
        <f t="shared" si="481"/>
        <v>23.609121289162623</v>
      </c>
      <c r="AQ774" s="30">
        <f t="shared" si="482"/>
        <v>-26.020599913279625</v>
      </c>
      <c r="AR774" s="31">
        <f t="shared" si="466"/>
        <v>-39.713574174549073</v>
      </c>
      <c r="AS774" s="33">
        <f t="shared" si="467"/>
        <v>-180.03452302167614</v>
      </c>
      <c r="AT774" s="31">
        <f t="shared" si="468"/>
        <v>14.173778834811808</v>
      </c>
      <c r="AU774" s="31">
        <f t="shared" si="469"/>
        <v>78.721744561608475</v>
      </c>
      <c r="AV774" s="32">
        <f t="shared" si="470"/>
        <v>-0.26476422648873998</v>
      </c>
      <c r="AW774" s="31">
        <f t="shared" si="471"/>
        <v>-14.075102097798561</v>
      </c>
      <c r="AX774" s="34">
        <f t="shared" si="472"/>
        <v>13.909014608323067</v>
      </c>
      <c r="AY774" s="35">
        <f t="shared" si="473"/>
        <v>64.646642463809911</v>
      </c>
      <c r="AZ774" s="10">
        <f t="shared" si="474"/>
        <v>-25.804559566226004</v>
      </c>
      <c r="BA774" s="10">
        <f t="shared" si="475"/>
        <v>-115.38788055786623</v>
      </c>
      <c r="BB774" s="10">
        <f t="shared" si="476"/>
        <v>64.612119442133775</v>
      </c>
      <c r="BC774" s="48"/>
      <c r="BD774" s="46">
        <f t="shared" si="477"/>
        <v>-26</v>
      </c>
      <c r="BE774" s="46">
        <f t="shared" si="478"/>
        <v>-115</v>
      </c>
      <c r="BF774" s="46">
        <f t="shared" si="479"/>
        <v>65</v>
      </c>
    </row>
    <row r="775" spans="22:58" x14ac:dyDescent="0.3">
      <c r="V775" s="29">
        <v>8.7100000000001305</v>
      </c>
      <c r="W775" s="38">
        <f t="shared" si="449"/>
        <v>5128613839.9152079</v>
      </c>
      <c r="X775" s="30">
        <f t="shared" si="483"/>
        <v>-6.4246676350453633</v>
      </c>
      <c r="Y775" s="31">
        <f t="shared" si="450"/>
        <v>-129.33574366400094</v>
      </c>
      <c r="Z775" s="31">
        <f t="shared" si="451"/>
        <v>-89.999980441504292</v>
      </c>
      <c r="AA775" s="31">
        <f t="shared" si="452"/>
        <v>109.03353255058954</v>
      </c>
      <c r="AB775" s="31">
        <f t="shared" si="453"/>
        <v>-89.999797490218597</v>
      </c>
      <c r="AC775" s="31">
        <f t="shared" si="454"/>
        <v>64.142999126841175</v>
      </c>
      <c r="AD775" s="31">
        <f t="shared" si="455"/>
        <v>89.964439103268276</v>
      </c>
      <c r="AE775" s="31">
        <f t="shared" si="456"/>
        <v>37.41612037838442</v>
      </c>
      <c r="AF775" s="31">
        <f t="shared" si="457"/>
        <v>-90.035338828454613</v>
      </c>
      <c r="AG775" s="31">
        <f t="shared" si="480"/>
        <v>92.110410468749379</v>
      </c>
      <c r="AH775" s="31">
        <f t="shared" si="458"/>
        <v>-204.1346549948114</v>
      </c>
      <c r="AI775" s="31">
        <f t="shared" si="459"/>
        <v>-89.999999996440508</v>
      </c>
      <c r="AJ775" s="31">
        <f t="shared" si="460"/>
        <v>128.25790827273923</v>
      </c>
      <c r="AK775" s="31">
        <f t="shared" si="461"/>
        <v>89.99997785747118</v>
      </c>
      <c r="AL775" s="32">
        <f t="shared" si="462"/>
        <v>-90.951879754175849</v>
      </c>
      <c r="AM775" s="31">
        <f t="shared" si="463"/>
        <v>-89.998376214553048</v>
      </c>
      <c r="AN775" s="31">
        <f t="shared" si="464"/>
        <v>-74.71821600749864</v>
      </c>
      <c r="AO775" s="31">
        <f t="shared" si="465"/>
        <v>-89.998398353522376</v>
      </c>
      <c r="AP775" s="30">
        <f t="shared" si="481"/>
        <v>23.609121289162623</v>
      </c>
      <c r="AQ775" s="30">
        <f t="shared" si="482"/>
        <v>-26.020599913279625</v>
      </c>
      <c r="AR775" s="31">
        <f t="shared" si="466"/>
        <v>-39.713574253231222</v>
      </c>
      <c r="AS775" s="33">
        <f t="shared" si="467"/>
        <v>-180.03373718197699</v>
      </c>
      <c r="AT775" s="31">
        <f t="shared" si="468"/>
        <v>14.366296027282246</v>
      </c>
      <c r="AU775" s="31">
        <f t="shared" si="469"/>
        <v>78.972105043451563</v>
      </c>
      <c r="AV775" s="32">
        <f t="shared" si="470"/>
        <v>-0.27685259936787815</v>
      </c>
      <c r="AW775" s="31">
        <f t="shared" si="471"/>
        <v>-14.389485407768071</v>
      </c>
      <c r="AX775" s="34">
        <f t="shared" si="472"/>
        <v>14.089443427914368</v>
      </c>
      <c r="AY775" s="35">
        <f t="shared" si="473"/>
        <v>64.5826196356835</v>
      </c>
      <c r="AZ775" s="10">
        <f t="shared" si="474"/>
        <v>-25.624130825316854</v>
      </c>
      <c r="BA775" s="10">
        <f t="shared" si="475"/>
        <v>-115.45111754629349</v>
      </c>
      <c r="BB775" s="10">
        <f t="shared" si="476"/>
        <v>64.548882453706511</v>
      </c>
      <c r="BC775" s="37"/>
      <c r="BD775" s="46">
        <f t="shared" si="477"/>
        <v>-26</v>
      </c>
      <c r="BE775" s="46">
        <f t="shared" si="478"/>
        <v>-115</v>
      </c>
      <c r="BF775" s="46">
        <f t="shared" si="479"/>
        <v>65</v>
      </c>
    </row>
    <row r="776" spans="22:58" x14ac:dyDescent="0.3">
      <c r="V776" s="29">
        <v>8.7200000000001303</v>
      </c>
      <c r="W776" s="38">
        <f t="shared" si="449"/>
        <v>5248074602.4993029</v>
      </c>
      <c r="X776" s="30">
        <f t="shared" si="483"/>
        <v>-6.4246676350453633</v>
      </c>
      <c r="Y776" s="31">
        <f t="shared" si="450"/>
        <v>-129.53574366400088</v>
      </c>
      <c r="Z776" s="31">
        <f t="shared" si="451"/>
        <v>-89.999980886710006</v>
      </c>
      <c r="AA776" s="31">
        <f t="shared" si="452"/>
        <v>109.23353255058707</v>
      </c>
      <c r="AB776" s="31">
        <f t="shared" si="453"/>
        <v>-89.999802099904002</v>
      </c>
      <c r="AC776" s="31">
        <f t="shared" si="454"/>
        <v>64.342999051545746</v>
      </c>
      <c r="AD776" s="31">
        <f t="shared" si="455"/>
        <v>89.965248567902364</v>
      </c>
      <c r="AE776" s="31">
        <f t="shared" si="456"/>
        <v>37.616120303086589</v>
      </c>
      <c r="AF776" s="31">
        <f t="shared" si="457"/>
        <v>-90.034534418711644</v>
      </c>
      <c r="AG776" s="31">
        <f t="shared" si="480"/>
        <v>92.110410468749379</v>
      </c>
      <c r="AH776" s="31">
        <f t="shared" si="458"/>
        <v>-204.33465499481139</v>
      </c>
      <c r="AI776" s="31">
        <f t="shared" si="459"/>
        <v>-89.99999999652151</v>
      </c>
      <c r="AJ776" s="31">
        <f t="shared" si="460"/>
        <v>128.45790827273913</v>
      </c>
      <c r="AK776" s="31">
        <f t="shared" si="461"/>
        <v>89.999978361496673</v>
      </c>
      <c r="AL776" s="32">
        <f t="shared" si="462"/>
        <v>-91.151879754018822</v>
      </c>
      <c r="AM776" s="31">
        <f t="shared" si="463"/>
        <v>-89.998413176422375</v>
      </c>
      <c r="AN776" s="31">
        <f t="shared" si="464"/>
        <v>-74.918216007341698</v>
      </c>
      <c r="AO776" s="31">
        <f t="shared" si="465"/>
        <v>-89.998434811447211</v>
      </c>
      <c r="AP776" s="30">
        <f t="shared" si="481"/>
        <v>23.609121289162623</v>
      </c>
      <c r="AQ776" s="30">
        <f t="shared" si="482"/>
        <v>-26.020599913279625</v>
      </c>
      <c r="AR776" s="31">
        <f t="shared" si="466"/>
        <v>-39.713574328372111</v>
      </c>
      <c r="AS776" s="33">
        <f t="shared" si="467"/>
        <v>-180.03296923015887</v>
      </c>
      <c r="AT776" s="31">
        <f t="shared" si="468"/>
        <v>14.559137946033784</v>
      </c>
      <c r="AU776" s="31">
        <f t="shared" si="469"/>
        <v>79.217179340387901</v>
      </c>
      <c r="AV776" s="32">
        <f t="shared" si="470"/>
        <v>-0.28947471953568582</v>
      </c>
      <c r="AW776" s="31">
        <f t="shared" si="471"/>
        <v>-14.710277790390585</v>
      </c>
      <c r="AX776" s="34">
        <f t="shared" si="472"/>
        <v>14.269663226498098</v>
      </c>
      <c r="AY776" s="35">
        <f t="shared" si="473"/>
        <v>64.506901549997309</v>
      </c>
      <c r="AZ776" s="10">
        <f t="shared" si="474"/>
        <v>-25.443911101874015</v>
      </c>
      <c r="BA776" s="10">
        <f t="shared" si="475"/>
        <v>-115.52606768016156</v>
      </c>
      <c r="BB776" s="10">
        <f t="shared" si="476"/>
        <v>64.47393231983844</v>
      </c>
      <c r="BC776" s="37"/>
      <c r="BD776" s="46">
        <f t="shared" si="477"/>
        <v>-25</v>
      </c>
      <c r="BE776" s="46">
        <f t="shared" si="478"/>
        <v>-116</v>
      </c>
      <c r="BF776" s="46">
        <f t="shared" si="479"/>
        <v>64</v>
      </c>
    </row>
    <row r="777" spans="22:58" x14ac:dyDescent="0.3">
      <c r="V777" s="29">
        <v>8.7300000000001301</v>
      </c>
      <c r="W777" s="36">
        <f t="shared" si="449"/>
        <v>5370317963.7041397</v>
      </c>
      <c r="X777" s="30">
        <f t="shared" si="483"/>
        <v>-6.4246676350453633</v>
      </c>
      <c r="Y777" s="31">
        <f t="shared" si="450"/>
        <v>-129.73574366400086</v>
      </c>
      <c r="Z777" s="31">
        <f t="shared" si="451"/>
        <v>-89.999981321781604</v>
      </c>
      <c r="AA777" s="31">
        <f t="shared" si="452"/>
        <v>109.43353255058474</v>
      </c>
      <c r="AB777" s="31">
        <f t="shared" si="453"/>
        <v>-89.999806604660151</v>
      </c>
      <c r="AC777" s="31">
        <f t="shared" si="454"/>
        <v>64.542998979639194</v>
      </c>
      <c r="AD777" s="31">
        <f t="shared" si="455"/>
        <v>89.966039606885246</v>
      </c>
      <c r="AE777" s="31">
        <f t="shared" si="456"/>
        <v>37.81612023117772</v>
      </c>
      <c r="AF777" s="31">
        <f t="shared" si="457"/>
        <v>-90.033748319556494</v>
      </c>
      <c r="AG777" s="31">
        <f t="shared" si="480"/>
        <v>92.110410468749379</v>
      </c>
      <c r="AH777" s="31">
        <f t="shared" si="458"/>
        <v>-204.53465499481138</v>
      </c>
      <c r="AI777" s="31">
        <f t="shared" si="459"/>
        <v>-89.999999996600692</v>
      </c>
      <c r="AJ777" s="31">
        <f t="shared" si="460"/>
        <v>128.65790827273912</v>
      </c>
      <c r="AK777" s="31">
        <f t="shared" si="461"/>
        <v>89.999978854049132</v>
      </c>
      <c r="AL777" s="32">
        <f t="shared" si="462"/>
        <v>-91.3518797538689</v>
      </c>
      <c r="AM777" s="31">
        <f t="shared" si="463"/>
        <v>-89.99844929693684</v>
      </c>
      <c r="AN777" s="31">
        <f t="shared" si="464"/>
        <v>-75.118216007191776</v>
      </c>
      <c r="AO777" s="31">
        <f t="shared" si="465"/>
        <v>-89.998470439488401</v>
      </c>
      <c r="AP777" s="30">
        <f t="shared" si="481"/>
        <v>23.609121289162623</v>
      </c>
      <c r="AQ777" s="30">
        <f t="shared" si="482"/>
        <v>-26.020599913279625</v>
      </c>
      <c r="AR777" s="31">
        <f t="shared" si="466"/>
        <v>-39.713574400131058</v>
      </c>
      <c r="AS777" s="33">
        <f t="shared" si="467"/>
        <v>-180.03221875904489</v>
      </c>
      <c r="AT777" s="31">
        <f t="shared" si="468"/>
        <v>14.752291000406077</v>
      </c>
      <c r="AU777" s="31">
        <f t="shared" si="469"/>
        <v>79.457061506181603</v>
      </c>
      <c r="AV777" s="32">
        <f t="shared" si="470"/>
        <v>-0.30265250101822155</v>
      </c>
      <c r="AW777" s="31">
        <f t="shared" si="471"/>
        <v>-15.037568852136205</v>
      </c>
      <c r="AX777" s="34">
        <f t="shared" si="472"/>
        <v>14.449638499387856</v>
      </c>
      <c r="AY777" s="35">
        <f t="shared" si="473"/>
        <v>64.419492654045399</v>
      </c>
      <c r="AZ777" s="10">
        <f t="shared" si="474"/>
        <v>-25.263935900743203</v>
      </c>
      <c r="BA777" s="10">
        <f t="shared" si="475"/>
        <v>-115.6127261049995</v>
      </c>
      <c r="BB777" s="10">
        <f t="shared" si="476"/>
        <v>64.387273895000504</v>
      </c>
      <c r="BC777" s="48"/>
      <c r="BD777" s="46">
        <f t="shared" si="477"/>
        <v>-25</v>
      </c>
      <c r="BE777" s="46">
        <f t="shared" si="478"/>
        <v>-116</v>
      </c>
      <c r="BF777" s="46">
        <f t="shared" si="479"/>
        <v>64</v>
      </c>
    </row>
    <row r="778" spans="22:58" x14ac:dyDescent="0.3">
      <c r="V778" s="29">
        <v>8.7400000000001299</v>
      </c>
      <c r="W778" s="38">
        <f t="shared" si="449"/>
        <v>5495408738.5778952</v>
      </c>
      <c r="X778" s="30">
        <f t="shared" si="483"/>
        <v>-6.4246676350453633</v>
      </c>
      <c r="Y778" s="31">
        <f t="shared" si="450"/>
        <v>-129.93574366400085</v>
      </c>
      <c r="Z778" s="31">
        <f t="shared" si="451"/>
        <v>-89.999981746949757</v>
      </c>
      <c r="AA778" s="31">
        <f t="shared" si="452"/>
        <v>109.63353255058252</v>
      </c>
      <c r="AB778" s="31">
        <f t="shared" si="453"/>
        <v>-89.999811006875547</v>
      </c>
      <c r="AC778" s="31">
        <f t="shared" si="454"/>
        <v>64.742998910968964</v>
      </c>
      <c r="AD778" s="31">
        <f t="shared" si="455"/>
        <v>89.966812639635052</v>
      </c>
      <c r="AE778" s="31">
        <f t="shared" si="456"/>
        <v>38.016120162505274</v>
      </c>
      <c r="AF778" s="31">
        <f t="shared" si="457"/>
        <v>-90.032980114190266</v>
      </c>
      <c r="AG778" s="31">
        <f t="shared" si="480"/>
        <v>92.110410468749379</v>
      </c>
      <c r="AH778" s="31">
        <f t="shared" si="458"/>
        <v>-204.73465499481136</v>
      </c>
      <c r="AI778" s="31">
        <f t="shared" si="459"/>
        <v>-89.999999996678071</v>
      </c>
      <c r="AJ778" s="31">
        <f t="shared" si="460"/>
        <v>128.85790827273911</v>
      </c>
      <c r="AK778" s="31">
        <f t="shared" si="461"/>
        <v>89.999979335389739</v>
      </c>
      <c r="AL778" s="32">
        <f t="shared" si="462"/>
        <v>-91.551879753725714</v>
      </c>
      <c r="AM778" s="31">
        <f t="shared" si="463"/>
        <v>-89.998484595248001</v>
      </c>
      <c r="AN778" s="31">
        <f t="shared" si="464"/>
        <v>-75.318216007048591</v>
      </c>
      <c r="AO778" s="31">
        <f t="shared" si="465"/>
        <v>-89.998505256536333</v>
      </c>
      <c r="AP778" s="30">
        <f t="shared" si="481"/>
        <v>23.609121289162623</v>
      </c>
      <c r="AQ778" s="30">
        <f t="shared" si="482"/>
        <v>-26.020599913279625</v>
      </c>
      <c r="AR778" s="31">
        <f t="shared" si="466"/>
        <v>-39.713574468660319</v>
      </c>
      <c r="AS778" s="33">
        <f t="shared" si="467"/>
        <v>-180.03148537072661</v>
      </c>
      <c r="AT778" s="31">
        <f t="shared" si="468"/>
        <v>14.945742125814354</v>
      </c>
      <c r="AU778" s="31">
        <f t="shared" si="469"/>
        <v>79.691845074503675</v>
      </c>
      <c r="AV778" s="32">
        <f t="shared" si="470"/>
        <v>-0.3164086095062546</v>
      </c>
      <c r="AW778" s="31">
        <f t="shared" si="471"/>
        <v>-15.371446654694443</v>
      </c>
      <c r="AX778" s="34">
        <f t="shared" si="472"/>
        <v>14.629333516308099</v>
      </c>
      <c r="AY778" s="35">
        <f t="shared" si="473"/>
        <v>64.320398419809237</v>
      </c>
      <c r="AZ778" s="10">
        <f t="shared" si="474"/>
        <v>-25.084240952352218</v>
      </c>
      <c r="BA778" s="10">
        <f t="shared" si="475"/>
        <v>-115.71108695091738</v>
      </c>
      <c r="BB778" s="10">
        <f t="shared" si="476"/>
        <v>64.288913049082623</v>
      </c>
      <c r="BC778" s="37"/>
      <c r="BD778" s="46">
        <f t="shared" si="477"/>
        <v>-25</v>
      </c>
      <c r="BE778" s="46">
        <f t="shared" si="478"/>
        <v>-116</v>
      </c>
      <c r="BF778" s="46">
        <f t="shared" si="479"/>
        <v>64</v>
      </c>
    </row>
    <row r="779" spans="22:58" x14ac:dyDescent="0.3">
      <c r="V779" s="29">
        <v>8.7500000000001297</v>
      </c>
      <c r="W779" s="38">
        <f t="shared" si="449"/>
        <v>5623413251.9051781</v>
      </c>
      <c r="X779" s="30">
        <f t="shared" si="483"/>
        <v>-6.4246676350453633</v>
      </c>
      <c r="Y779" s="31">
        <f t="shared" si="450"/>
        <v>-130.13574366400081</v>
      </c>
      <c r="Z779" s="31">
        <f t="shared" si="451"/>
        <v>-89.99998216243992</v>
      </c>
      <c r="AA779" s="31">
        <f t="shared" si="452"/>
        <v>109.83353255058037</v>
      </c>
      <c r="AB779" s="31">
        <f t="shared" si="453"/>
        <v>-89.99981530888428</v>
      </c>
      <c r="AC779" s="31">
        <f t="shared" si="454"/>
        <v>64.942998845389411</v>
      </c>
      <c r="AD779" s="31">
        <f t="shared" si="455"/>
        <v>89.967568076022857</v>
      </c>
      <c r="AE779" s="31">
        <f t="shared" si="456"/>
        <v>38.216120096923618</v>
      </c>
      <c r="AF779" s="31">
        <f t="shared" si="457"/>
        <v>-90.032229395301343</v>
      </c>
      <c r="AG779" s="31">
        <f t="shared" si="480"/>
        <v>92.110410468749379</v>
      </c>
      <c r="AH779" s="31">
        <f t="shared" si="458"/>
        <v>-204.93465499481135</v>
      </c>
      <c r="AI779" s="31">
        <f t="shared" si="459"/>
        <v>-89.999999996753701</v>
      </c>
      <c r="AJ779" s="31">
        <f t="shared" si="460"/>
        <v>129.05790827273907</v>
      </c>
      <c r="AK779" s="31">
        <f t="shared" si="461"/>
        <v>89.999979805773705</v>
      </c>
      <c r="AL779" s="32">
        <f t="shared" si="462"/>
        <v>-91.751879753588966</v>
      </c>
      <c r="AM779" s="31">
        <f t="shared" si="463"/>
        <v>-89.998519090071525</v>
      </c>
      <c r="AN779" s="31">
        <f t="shared" si="464"/>
        <v>-75.518216006911871</v>
      </c>
      <c r="AO779" s="31">
        <f t="shared" si="465"/>
        <v>-89.998539281051521</v>
      </c>
      <c r="AP779" s="30">
        <f t="shared" si="481"/>
        <v>23.609121289162623</v>
      </c>
      <c r="AQ779" s="30">
        <f t="shared" si="482"/>
        <v>-26.020599913279625</v>
      </c>
      <c r="AR779" s="31">
        <f t="shared" si="466"/>
        <v>-39.713574534105256</v>
      </c>
      <c r="AS779" s="33">
        <f t="shared" si="467"/>
        <v>-180.03076867635286</v>
      </c>
      <c r="AT779" s="31">
        <f t="shared" si="468"/>
        <v>15.139478767044521</v>
      </c>
      <c r="AU779" s="31">
        <f t="shared" si="469"/>
        <v>79.921622976248003</v>
      </c>
      <c r="AV779" s="32">
        <f t="shared" si="470"/>
        <v>-0.33076647489504574</v>
      </c>
      <c r="AW779" s="31">
        <f t="shared" si="471"/>
        <v>-15.711997487783721</v>
      </c>
      <c r="AX779" s="34">
        <f t="shared" si="472"/>
        <v>14.808712292149474</v>
      </c>
      <c r="AY779" s="35">
        <f t="shared" si="473"/>
        <v>64.209625488464283</v>
      </c>
      <c r="AZ779" s="10">
        <f t="shared" si="474"/>
        <v>-24.904862241955783</v>
      </c>
      <c r="BA779" s="10">
        <f t="shared" si="475"/>
        <v>-115.82114318788858</v>
      </c>
      <c r="BB779" s="10">
        <f t="shared" si="476"/>
        <v>64.17885681211142</v>
      </c>
      <c r="BC779" s="37"/>
      <c r="BD779" s="46">
        <f t="shared" si="477"/>
        <v>-25</v>
      </c>
      <c r="BE779" s="46">
        <f t="shared" si="478"/>
        <v>-116</v>
      </c>
      <c r="BF779" s="46">
        <f t="shared" si="479"/>
        <v>64</v>
      </c>
    </row>
    <row r="780" spans="22:58" x14ac:dyDescent="0.3">
      <c r="V780" s="29">
        <v>8.7600000000001295</v>
      </c>
      <c r="W780" s="36">
        <f t="shared" si="449"/>
        <v>5754399373.3732967</v>
      </c>
      <c r="X780" s="30">
        <f t="shared" si="483"/>
        <v>-6.4246676350453633</v>
      </c>
      <c r="Y780" s="31">
        <f t="shared" si="450"/>
        <v>-130.3357436640008</v>
      </c>
      <c r="Z780" s="31">
        <f t="shared" si="451"/>
        <v>-89.999982568472348</v>
      </c>
      <c r="AA780" s="31">
        <f t="shared" si="452"/>
        <v>110.03353255057834</v>
      </c>
      <c r="AB780" s="31">
        <f t="shared" si="453"/>
        <v>-89.999819512967335</v>
      </c>
      <c r="AC780" s="31">
        <f t="shared" si="454"/>
        <v>65.14299878276141</v>
      </c>
      <c r="AD780" s="31">
        <f t="shared" si="455"/>
        <v>89.968306316589974</v>
      </c>
      <c r="AE780" s="31">
        <f t="shared" si="456"/>
        <v>38.416120034293598</v>
      </c>
      <c r="AF780" s="31">
        <f t="shared" si="457"/>
        <v>-90.031495764849694</v>
      </c>
      <c r="AG780" s="31">
        <f t="shared" si="480"/>
        <v>92.110410468749379</v>
      </c>
      <c r="AH780" s="31">
        <f t="shared" si="458"/>
        <v>-205.1346549948114</v>
      </c>
      <c r="AI780" s="31">
        <f t="shared" si="459"/>
        <v>-89.999999996827583</v>
      </c>
      <c r="AJ780" s="31">
        <f t="shared" si="460"/>
        <v>129.25790827273903</v>
      </c>
      <c r="AK780" s="31">
        <f t="shared" si="461"/>
        <v>89.999980265450418</v>
      </c>
      <c r="AL780" s="32">
        <f t="shared" si="462"/>
        <v>-91.9518797534584</v>
      </c>
      <c r="AM780" s="31">
        <f t="shared" si="463"/>
        <v>-89.998552799696995</v>
      </c>
      <c r="AN780" s="31">
        <f t="shared" si="464"/>
        <v>-75.71821600678139</v>
      </c>
      <c r="AO780" s="31">
        <f t="shared" si="465"/>
        <v>-89.99857253107416</v>
      </c>
      <c r="AP780" s="30">
        <f t="shared" si="481"/>
        <v>23.609121289162623</v>
      </c>
      <c r="AQ780" s="30">
        <f t="shared" si="482"/>
        <v>-26.020599913279625</v>
      </c>
      <c r="AR780" s="31">
        <f t="shared" si="466"/>
        <v>-39.713574596604793</v>
      </c>
      <c r="AS780" s="33">
        <f t="shared" si="467"/>
        <v>-180.03006829592385</v>
      </c>
      <c r="AT780" s="31">
        <f t="shared" si="468"/>
        <v>15.333488861754667</v>
      </c>
      <c r="AU780" s="31">
        <f t="shared" si="469"/>
        <v>80.146487463664911</v>
      </c>
      <c r="AV780" s="32">
        <f t="shared" si="470"/>
        <v>-0.34575030275437024</v>
      </c>
      <c r="AW780" s="31">
        <f t="shared" si="471"/>
        <v>-16.059305629937697</v>
      </c>
      <c r="AX780" s="34">
        <f t="shared" si="472"/>
        <v>14.987738559000297</v>
      </c>
      <c r="AY780" s="35">
        <f t="shared" si="473"/>
        <v>64.087181833727215</v>
      </c>
      <c r="AZ780" s="10">
        <f t="shared" si="474"/>
        <v>-24.725836037604495</v>
      </c>
      <c r="BA780" s="10">
        <f t="shared" si="475"/>
        <v>-115.94288646219664</v>
      </c>
      <c r="BB780" s="10">
        <f t="shared" si="476"/>
        <v>64.05711353780336</v>
      </c>
      <c r="BC780" s="48"/>
      <c r="BD780" s="46">
        <f t="shared" si="477"/>
        <v>-25</v>
      </c>
      <c r="BE780" s="46">
        <f t="shared" si="478"/>
        <v>-116</v>
      </c>
      <c r="BF780" s="46">
        <f t="shared" si="479"/>
        <v>64</v>
      </c>
    </row>
    <row r="781" spans="22:58" x14ac:dyDescent="0.3">
      <c r="V781" s="29">
        <v>8.7700000000001292</v>
      </c>
      <c r="W781" s="38">
        <f t="shared" si="449"/>
        <v>5888436553.5576553</v>
      </c>
      <c r="X781" s="30">
        <f t="shared" si="483"/>
        <v>-6.4246676350453633</v>
      </c>
      <c r="Y781" s="31">
        <f t="shared" si="450"/>
        <v>-130.53574366400079</v>
      </c>
      <c r="Z781" s="31">
        <f t="shared" si="451"/>
        <v>-89.999982965262362</v>
      </c>
      <c r="AA781" s="31">
        <f t="shared" si="452"/>
        <v>110.23353255057641</v>
      </c>
      <c r="AB781" s="31">
        <f t="shared" si="453"/>
        <v>-89.999823621353784</v>
      </c>
      <c r="AC781" s="31">
        <f t="shared" si="454"/>
        <v>65.342998722952132</v>
      </c>
      <c r="AD781" s="31">
        <f t="shared" si="455"/>
        <v>89.969027752760354</v>
      </c>
      <c r="AE781" s="31">
        <f t="shared" si="456"/>
        <v>38.616119974482402</v>
      </c>
      <c r="AF781" s="31">
        <f t="shared" si="457"/>
        <v>-90.030778833855805</v>
      </c>
      <c r="AG781" s="31">
        <f t="shared" si="480"/>
        <v>92.110410468749379</v>
      </c>
      <c r="AH781" s="31">
        <f t="shared" si="458"/>
        <v>-205.33465499481139</v>
      </c>
      <c r="AI781" s="31">
        <f t="shared" si="459"/>
        <v>-89.999999996899803</v>
      </c>
      <c r="AJ781" s="31">
        <f t="shared" si="460"/>
        <v>129.45790827273902</v>
      </c>
      <c r="AK781" s="31">
        <f t="shared" si="461"/>
        <v>89.999980714663593</v>
      </c>
      <c r="AL781" s="32">
        <f t="shared" si="462"/>
        <v>-92.151879753333674</v>
      </c>
      <c r="AM781" s="31">
        <f t="shared" si="463"/>
        <v>-89.998585741997715</v>
      </c>
      <c r="AN781" s="31">
        <f t="shared" si="464"/>
        <v>-75.918216006656664</v>
      </c>
      <c r="AO781" s="31">
        <f t="shared" si="465"/>
        <v>-89.998605024233925</v>
      </c>
      <c r="AP781" s="30">
        <f t="shared" si="481"/>
        <v>23.609121289162623</v>
      </c>
      <c r="AQ781" s="30">
        <f t="shared" si="482"/>
        <v>-26.020599913279625</v>
      </c>
      <c r="AR781" s="31">
        <f t="shared" si="466"/>
        <v>-39.713574656291264</v>
      </c>
      <c r="AS781" s="33">
        <f t="shared" si="467"/>
        <v>-180.02938385808972</v>
      </c>
      <c r="AT781" s="31">
        <f t="shared" si="468"/>
        <v>15.527760824213745</v>
      </c>
      <c r="AU781" s="31">
        <f t="shared" si="469"/>
        <v>80.366530040961393</v>
      </c>
      <c r="AV781" s="32">
        <f t="shared" si="470"/>
        <v>-0.36138508458485091</v>
      </c>
      <c r="AW781" s="31">
        <f t="shared" si="471"/>
        <v>-16.413453097141112</v>
      </c>
      <c r="AX781" s="34">
        <f t="shared" si="472"/>
        <v>15.166375739628894</v>
      </c>
      <c r="AY781" s="35">
        <f t="shared" si="473"/>
        <v>63.953076943820278</v>
      </c>
      <c r="AZ781" s="10">
        <f t="shared" si="474"/>
        <v>-24.547198916662371</v>
      </c>
      <c r="BA781" s="10">
        <f t="shared" si="475"/>
        <v>-116.07630691426944</v>
      </c>
      <c r="BB781" s="10">
        <f t="shared" si="476"/>
        <v>63.923693085730562</v>
      </c>
      <c r="BC781" s="37"/>
      <c r="BD781" s="46">
        <f t="shared" si="477"/>
        <v>-25</v>
      </c>
      <c r="BE781" s="46">
        <f t="shared" si="478"/>
        <v>-116</v>
      </c>
      <c r="BF781" s="46">
        <f t="shared" si="479"/>
        <v>64</v>
      </c>
    </row>
    <row r="782" spans="22:58" x14ac:dyDescent="0.3">
      <c r="V782" s="29">
        <v>8.7800000000001308</v>
      </c>
      <c r="W782" s="38">
        <f t="shared" si="449"/>
        <v>6025595860.7454052</v>
      </c>
      <c r="X782" s="30">
        <f t="shared" si="483"/>
        <v>-6.4246676350453633</v>
      </c>
      <c r="Y782" s="31">
        <f t="shared" si="450"/>
        <v>-130.73574366400081</v>
      </c>
      <c r="Z782" s="31">
        <f t="shared" si="451"/>
        <v>-89.999983353020326</v>
      </c>
      <c r="AA782" s="31">
        <f t="shared" si="452"/>
        <v>110.4335325505746</v>
      </c>
      <c r="AB782" s="31">
        <f t="shared" si="453"/>
        <v>-89.999827636221937</v>
      </c>
      <c r="AC782" s="31">
        <f t="shared" si="454"/>
        <v>65.542998665834759</v>
      </c>
      <c r="AD782" s="31">
        <f t="shared" si="455"/>
        <v>89.969732767048086</v>
      </c>
      <c r="AE782" s="31">
        <f t="shared" si="456"/>
        <v>38.816119917363196</v>
      </c>
      <c r="AF782" s="31">
        <f t="shared" si="457"/>
        <v>-90.030078222194177</v>
      </c>
      <c r="AG782" s="31">
        <f t="shared" si="480"/>
        <v>92.110410468749379</v>
      </c>
      <c r="AH782" s="31">
        <f t="shared" si="458"/>
        <v>-205.53465499481143</v>
      </c>
      <c r="AI782" s="31">
        <f t="shared" si="459"/>
        <v>-89.999999996970374</v>
      </c>
      <c r="AJ782" s="31">
        <f t="shared" si="460"/>
        <v>129.65790827273904</v>
      </c>
      <c r="AK782" s="31">
        <f t="shared" si="461"/>
        <v>89.999981153651447</v>
      </c>
      <c r="AL782" s="32">
        <f t="shared" si="462"/>
        <v>-92.351879753214632</v>
      </c>
      <c r="AM782" s="31">
        <f t="shared" si="463"/>
        <v>-89.998617934440105</v>
      </c>
      <c r="AN782" s="31">
        <f t="shared" si="464"/>
        <v>-76.118216006537651</v>
      </c>
      <c r="AO782" s="31">
        <f t="shared" si="465"/>
        <v>-89.998636777759032</v>
      </c>
      <c r="AP782" s="30">
        <f t="shared" si="481"/>
        <v>23.609121289162623</v>
      </c>
      <c r="AQ782" s="30">
        <f t="shared" si="482"/>
        <v>-26.020599913279625</v>
      </c>
      <c r="AR782" s="31">
        <f t="shared" si="466"/>
        <v>-39.713574713291457</v>
      </c>
      <c r="AS782" s="33">
        <f t="shared" si="467"/>
        <v>-180.02871499995319</v>
      </c>
      <c r="AT782" s="31">
        <f t="shared" si="468"/>
        <v>15.72228352930396</v>
      </c>
      <c r="AU782" s="31">
        <f t="shared" si="469"/>
        <v>80.581841401025855</v>
      </c>
      <c r="AV782" s="32">
        <f t="shared" si="470"/>
        <v>-0.37769660670829952</v>
      </c>
      <c r="AW782" s="31">
        <f t="shared" si="471"/>
        <v>-16.774519379242889</v>
      </c>
      <c r="AX782" s="34">
        <f t="shared" si="472"/>
        <v>15.34458692259566</v>
      </c>
      <c r="AY782" s="35">
        <f t="shared" si="473"/>
        <v>63.807322021782966</v>
      </c>
      <c r="AZ782" s="10">
        <f t="shared" si="474"/>
        <v>-24.368987790695797</v>
      </c>
      <c r="BA782" s="10">
        <f t="shared" si="475"/>
        <v>-116.22139297817023</v>
      </c>
      <c r="BB782" s="10">
        <f t="shared" si="476"/>
        <v>63.778607021829771</v>
      </c>
      <c r="BC782" s="37"/>
      <c r="BD782" s="46">
        <f t="shared" si="477"/>
        <v>-24</v>
      </c>
      <c r="BE782" s="46">
        <f t="shared" si="478"/>
        <v>-116</v>
      </c>
      <c r="BF782" s="46">
        <f t="shared" si="479"/>
        <v>64</v>
      </c>
    </row>
    <row r="783" spans="22:58" x14ac:dyDescent="0.3">
      <c r="V783" s="29">
        <v>8.7900000000001306</v>
      </c>
      <c r="W783" s="36">
        <f t="shared" si="449"/>
        <v>6165950018.6166916</v>
      </c>
      <c r="X783" s="30">
        <f t="shared" si="483"/>
        <v>-6.4246676350453633</v>
      </c>
      <c r="Y783" s="31">
        <f t="shared" si="450"/>
        <v>-130.9357436640008</v>
      </c>
      <c r="Z783" s="31">
        <f t="shared" si="451"/>
        <v>-89.999983731951843</v>
      </c>
      <c r="AA783" s="31">
        <f t="shared" si="452"/>
        <v>110.63353255057282</v>
      </c>
      <c r="AB783" s="31">
        <f t="shared" si="453"/>
        <v>-89.999831559700539</v>
      </c>
      <c r="AC783" s="31">
        <f t="shared" si="454"/>
        <v>65.742998611288058</v>
      </c>
      <c r="AD783" s="31">
        <f t="shared" si="455"/>
        <v>89.97042173326021</v>
      </c>
      <c r="AE783" s="31">
        <f t="shared" si="456"/>
        <v>39.016119862814733</v>
      </c>
      <c r="AF783" s="31">
        <f t="shared" si="457"/>
        <v>-90.029393558392186</v>
      </c>
      <c r="AG783" s="31">
        <f t="shared" si="480"/>
        <v>92.110410468749379</v>
      </c>
      <c r="AH783" s="31">
        <f t="shared" si="458"/>
        <v>-205.73465499481142</v>
      </c>
      <c r="AI783" s="31">
        <f t="shared" si="459"/>
        <v>-89.999999997039339</v>
      </c>
      <c r="AJ783" s="31">
        <f t="shared" si="460"/>
        <v>129.857908272739</v>
      </c>
      <c r="AK783" s="31">
        <f t="shared" si="461"/>
        <v>89.999981582646726</v>
      </c>
      <c r="AL783" s="32">
        <f t="shared" si="462"/>
        <v>-92.551879753100906</v>
      </c>
      <c r="AM783" s="31">
        <f t="shared" si="463"/>
        <v>-89.998649394093064</v>
      </c>
      <c r="AN783" s="31">
        <f t="shared" si="464"/>
        <v>-76.318216006423953</v>
      </c>
      <c r="AO783" s="31">
        <f t="shared" si="465"/>
        <v>-89.998667808485678</v>
      </c>
      <c r="AP783" s="30">
        <f t="shared" si="481"/>
        <v>23.609121289162623</v>
      </c>
      <c r="AQ783" s="30">
        <f t="shared" si="482"/>
        <v>-26.020599913279625</v>
      </c>
      <c r="AR783" s="31">
        <f t="shared" si="466"/>
        <v>-39.713574767726222</v>
      </c>
      <c r="AS783" s="33">
        <f t="shared" si="467"/>
        <v>-180.02806136687786</v>
      </c>
      <c r="AT783" s="31">
        <f t="shared" si="468"/>
        <v>15.917046296809684</v>
      </c>
      <c r="AU783" s="31">
        <f t="shared" si="469"/>
        <v>80.792511367944329</v>
      </c>
      <c r="AV783" s="32">
        <f t="shared" si="470"/>
        <v>-0.39471145763149007</v>
      </c>
      <c r="AW783" s="31">
        <f t="shared" si="471"/>
        <v>-17.142581164135734</v>
      </c>
      <c r="AX783" s="34">
        <f t="shared" si="472"/>
        <v>15.522334839178193</v>
      </c>
      <c r="AY783" s="35">
        <f t="shared" si="473"/>
        <v>63.649930203808594</v>
      </c>
      <c r="AZ783" s="10">
        <f t="shared" si="474"/>
        <v>-24.191239928548029</v>
      </c>
      <c r="BA783" s="10">
        <f t="shared" si="475"/>
        <v>-116.37813116306927</v>
      </c>
      <c r="BB783" s="10">
        <f t="shared" si="476"/>
        <v>63.62186883693073</v>
      </c>
      <c r="BC783" s="48"/>
      <c r="BD783" s="46">
        <f t="shared" si="477"/>
        <v>-24</v>
      </c>
      <c r="BE783" s="46">
        <f t="shared" si="478"/>
        <v>-116</v>
      </c>
      <c r="BF783" s="46">
        <f t="shared" si="479"/>
        <v>64</v>
      </c>
    </row>
    <row r="784" spans="22:58" x14ac:dyDescent="0.3">
      <c r="V784" s="29">
        <v>8.8000000000001304</v>
      </c>
      <c r="W784" s="38">
        <f t="shared" si="449"/>
        <v>6309573444.8038464</v>
      </c>
      <c r="X784" s="30">
        <f t="shared" si="483"/>
        <v>-6.4246676350453633</v>
      </c>
      <c r="Y784" s="31">
        <f t="shared" si="450"/>
        <v>-131.13574366400076</v>
      </c>
      <c r="Z784" s="31">
        <f t="shared" si="451"/>
        <v>-89.999984102257841</v>
      </c>
      <c r="AA784" s="31">
        <f t="shared" si="452"/>
        <v>110.83353255057114</v>
      </c>
      <c r="AB784" s="31">
        <f t="shared" si="453"/>
        <v>-89.999835393869844</v>
      </c>
      <c r="AC784" s="31">
        <f t="shared" si="454"/>
        <v>65.942998559196354</v>
      </c>
      <c r="AD784" s="31">
        <f t="shared" si="455"/>
        <v>89.97109501669496</v>
      </c>
      <c r="AE784" s="31">
        <f t="shared" si="456"/>
        <v>39.216119810721381</v>
      </c>
      <c r="AF784" s="31">
        <f t="shared" si="457"/>
        <v>-90.028724479432725</v>
      </c>
      <c r="AG784" s="31">
        <f t="shared" si="480"/>
        <v>92.110410468749379</v>
      </c>
      <c r="AH784" s="31">
        <f t="shared" si="458"/>
        <v>-205.93465499481141</v>
      </c>
      <c r="AI784" s="31">
        <f t="shared" si="459"/>
        <v>-89.999999997106727</v>
      </c>
      <c r="AJ784" s="31">
        <f t="shared" si="460"/>
        <v>130.05790827273898</v>
      </c>
      <c r="AK784" s="31">
        <f t="shared" si="461"/>
        <v>89.999982001876859</v>
      </c>
      <c r="AL784" s="32">
        <f t="shared" si="462"/>
        <v>-92.751879752992295</v>
      </c>
      <c r="AM784" s="31">
        <f t="shared" si="463"/>
        <v>-89.998680137636896</v>
      </c>
      <c r="AN784" s="31">
        <f t="shared" si="464"/>
        <v>-76.518216006315342</v>
      </c>
      <c r="AO784" s="31">
        <f t="shared" si="465"/>
        <v>-89.998698132866764</v>
      </c>
      <c r="AP784" s="30">
        <f t="shared" si="481"/>
        <v>23.609121289162623</v>
      </c>
      <c r="AQ784" s="30">
        <f t="shared" si="482"/>
        <v>-26.020599913279625</v>
      </c>
      <c r="AR784" s="31">
        <f t="shared" si="466"/>
        <v>-39.713574819710963</v>
      </c>
      <c r="AS784" s="33">
        <f t="shared" si="467"/>
        <v>-180.02742261229949</v>
      </c>
      <c r="AT784" s="31">
        <f t="shared" si="468"/>
        <v>16.112038876012953</v>
      </c>
      <c r="AU784" s="31">
        <f t="shared" si="469"/>
        <v>80.998628844985959</v>
      </c>
      <c r="AV784" s="32">
        <f t="shared" si="470"/>
        <v>-0.41245703371482911</v>
      </c>
      <c r="AW784" s="31">
        <f t="shared" si="471"/>
        <v>-17.517712049762917</v>
      </c>
      <c r="AX784" s="34">
        <f t="shared" si="472"/>
        <v>15.699581842298123</v>
      </c>
      <c r="AY784" s="35">
        <f t="shared" si="473"/>
        <v>63.480916795223038</v>
      </c>
      <c r="AZ784" s="10">
        <f t="shared" si="474"/>
        <v>-24.01399297741284</v>
      </c>
      <c r="BA784" s="10">
        <f t="shared" si="475"/>
        <v>-116.54650581707645</v>
      </c>
      <c r="BB784" s="10">
        <f t="shared" si="476"/>
        <v>63.453494182923549</v>
      </c>
      <c r="BC784" s="37"/>
      <c r="BD784" s="46">
        <f t="shared" si="477"/>
        <v>-24</v>
      </c>
      <c r="BE784" s="46">
        <f t="shared" si="478"/>
        <v>-117</v>
      </c>
      <c r="BF784" s="46">
        <f t="shared" si="479"/>
        <v>63</v>
      </c>
    </row>
    <row r="785" spans="22:58" x14ac:dyDescent="0.3">
      <c r="V785" s="29">
        <v>8.8100000000001302</v>
      </c>
      <c r="W785" s="38">
        <f t="shared" si="449"/>
        <v>6456542290.3485117</v>
      </c>
      <c r="X785" s="30">
        <f t="shared" si="483"/>
        <v>-6.4246676350453633</v>
      </c>
      <c r="Y785" s="31">
        <f t="shared" si="450"/>
        <v>-131.33574366400074</v>
      </c>
      <c r="Z785" s="31">
        <f t="shared" si="451"/>
        <v>-89.999984464134627</v>
      </c>
      <c r="AA785" s="31">
        <f t="shared" si="452"/>
        <v>111.03353255056952</v>
      </c>
      <c r="AB785" s="31">
        <f t="shared" si="453"/>
        <v>-89.99983914076283</v>
      </c>
      <c r="AC785" s="31">
        <f t="shared" si="454"/>
        <v>66.142998509449171</v>
      </c>
      <c r="AD785" s="31">
        <f t="shared" si="455"/>
        <v>89.971752974335359</v>
      </c>
      <c r="AE785" s="31">
        <f t="shared" si="456"/>
        <v>39.416119760972592</v>
      </c>
      <c r="AF785" s="31">
        <f t="shared" si="457"/>
        <v>-90.028070630562112</v>
      </c>
      <c r="AG785" s="31">
        <f t="shared" si="480"/>
        <v>92.110410468749379</v>
      </c>
      <c r="AH785" s="31">
        <f t="shared" si="458"/>
        <v>-206.1346549948114</v>
      </c>
      <c r="AI785" s="31">
        <f t="shared" si="459"/>
        <v>-89.999999997172594</v>
      </c>
      <c r="AJ785" s="31">
        <f t="shared" si="460"/>
        <v>130.25790827273897</v>
      </c>
      <c r="AK785" s="31">
        <f t="shared" si="461"/>
        <v>89.999982411564162</v>
      </c>
      <c r="AL785" s="32">
        <f t="shared" si="462"/>
        <v>-92.951879752888559</v>
      </c>
      <c r="AM785" s="31">
        <f t="shared" si="463"/>
        <v>-89.998710181372232</v>
      </c>
      <c r="AN785" s="31">
        <f t="shared" si="464"/>
        <v>-76.718216006211605</v>
      </c>
      <c r="AO785" s="31">
        <f t="shared" si="465"/>
        <v>-89.998727766980664</v>
      </c>
      <c r="AP785" s="30">
        <f t="shared" si="481"/>
        <v>23.609121289162623</v>
      </c>
      <c r="AQ785" s="30">
        <f t="shared" si="482"/>
        <v>-26.020599913279625</v>
      </c>
      <c r="AR785" s="31">
        <f t="shared" si="466"/>
        <v>-39.713574869356016</v>
      </c>
      <c r="AS785" s="33">
        <f t="shared" si="467"/>
        <v>-180.02679839754279</v>
      </c>
      <c r="AT785" s="31">
        <f t="shared" si="468"/>
        <v>16.307251430611483</v>
      </c>
      <c r="AU785" s="31">
        <f t="shared" si="469"/>
        <v>81.200281767745111</v>
      </c>
      <c r="AV785" s="32">
        <f t="shared" si="470"/>
        <v>-0.43096154296976719</v>
      </c>
      <c r="AW785" s="31">
        <f t="shared" si="471"/>
        <v>-17.899982244088399</v>
      </c>
      <c r="AX785" s="34">
        <f t="shared" si="472"/>
        <v>15.876289887641716</v>
      </c>
      <c r="AY785" s="35">
        <f t="shared" si="473"/>
        <v>63.300299523656712</v>
      </c>
      <c r="AZ785" s="10">
        <f t="shared" si="474"/>
        <v>-23.837284981714298</v>
      </c>
      <c r="BA785" s="10">
        <f t="shared" si="475"/>
        <v>-116.72649887388607</v>
      </c>
      <c r="BB785" s="10">
        <f t="shared" si="476"/>
        <v>63.273501126113928</v>
      </c>
      <c r="BC785" s="37"/>
      <c r="BD785" s="46">
        <f t="shared" si="477"/>
        <v>-24</v>
      </c>
      <c r="BE785" s="46">
        <f t="shared" si="478"/>
        <v>-117</v>
      </c>
      <c r="BF785" s="46">
        <f t="shared" si="479"/>
        <v>63</v>
      </c>
    </row>
    <row r="786" spans="22:58" x14ac:dyDescent="0.3">
      <c r="V786" s="29">
        <v>8.82000000000013</v>
      </c>
      <c r="W786" s="36">
        <f t="shared" si="449"/>
        <v>6606934480.0779381</v>
      </c>
      <c r="X786" s="30">
        <f t="shared" si="483"/>
        <v>-6.4246676350453633</v>
      </c>
      <c r="Y786" s="31">
        <f t="shared" si="450"/>
        <v>-131.53574366400071</v>
      </c>
      <c r="Z786" s="31">
        <f t="shared" si="451"/>
        <v>-89.999984817774106</v>
      </c>
      <c r="AA786" s="31">
        <f t="shared" si="452"/>
        <v>111.23353255056796</v>
      </c>
      <c r="AB786" s="31">
        <f t="shared" si="453"/>
        <v>-89.999842802366103</v>
      </c>
      <c r="AC786" s="31">
        <f t="shared" si="454"/>
        <v>66.342998461940951</v>
      </c>
      <c r="AD786" s="31">
        <f t="shared" si="455"/>
        <v>89.97239595503855</v>
      </c>
      <c r="AE786" s="31">
        <f t="shared" si="456"/>
        <v>39.616119713462851</v>
      </c>
      <c r="AF786" s="31">
        <f t="shared" si="457"/>
        <v>-90.027431665101645</v>
      </c>
      <c r="AG786" s="31">
        <f t="shared" si="480"/>
        <v>92.110410468749379</v>
      </c>
      <c r="AH786" s="31">
        <f t="shared" si="458"/>
        <v>-206.33465499481136</v>
      </c>
      <c r="AI786" s="31">
        <f t="shared" si="459"/>
        <v>-89.999999997236955</v>
      </c>
      <c r="AJ786" s="31">
        <f t="shared" si="460"/>
        <v>130.4579082727389</v>
      </c>
      <c r="AK786" s="31">
        <f t="shared" si="461"/>
        <v>89.999982811925847</v>
      </c>
      <c r="AL786" s="32">
        <f t="shared" si="462"/>
        <v>-93.151879752789469</v>
      </c>
      <c r="AM786" s="31">
        <f t="shared" si="463"/>
        <v>-89.998739541228645</v>
      </c>
      <c r="AN786" s="31">
        <f t="shared" si="464"/>
        <v>-76.918216006112544</v>
      </c>
      <c r="AO786" s="31">
        <f t="shared" si="465"/>
        <v>-89.998756726539753</v>
      </c>
      <c r="AP786" s="30">
        <f t="shared" si="481"/>
        <v>23.609121289162623</v>
      </c>
      <c r="AQ786" s="30">
        <f t="shared" si="482"/>
        <v>-26.020599913279625</v>
      </c>
      <c r="AR786" s="31">
        <f t="shared" si="466"/>
        <v>-39.713574916766696</v>
      </c>
      <c r="AS786" s="33">
        <f t="shared" si="467"/>
        <v>-180.0261883916414</v>
      </c>
      <c r="AT786" s="31">
        <f t="shared" si="468"/>
        <v>16.502674523973322</v>
      </c>
      <c r="AU786" s="31">
        <f t="shared" si="469"/>
        <v>81.397557062139612</v>
      </c>
      <c r="AV786" s="32">
        <f t="shared" si="470"/>
        <v>-0.45025400680160305</v>
      </c>
      <c r="AW786" s="31">
        <f t="shared" si="471"/>
        <v>-18.289458253254757</v>
      </c>
      <c r="AX786" s="34">
        <f t="shared" si="472"/>
        <v>16.052420517171718</v>
      </c>
      <c r="AY786" s="35">
        <f t="shared" si="473"/>
        <v>63.108098808884854</v>
      </c>
      <c r="AZ786" s="10">
        <f t="shared" si="474"/>
        <v>-23.661154399594977</v>
      </c>
      <c r="BA786" s="10">
        <f t="shared" si="475"/>
        <v>-116.91808958275655</v>
      </c>
      <c r="BB786" s="10">
        <f t="shared" si="476"/>
        <v>63.081910417243449</v>
      </c>
      <c r="BC786" s="48"/>
      <c r="BD786" s="46">
        <f t="shared" si="477"/>
        <v>-24</v>
      </c>
      <c r="BE786" s="46">
        <f t="shared" si="478"/>
        <v>-117</v>
      </c>
      <c r="BF786" s="46">
        <f t="shared" si="479"/>
        <v>63</v>
      </c>
    </row>
    <row r="787" spans="22:58" x14ac:dyDescent="0.3">
      <c r="V787" s="29">
        <v>8.8300000000001297</v>
      </c>
      <c r="W787" s="38">
        <f t="shared" si="449"/>
        <v>6760829753.9218416</v>
      </c>
      <c r="X787" s="30">
        <f t="shared" si="483"/>
        <v>-6.4246676350453633</v>
      </c>
      <c r="Y787" s="31">
        <f t="shared" si="450"/>
        <v>-131.73574366400069</v>
      </c>
      <c r="Z787" s="31">
        <f t="shared" si="451"/>
        <v>-89.999985163363746</v>
      </c>
      <c r="AA787" s="31">
        <f t="shared" si="452"/>
        <v>111.43353255056647</v>
      </c>
      <c r="AB787" s="31">
        <f t="shared" si="453"/>
        <v>-89.999846380621108</v>
      </c>
      <c r="AC787" s="31">
        <f t="shared" si="454"/>
        <v>66.542998416570967</v>
      </c>
      <c r="AD787" s="31">
        <f t="shared" si="455"/>
        <v>89.973024299720805</v>
      </c>
      <c r="AE787" s="31">
        <f t="shared" si="456"/>
        <v>39.816119668091389</v>
      </c>
      <c r="AF787" s="31">
        <f t="shared" si="457"/>
        <v>-90.026807244264035</v>
      </c>
      <c r="AG787" s="31">
        <f t="shared" si="480"/>
        <v>92.110410468749379</v>
      </c>
      <c r="AH787" s="31">
        <f t="shared" si="458"/>
        <v>-206.53465499481138</v>
      </c>
      <c r="AI787" s="31">
        <f t="shared" si="459"/>
        <v>-89.999999997299838</v>
      </c>
      <c r="AJ787" s="31">
        <f t="shared" si="460"/>
        <v>130.65790827273889</v>
      </c>
      <c r="AK787" s="31">
        <f t="shared" si="461"/>
        <v>89.999983203174182</v>
      </c>
      <c r="AL787" s="32">
        <f t="shared" si="462"/>
        <v>-93.351879752694884</v>
      </c>
      <c r="AM787" s="31">
        <f t="shared" si="463"/>
        <v>-89.998768232773145</v>
      </c>
      <c r="AN787" s="31">
        <f t="shared" si="464"/>
        <v>-77.118216006017988</v>
      </c>
      <c r="AO787" s="31">
        <f t="shared" si="465"/>
        <v>-89.998785026898801</v>
      </c>
      <c r="AP787" s="30">
        <f t="shared" si="481"/>
        <v>23.609121289162623</v>
      </c>
      <c r="AQ787" s="30">
        <f t="shared" si="482"/>
        <v>-26.020599913279625</v>
      </c>
      <c r="AR787" s="31">
        <f t="shared" si="466"/>
        <v>-39.713574962043602</v>
      </c>
      <c r="AS787" s="33">
        <f t="shared" si="467"/>
        <v>-180.02559227116285</v>
      </c>
      <c r="AT787" s="31">
        <f t="shared" si="468"/>
        <v>16.69829910473927</v>
      </c>
      <c r="AU787" s="31">
        <f t="shared" si="469"/>
        <v>81.590540606975594</v>
      </c>
      <c r="AV787" s="32">
        <f t="shared" si="470"/>
        <v>-0.47036425950797678</v>
      </c>
      <c r="AW787" s="31">
        <f t="shared" si="471"/>
        <v>-18.686202558246642</v>
      </c>
      <c r="AX787" s="34">
        <f t="shared" si="472"/>
        <v>16.227934845231292</v>
      </c>
      <c r="AY787" s="35">
        <f t="shared" si="473"/>
        <v>62.904338048728953</v>
      </c>
      <c r="AZ787" s="10">
        <f t="shared" si="474"/>
        <v>-23.485640116812309</v>
      </c>
      <c r="BA787" s="10">
        <f t="shared" si="475"/>
        <v>-117.12125422243389</v>
      </c>
      <c r="BB787" s="10">
        <f t="shared" si="476"/>
        <v>62.87874577756611</v>
      </c>
      <c r="BC787" s="37"/>
      <c r="BD787" s="46">
        <f t="shared" si="477"/>
        <v>-23</v>
      </c>
      <c r="BE787" s="46">
        <f t="shared" si="478"/>
        <v>-117</v>
      </c>
      <c r="BF787" s="46">
        <f t="shared" si="479"/>
        <v>63</v>
      </c>
    </row>
    <row r="788" spans="22:58" x14ac:dyDescent="0.3">
      <c r="V788" s="29">
        <v>8.8400000000001295</v>
      </c>
      <c r="W788" s="38">
        <f t="shared" si="449"/>
        <v>6918309709.1914358</v>
      </c>
      <c r="X788" s="30">
        <f t="shared" si="483"/>
        <v>-6.4246676350453633</v>
      </c>
      <c r="Y788" s="31">
        <f t="shared" si="450"/>
        <v>-131.93574366400068</v>
      </c>
      <c r="Z788" s="31">
        <f t="shared" si="451"/>
        <v>-89.999985501086826</v>
      </c>
      <c r="AA788" s="31">
        <f t="shared" si="452"/>
        <v>111.63353255056506</v>
      </c>
      <c r="AB788" s="31">
        <f t="shared" si="453"/>
        <v>-89.999849877425078</v>
      </c>
      <c r="AC788" s="31">
        <f t="shared" si="454"/>
        <v>66.742998373242983</v>
      </c>
      <c r="AD788" s="31">
        <f t="shared" si="455"/>
        <v>89.973638341538148</v>
      </c>
      <c r="AE788" s="31">
        <f t="shared" si="456"/>
        <v>40.016119624762013</v>
      </c>
      <c r="AF788" s="31">
        <f t="shared" si="457"/>
        <v>-90.026197036973755</v>
      </c>
      <c r="AG788" s="31">
        <f t="shared" si="480"/>
        <v>92.110410468749379</v>
      </c>
      <c r="AH788" s="31">
        <f t="shared" si="458"/>
        <v>-206.73465499481136</v>
      </c>
      <c r="AI788" s="31">
        <f t="shared" si="459"/>
        <v>-89.999999997361314</v>
      </c>
      <c r="AJ788" s="31">
        <f t="shared" si="460"/>
        <v>130.85790827273888</v>
      </c>
      <c r="AK788" s="31">
        <f t="shared" si="461"/>
        <v>89.999983585516617</v>
      </c>
      <c r="AL788" s="32">
        <f t="shared" si="462"/>
        <v>-93.55187975260452</v>
      </c>
      <c r="AM788" s="31">
        <f t="shared" si="463"/>
        <v>-89.998796271218353</v>
      </c>
      <c r="AN788" s="31">
        <f t="shared" si="464"/>
        <v>-77.318216005927624</v>
      </c>
      <c r="AO788" s="31">
        <f t="shared" si="465"/>
        <v>-89.998812683063051</v>
      </c>
      <c r="AP788" s="30">
        <f t="shared" si="481"/>
        <v>23.609121289162623</v>
      </c>
      <c r="AQ788" s="30">
        <f t="shared" si="482"/>
        <v>-26.020599913279625</v>
      </c>
      <c r="AR788" s="31">
        <f t="shared" si="466"/>
        <v>-39.713575005282614</v>
      </c>
      <c r="AS788" s="33">
        <f t="shared" si="467"/>
        <v>-180.02500972003679</v>
      </c>
      <c r="AT788" s="31">
        <f t="shared" si="468"/>
        <v>16.894116492781432</v>
      </c>
      <c r="AU788" s="31">
        <f t="shared" si="469"/>
        <v>81.779317200799724</v>
      </c>
      <c r="AV788" s="32">
        <f t="shared" si="470"/>
        <v>-0.49132294533745741</v>
      </c>
      <c r="AW788" s="31">
        <f t="shared" si="471"/>
        <v>-19.090273280480123</v>
      </c>
      <c r="AX788" s="34">
        <f t="shared" si="472"/>
        <v>16.402793547443974</v>
      </c>
      <c r="AY788" s="35">
        <f t="shared" si="473"/>
        <v>62.689043920319605</v>
      </c>
      <c r="AZ788" s="10">
        <f t="shared" si="474"/>
        <v>-23.31078145783864</v>
      </c>
      <c r="BA788" s="10">
        <f t="shared" si="475"/>
        <v>-117.33596579971719</v>
      </c>
      <c r="BB788" s="10">
        <f t="shared" si="476"/>
        <v>62.664034200282813</v>
      </c>
      <c r="BC788" s="37"/>
      <c r="BD788" s="46">
        <f t="shared" si="477"/>
        <v>-23</v>
      </c>
      <c r="BE788" s="46">
        <f t="shared" si="478"/>
        <v>-117</v>
      </c>
      <c r="BF788" s="46">
        <f t="shared" si="479"/>
        <v>63</v>
      </c>
    </row>
    <row r="789" spans="22:58" x14ac:dyDescent="0.3">
      <c r="V789" s="29">
        <v>8.8500000000001293</v>
      </c>
      <c r="W789" s="36">
        <f t="shared" si="449"/>
        <v>7079457843.8434973</v>
      </c>
      <c r="X789" s="30">
        <f t="shared" si="483"/>
        <v>-6.4246676350453633</v>
      </c>
      <c r="Y789" s="31">
        <f t="shared" si="450"/>
        <v>-132.13574366400067</v>
      </c>
      <c r="Z789" s="31">
        <f t="shared" si="451"/>
        <v>-89.999985831122387</v>
      </c>
      <c r="AA789" s="31">
        <f t="shared" si="452"/>
        <v>111.83353255056373</v>
      </c>
      <c r="AB789" s="31">
        <f t="shared" si="453"/>
        <v>-89.999853294632089</v>
      </c>
      <c r="AC789" s="31">
        <f t="shared" si="454"/>
        <v>66.94299833186507</v>
      </c>
      <c r="AD789" s="31">
        <f t="shared" si="455"/>
        <v>89.974238406063137</v>
      </c>
      <c r="AE789" s="31">
        <f t="shared" si="456"/>
        <v>40.216119583382778</v>
      </c>
      <c r="AF789" s="31">
        <f t="shared" si="457"/>
        <v>-90.02560071969134</v>
      </c>
      <c r="AG789" s="31">
        <f t="shared" si="480"/>
        <v>92.110410468749379</v>
      </c>
      <c r="AH789" s="31">
        <f t="shared" si="458"/>
        <v>-206.93465499481135</v>
      </c>
      <c r="AI789" s="31">
        <f t="shared" si="459"/>
        <v>-89.999999997421369</v>
      </c>
      <c r="AJ789" s="31">
        <f t="shared" si="460"/>
        <v>131.05790827273887</v>
      </c>
      <c r="AK789" s="31">
        <f t="shared" si="461"/>
        <v>89.99998395915587</v>
      </c>
      <c r="AL789" s="32">
        <f t="shared" si="462"/>
        <v>-93.751879752518249</v>
      </c>
      <c r="AM789" s="31">
        <f t="shared" si="463"/>
        <v>-89.998823671430628</v>
      </c>
      <c r="AN789" s="31">
        <f t="shared" si="464"/>
        <v>-77.518216005841353</v>
      </c>
      <c r="AO789" s="31">
        <f t="shared" si="465"/>
        <v>-89.998839709696128</v>
      </c>
      <c r="AP789" s="30">
        <f t="shared" si="481"/>
        <v>23.609121289162623</v>
      </c>
      <c r="AQ789" s="30">
        <f t="shared" si="482"/>
        <v>-26.020599913279625</v>
      </c>
      <c r="AR789" s="31">
        <f t="shared" si="466"/>
        <v>-39.713575046575578</v>
      </c>
      <c r="AS789" s="33">
        <f t="shared" si="467"/>
        <v>-180.02444042938748</v>
      </c>
      <c r="AT789" s="31">
        <f t="shared" si="468"/>
        <v>17.090118365525122</v>
      </c>
      <c r="AU789" s="31">
        <f t="shared" si="469"/>
        <v>81.963970532773331</v>
      </c>
      <c r="AV789" s="32">
        <f t="shared" si="470"/>
        <v>-0.51316151290805523</v>
      </c>
      <c r="AW789" s="31">
        <f t="shared" si="471"/>
        <v>-19.501723836851667</v>
      </c>
      <c r="AX789" s="34">
        <f t="shared" si="472"/>
        <v>16.576956852617066</v>
      </c>
      <c r="AY789" s="35">
        <f t="shared" si="473"/>
        <v>62.462246695921664</v>
      </c>
      <c r="AZ789" s="10">
        <f t="shared" si="474"/>
        <v>-23.136618193958512</v>
      </c>
      <c r="BA789" s="10">
        <f t="shared" si="475"/>
        <v>-117.56219373346582</v>
      </c>
      <c r="BB789" s="10">
        <f t="shared" si="476"/>
        <v>62.437806266534182</v>
      </c>
      <c r="BC789" s="48"/>
      <c r="BD789" s="46">
        <f t="shared" si="477"/>
        <v>-23</v>
      </c>
      <c r="BE789" s="46">
        <f t="shared" si="478"/>
        <v>-118</v>
      </c>
      <c r="BF789" s="46">
        <f t="shared" si="479"/>
        <v>62</v>
      </c>
    </row>
    <row r="790" spans="22:58" x14ac:dyDescent="0.3">
      <c r="V790" s="29">
        <v>8.8600000000001309</v>
      </c>
      <c r="W790" s="38">
        <f t="shared" si="449"/>
        <v>7244359600.7520924</v>
      </c>
      <c r="X790" s="30">
        <f t="shared" si="483"/>
        <v>-6.4246676350453633</v>
      </c>
      <c r="Y790" s="31">
        <f t="shared" si="450"/>
        <v>-132.33574366400069</v>
      </c>
      <c r="Z790" s="31">
        <f t="shared" si="451"/>
        <v>-89.999986153645423</v>
      </c>
      <c r="AA790" s="31">
        <f t="shared" si="452"/>
        <v>112.03353255056248</v>
      </c>
      <c r="AB790" s="31">
        <f t="shared" si="453"/>
        <v>-89.999856634053955</v>
      </c>
      <c r="AC790" s="31">
        <f t="shared" si="454"/>
        <v>67.142998292349503</v>
      </c>
      <c r="AD790" s="31">
        <f t="shared" si="455"/>
        <v>89.974824811457395</v>
      </c>
      <c r="AE790" s="31">
        <f t="shared" si="456"/>
        <v>40.416119543865946</v>
      </c>
      <c r="AF790" s="31">
        <f t="shared" si="457"/>
        <v>-90.025017976241983</v>
      </c>
      <c r="AG790" s="31">
        <f t="shared" si="480"/>
        <v>92.110410468749379</v>
      </c>
      <c r="AH790" s="31">
        <f t="shared" si="458"/>
        <v>-207.1346549948114</v>
      </c>
      <c r="AI790" s="31">
        <f t="shared" si="459"/>
        <v>-89.99999999748006</v>
      </c>
      <c r="AJ790" s="31">
        <f t="shared" si="460"/>
        <v>131.25790827273886</v>
      </c>
      <c r="AK790" s="31">
        <f t="shared" si="461"/>
        <v>89.999984324290068</v>
      </c>
      <c r="AL790" s="32">
        <f t="shared" si="462"/>
        <v>-93.951879752435886</v>
      </c>
      <c r="AM790" s="31">
        <f t="shared" si="463"/>
        <v>-89.998850447937926</v>
      </c>
      <c r="AN790" s="31">
        <f t="shared" si="464"/>
        <v>-77.718216005759047</v>
      </c>
      <c r="AO790" s="31">
        <f t="shared" si="465"/>
        <v>-89.998866121127918</v>
      </c>
      <c r="AP790" s="30">
        <f t="shared" si="481"/>
        <v>23.609121289162623</v>
      </c>
      <c r="AQ790" s="30">
        <f t="shared" si="482"/>
        <v>-26.020599913279625</v>
      </c>
      <c r="AR790" s="31">
        <f t="shared" si="466"/>
        <v>-39.713575086010103</v>
      </c>
      <c r="AS790" s="33">
        <f t="shared" si="467"/>
        <v>-180.02388409736989</v>
      </c>
      <c r="AT790" s="31">
        <f t="shared" si="468"/>
        <v>17.286296744638385</v>
      </c>
      <c r="AU790" s="31">
        <f t="shared" si="469"/>
        <v>82.144583157312184</v>
      </c>
      <c r="AV790" s="32">
        <f t="shared" si="470"/>
        <v>-0.53591220678178941</v>
      </c>
      <c r="AW790" s="31">
        <f t="shared" si="471"/>
        <v>-19.920602584898859</v>
      </c>
      <c r="AX790" s="34">
        <f t="shared" si="472"/>
        <v>16.750384537856597</v>
      </c>
      <c r="AY790" s="35">
        <f t="shared" si="473"/>
        <v>62.223980572413325</v>
      </c>
      <c r="AZ790" s="10">
        <f t="shared" si="474"/>
        <v>-22.963190548153506</v>
      </c>
      <c r="BA790" s="10">
        <f t="shared" si="475"/>
        <v>-117.79990352495656</v>
      </c>
      <c r="BB790" s="10">
        <f t="shared" si="476"/>
        <v>62.200096475043438</v>
      </c>
      <c r="BC790" s="37"/>
      <c r="BD790" s="46">
        <f t="shared" si="477"/>
        <v>-23</v>
      </c>
      <c r="BE790" s="46">
        <f t="shared" si="478"/>
        <v>-118</v>
      </c>
      <c r="BF790" s="46">
        <f t="shared" si="479"/>
        <v>62</v>
      </c>
    </row>
    <row r="791" spans="22:58" x14ac:dyDescent="0.3">
      <c r="V791" s="29">
        <v>8.8700000000001307</v>
      </c>
      <c r="W791" s="38">
        <f t="shared" si="449"/>
        <v>7413102413.0114174</v>
      </c>
      <c r="X791" s="30">
        <f t="shared" si="483"/>
        <v>-6.4246676350453633</v>
      </c>
      <c r="Y791" s="31">
        <f t="shared" si="450"/>
        <v>-132.53574366400068</v>
      </c>
      <c r="Z791" s="31">
        <f t="shared" si="451"/>
        <v>-89.999986468826918</v>
      </c>
      <c r="AA791" s="31">
        <f t="shared" si="452"/>
        <v>112.23353255056125</v>
      </c>
      <c r="AB791" s="31">
        <f t="shared" si="453"/>
        <v>-89.99985989746132</v>
      </c>
      <c r="AC791" s="31">
        <f t="shared" si="454"/>
        <v>67.342998254612397</v>
      </c>
      <c r="AD791" s="31">
        <f t="shared" si="455"/>
        <v>89.975397868640329</v>
      </c>
      <c r="AE791" s="31">
        <f t="shared" si="456"/>
        <v>40.616119506127617</v>
      </c>
      <c r="AF791" s="31">
        <f t="shared" si="457"/>
        <v>-90.02444849764791</v>
      </c>
      <c r="AG791" s="31">
        <f t="shared" si="480"/>
        <v>92.110410468749379</v>
      </c>
      <c r="AH791" s="31">
        <f t="shared" si="458"/>
        <v>-207.33465499481139</v>
      </c>
      <c r="AI791" s="31">
        <f t="shared" si="459"/>
        <v>-89.999999997537429</v>
      </c>
      <c r="AJ791" s="31">
        <f t="shared" si="460"/>
        <v>131.45790827273888</v>
      </c>
      <c r="AK791" s="31">
        <f t="shared" si="461"/>
        <v>89.999984681112778</v>
      </c>
      <c r="AL791" s="32">
        <f t="shared" si="462"/>
        <v>-94.151879752357218</v>
      </c>
      <c r="AM791" s="31">
        <f t="shared" si="463"/>
        <v>-89.998876614937515</v>
      </c>
      <c r="AN791" s="31">
        <f t="shared" si="464"/>
        <v>-77.91821600568035</v>
      </c>
      <c r="AO791" s="31">
        <f t="shared" si="465"/>
        <v>-89.998891931362166</v>
      </c>
      <c r="AP791" s="30">
        <f t="shared" si="481"/>
        <v>23.609121289162623</v>
      </c>
      <c r="AQ791" s="30">
        <f t="shared" si="482"/>
        <v>-26.020599913279625</v>
      </c>
      <c r="AR791" s="31">
        <f t="shared" si="466"/>
        <v>-39.713575123669735</v>
      </c>
      <c r="AS791" s="33">
        <f t="shared" si="467"/>
        <v>-180.02334042901009</v>
      </c>
      <c r="AT791" s="31">
        <f t="shared" si="468"/>
        <v>17.482643983092146</v>
      </c>
      <c r="AU791" s="31">
        <f t="shared" si="469"/>
        <v>82.321236472248358</v>
      </c>
      <c r="AV791" s="32">
        <f t="shared" si="470"/>
        <v>-0.559608055989116</v>
      </c>
      <c r="AW791" s="31">
        <f t="shared" si="471"/>
        <v>-20.346952458854453</v>
      </c>
      <c r="AX791" s="34">
        <f t="shared" si="472"/>
        <v>16.92303592710303</v>
      </c>
      <c r="AY791" s="35">
        <f t="shared" si="473"/>
        <v>61.974284013393905</v>
      </c>
      <c r="AZ791" s="10">
        <f t="shared" si="474"/>
        <v>-22.790539196566705</v>
      </c>
      <c r="BA791" s="10">
        <f t="shared" si="475"/>
        <v>-118.04905641561618</v>
      </c>
      <c r="BB791" s="10">
        <f t="shared" si="476"/>
        <v>61.950943584383822</v>
      </c>
      <c r="BC791" s="37"/>
      <c r="BD791" s="46">
        <f t="shared" si="477"/>
        <v>-23</v>
      </c>
      <c r="BE791" s="46">
        <f t="shared" si="478"/>
        <v>-118</v>
      </c>
      <c r="BF791" s="46">
        <f t="shared" si="479"/>
        <v>62</v>
      </c>
    </row>
    <row r="792" spans="22:58" x14ac:dyDescent="0.3">
      <c r="V792" s="29">
        <v>8.8800000000001305</v>
      </c>
      <c r="W792" s="36">
        <f t="shared" si="449"/>
        <v>7585775750.2941322</v>
      </c>
      <c r="X792" s="30">
        <f t="shared" si="483"/>
        <v>-6.4246676350453633</v>
      </c>
      <c r="Y792" s="31">
        <f t="shared" si="450"/>
        <v>-132.73574366400067</v>
      </c>
      <c r="Z792" s="31">
        <f t="shared" si="451"/>
        <v>-89.999986776834021</v>
      </c>
      <c r="AA792" s="31">
        <f t="shared" si="452"/>
        <v>112.43353255056007</v>
      </c>
      <c r="AB792" s="31">
        <f t="shared" si="453"/>
        <v>-89.99986308658444</v>
      </c>
      <c r="AC792" s="31">
        <f t="shared" si="454"/>
        <v>67.542998218573743</v>
      </c>
      <c r="AD792" s="31">
        <f t="shared" si="455"/>
        <v>89.975957881453979</v>
      </c>
      <c r="AE792" s="31">
        <f t="shared" si="456"/>
        <v>40.816119470087799</v>
      </c>
      <c r="AF792" s="31">
        <f t="shared" si="457"/>
        <v>-90.023891981964482</v>
      </c>
      <c r="AG792" s="31">
        <f t="shared" si="480"/>
        <v>92.110410468749379</v>
      </c>
      <c r="AH792" s="31">
        <f t="shared" si="458"/>
        <v>-207.5346549948114</v>
      </c>
      <c r="AI792" s="31">
        <f t="shared" si="459"/>
        <v>-89.999999997593477</v>
      </c>
      <c r="AJ792" s="31">
        <f t="shared" si="460"/>
        <v>131.65790827273884</v>
      </c>
      <c r="AK792" s="31">
        <f t="shared" si="461"/>
        <v>89.999985029813232</v>
      </c>
      <c r="AL792" s="32">
        <f t="shared" si="462"/>
        <v>-94.351879752282059</v>
      </c>
      <c r="AM792" s="31">
        <f t="shared" si="463"/>
        <v>-89.998902186303468</v>
      </c>
      <c r="AN792" s="31">
        <f t="shared" si="464"/>
        <v>-78.118216005605248</v>
      </c>
      <c r="AO792" s="31">
        <f t="shared" si="465"/>
        <v>-89.998917154083713</v>
      </c>
      <c r="AP792" s="30">
        <f t="shared" si="481"/>
        <v>23.609121289162623</v>
      </c>
      <c r="AQ792" s="30">
        <f t="shared" si="482"/>
        <v>-26.020599913279625</v>
      </c>
      <c r="AR792" s="31">
        <f t="shared" si="466"/>
        <v>-39.713575159634452</v>
      </c>
      <c r="AS792" s="33">
        <f t="shared" si="467"/>
        <v>-180.02280913604818</v>
      </c>
      <c r="AT792" s="31">
        <f t="shared" si="468"/>
        <v>17.679152752592721</v>
      </c>
      <c r="AU792" s="31">
        <f t="shared" si="469"/>
        <v>82.494010700281891</v>
      </c>
      <c r="AV792" s="32">
        <f t="shared" si="470"/>
        <v>-0.5842828592964131</v>
      </c>
      <c r="AW792" s="31">
        <f t="shared" si="471"/>
        <v>-20.780810597512811</v>
      </c>
      <c r="AX792" s="34">
        <f t="shared" si="472"/>
        <v>17.094869893296309</v>
      </c>
      <c r="AY792" s="35">
        <f t="shared" si="473"/>
        <v>61.713200102769079</v>
      </c>
      <c r="AZ792" s="10">
        <f t="shared" si="474"/>
        <v>-22.618705266338143</v>
      </c>
      <c r="BA792" s="10">
        <f t="shared" si="475"/>
        <v>-118.3096090332791</v>
      </c>
      <c r="BB792" s="10">
        <f t="shared" si="476"/>
        <v>61.690390966720898</v>
      </c>
      <c r="BC792" s="48"/>
      <c r="BD792" s="46">
        <f t="shared" si="477"/>
        <v>-23</v>
      </c>
      <c r="BE792" s="46">
        <f t="shared" si="478"/>
        <v>-118</v>
      </c>
      <c r="BF792" s="46">
        <f t="shared" si="479"/>
        <v>62</v>
      </c>
    </row>
    <row r="793" spans="22:58" x14ac:dyDescent="0.3">
      <c r="V793" s="29">
        <v>8.8900000000001302</v>
      </c>
      <c r="W793" s="38">
        <f t="shared" si="449"/>
        <v>7762471166.2892637</v>
      </c>
      <c r="X793" s="30">
        <f t="shared" si="483"/>
        <v>-6.4246676350453633</v>
      </c>
      <c r="Y793" s="31">
        <f t="shared" si="450"/>
        <v>-132.93574366400065</v>
      </c>
      <c r="Z793" s="31">
        <f t="shared" si="451"/>
        <v>-89.999987077830028</v>
      </c>
      <c r="AA793" s="31">
        <f t="shared" si="452"/>
        <v>112.63353255055897</v>
      </c>
      <c r="AB793" s="31">
        <f t="shared" si="453"/>
        <v>-89.999866203114266</v>
      </c>
      <c r="AC793" s="31">
        <f t="shared" si="454"/>
        <v>67.742998184157102</v>
      </c>
      <c r="AD793" s="31">
        <f t="shared" si="455"/>
        <v>89.976505146824138</v>
      </c>
      <c r="AE793" s="31">
        <f t="shared" si="456"/>
        <v>41.016119435670063</v>
      </c>
      <c r="AF793" s="31">
        <f t="shared" si="457"/>
        <v>-90.02334813412017</v>
      </c>
      <c r="AG793" s="31">
        <f t="shared" si="480"/>
        <v>92.110410468749379</v>
      </c>
      <c r="AH793" s="31">
        <f t="shared" si="458"/>
        <v>-207.73465499481142</v>
      </c>
      <c r="AI793" s="31">
        <f t="shared" si="459"/>
        <v>-89.99999999764826</v>
      </c>
      <c r="AJ793" s="31">
        <f t="shared" si="460"/>
        <v>131.85790827273883</v>
      </c>
      <c r="AK793" s="31">
        <f t="shared" si="461"/>
        <v>89.999985370576283</v>
      </c>
      <c r="AL793" s="32">
        <f t="shared" si="462"/>
        <v>-94.551879752210311</v>
      </c>
      <c r="AM793" s="31">
        <f t="shared" si="463"/>
        <v>-89.998927175594062</v>
      </c>
      <c r="AN793" s="31">
        <f t="shared" si="464"/>
        <v>-78.318216005533529</v>
      </c>
      <c r="AO793" s="31">
        <f t="shared" si="465"/>
        <v>-89.998941802666039</v>
      </c>
      <c r="AP793" s="30">
        <f t="shared" si="481"/>
        <v>23.609121289162623</v>
      </c>
      <c r="AQ793" s="30">
        <f t="shared" si="482"/>
        <v>-26.020599913279625</v>
      </c>
      <c r="AR793" s="31">
        <f t="shared" si="466"/>
        <v>-39.713575193980468</v>
      </c>
      <c r="AS793" s="33">
        <f t="shared" si="467"/>
        <v>-180.02228993678619</v>
      </c>
      <c r="AT793" s="31">
        <f t="shared" si="468"/>
        <v>17.875816031386098</v>
      </c>
      <c r="AU793" s="31">
        <f t="shared" si="469"/>
        <v>82.662984873500079</v>
      </c>
      <c r="AV793" s="32">
        <f t="shared" si="470"/>
        <v>-0.60997116701045562</v>
      </c>
      <c r="AW793" s="31">
        <f t="shared" si="471"/>
        <v>-21.222207964969922</v>
      </c>
      <c r="AX793" s="34">
        <f t="shared" si="472"/>
        <v>17.265844864375641</v>
      </c>
      <c r="AY793" s="35">
        <f t="shared" si="473"/>
        <v>61.440776908530154</v>
      </c>
      <c r="AZ793" s="10">
        <f t="shared" si="474"/>
        <v>-22.447730329604827</v>
      </c>
      <c r="BA793" s="10">
        <f t="shared" si="475"/>
        <v>-118.58151302825604</v>
      </c>
      <c r="BB793" s="10">
        <f t="shared" si="476"/>
        <v>61.41848697174396</v>
      </c>
      <c r="BC793" s="37"/>
      <c r="BD793" s="46">
        <f t="shared" si="477"/>
        <v>-22</v>
      </c>
      <c r="BE793" s="46">
        <f t="shared" si="478"/>
        <v>-119</v>
      </c>
      <c r="BF793" s="46">
        <f t="shared" si="479"/>
        <v>61</v>
      </c>
    </row>
    <row r="794" spans="22:58" x14ac:dyDescent="0.3">
      <c r="V794" s="29">
        <v>8.90000000000013</v>
      </c>
      <c r="W794" s="38">
        <f t="shared" si="449"/>
        <v>7943282347.2452154</v>
      </c>
      <c r="X794" s="30">
        <f t="shared" si="483"/>
        <v>-6.4246676350453633</v>
      </c>
      <c r="Y794" s="31">
        <f t="shared" si="450"/>
        <v>-133.13574366400064</v>
      </c>
      <c r="Z794" s="31">
        <f t="shared" si="451"/>
        <v>-89.999987371974527</v>
      </c>
      <c r="AA794" s="31">
        <f t="shared" si="452"/>
        <v>112.83353255055789</v>
      </c>
      <c r="AB794" s="31">
        <f t="shared" si="453"/>
        <v>-89.999869248703206</v>
      </c>
      <c r="AC794" s="31">
        <f t="shared" si="454"/>
        <v>67.942998151289459</v>
      </c>
      <c r="AD794" s="31">
        <f t="shared" si="455"/>
        <v>89.977039954917743</v>
      </c>
      <c r="AE794" s="31">
        <f t="shared" si="456"/>
        <v>41.216119402801354</v>
      </c>
      <c r="AF794" s="31">
        <f t="shared" si="457"/>
        <v>-90.022816665760004</v>
      </c>
      <c r="AG794" s="31">
        <f t="shared" si="480"/>
        <v>92.110410468749379</v>
      </c>
      <c r="AH794" s="31">
        <f t="shared" si="458"/>
        <v>-207.93465499481141</v>
      </c>
      <c r="AI794" s="31">
        <f t="shared" si="459"/>
        <v>-89.999999997701792</v>
      </c>
      <c r="AJ794" s="31">
        <f t="shared" si="460"/>
        <v>132.05790827273881</v>
      </c>
      <c r="AK794" s="31">
        <f t="shared" si="461"/>
        <v>89.999985703582624</v>
      </c>
      <c r="AL794" s="32">
        <f t="shared" si="462"/>
        <v>-94.751879752141775</v>
      </c>
      <c r="AM794" s="31">
        <f t="shared" si="463"/>
        <v>-89.998951596058959</v>
      </c>
      <c r="AN794" s="31">
        <f t="shared" si="464"/>
        <v>-78.518216005464993</v>
      </c>
      <c r="AO794" s="31">
        <f t="shared" si="465"/>
        <v>-89.998965890178127</v>
      </c>
      <c r="AP794" s="30">
        <f t="shared" si="481"/>
        <v>23.609121289162623</v>
      </c>
      <c r="AQ794" s="30">
        <f t="shared" si="482"/>
        <v>-26.020599913279625</v>
      </c>
      <c r="AR794" s="31">
        <f t="shared" si="466"/>
        <v>-39.713575226780641</v>
      </c>
      <c r="AS794" s="33">
        <f t="shared" si="467"/>
        <v>-180.02178255593813</v>
      </c>
      <c r="AT794" s="31">
        <f t="shared" si="468"/>
        <v>18.07262709243318</v>
      </c>
      <c r="AU794" s="31">
        <f t="shared" si="469"/>
        <v>82.828236820754512</v>
      </c>
      <c r="AV794" s="32">
        <f t="shared" si="470"/>
        <v>-0.63670825911693152</v>
      </c>
      <c r="AW794" s="31">
        <f t="shared" si="471"/>
        <v>-21.671168965451621</v>
      </c>
      <c r="AX794" s="34">
        <f t="shared" si="472"/>
        <v>17.435918833316247</v>
      </c>
      <c r="AY794" s="35">
        <f t="shared" si="473"/>
        <v>61.157067855302891</v>
      </c>
      <c r="AZ794" s="10">
        <f t="shared" si="474"/>
        <v>-22.277656393464394</v>
      </c>
      <c r="BA794" s="10">
        <f t="shared" si="475"/>
        <v>-118.86471470063523</v>
      </c>
      <c r="BB794" s="10">
        <f t="shared" si="476"/>
        <v>61.135285299364767</v>
      </c>
      <c r="BC794" s="37"/>
      <c r="BD794" s="46">
        <f t="shared" si="477"/>
        <v>-22</v>
      </c>
      <c r="BE794" s="46">
        <f t="shared" si="478"/>
        <v>-119</v>
      </c>
      <c r="BF794" s="46">
        <f t="shared" si="479"/>
        <v>61</v>
      </c>
    </row>
    <row r="795" spans="22:58" x14ac:dyDescent="0.3">
      <c r="V795" s="29">
        <v>8.9100000000001298</v>
      </c>
      <c r="W795" s="36">
        <f t="shared" si="449"/>
        <v>8128305161.6434479</v>
      </c>
      <c r="X795" s="30">
        <f t="shared" si="483"/>
        <v>-6.4246676350453633</v>
      </c>
      <c r="Y795" s="31">
        <f t="shared" si="450"/>
        <v>-133.33574366400063</v>
      </c>
      <c r="Z795" s="31">
        <f t="shared" si="451"/>
        <v>-89.999987659423482</v>
      </c>
      <c r="AA795" s="31">
        <f t="shared" si="452"/>
        <v>113.03353255055688</v>
      </c>
      <c r="AB795" s="31">
        <f t="shared" si="453"/>
        <v>-89.999872224966097</v>
      </c>
      <c r="AC795" s="31">
        <f t="shared" si="454"/>
        <v>68.142998119901094</v>
      </c>
      <c r="AD795" s="31">
        <f t="shared" si="455"/>
        <v>89.977562589296738</v>
      </c>
      <c r="AE795" s="31">
        <f t="shared" si="456"/>
        <v>41.416119371411995</v>
      </c>
      <c r="AF795" s="31">
        <f t="shared" si="457"/>
        <v>-90.022297295092855</v>
      </c>
      <c r="AG795" s="31">
        <f t="shared" si="480"/>
        <v>92.110410468749379</v>
      </c>
      <c r="AH795" s="31">
        <f t="shared" si="458"/>
        <v>-208.1346549948114</v>
      </c>
      <c r="AI795" s="31">
        <f t="shared" si="459"/>
        <v>-89.999999997754102</v>
      </c>
      <c r="AJ795" s="31">
        <f t="shared" si="460"/>
        <v>132.2579082727388</v>
      </c>
      <c r="AK795" s="31">
        <f t="shared" si="461"/>
        <v>89.999986029008824</v>
      </c>
      <c r="AL795" s="32">
        <f t="shared" si="462"/>
        <v>-94.951879752076337</v>
      </c>
      <c r="AM795" s="31">
        <f t="shared" si="463"/>
        <v>-89.998975460646221</v>
      </c>
      <c r="AN795" s="31">
        <f t="shared" si="464"/>
        <v>-78.718216005399555</v>
      </c>
      <c r="AO795" s="31">
        <f t="shared" si="465"/>
        <v>-89.9989894293915</v>
      </c>
      <c r="AP795" s="30">
        <f t="shared" si="481"/>
        <v>23.609121289162623</v>
      </c>
      <c r="AQ795" s="30">
        <f t="shared" si="482"/>
        <v>-26.020599913279625</v>
      </c>
      <c r="AR795" s="31">
        <f t="shared" si="466"/>
        <v>-39.713575258104562</v>
      </c>
      <c r="AS795" s="33">
        <f t="shared" si="467"/>
        <v>-180.02128672448436</v>
      </c>
      <c r="AT795" s="31">
        <f t="shared" si="468"/>
        <v>18.269579491953383</v>
      </c>
      <c r="AU795" s="31">
        <f t="shared" si="469"/>
        <v>82.989843157695177</v>
      </c>
      <c r="AV795" s="32">
        <f t="shared" si="470"/>
        <v>-0.66453011955502705</v>
      </c>
      <c r="AW795" s="31">
        <f t="shared" si="471"/>
        <v>-22.127711053600144</v>
      </c>
      <c r="AX795" s="34">
        <f t="shared" si="472"/>
        <v>17.605049372398355</v>
      </c>
      <c r="AY795" s="35">
        <f t="shared" si="473"/>
        <v>60.862132104095032</v>
      </c>
      <c r="AZ795" s="10">
        <f t="shared" si="474"/>
        <v>-22.108525885706207</v>
      </c>
      <c r="BA795" s="10">
        <f t="shared" si="475"/>
        <v>-119.15915462038933</v>
      </c>
      <c r="BB795" s="10">
        <f t="shared" si="476"/>
        <v>60.84084537961067</v>
      </c>
      <c r="BC795" s="48"/>
      <c r="BD795" s="46">
        <f t="shared" si="477"/>
        <v>-22</v>
      </c>
      <c r="BE795" s="46">
        <f t="shared" si="478"/>
        <v>-119</v>
      </c>
      <c r="BF795" s="46">
        <f t="shared" si="479"/>
        <v>61</v>
      </c>
    </row>
    <row r="796" spans="22:58" x14ac:dyDescent="0.3">
      <c r="V796" s="29">
        <v>8.9200000000001296</v>
      </c>
      <c r="W796" s="38">
        <f t="shared" si="449"/>
        <v>8317637711.0292225</v>
      </c>
      <c r="X796" s="30">
        <f t="shared" si="483"/>
        <v>-6.4246676350453633</v>
      </c>
      <c r="Y796" s="31">
        <f t="shared" si="450"/>
        <v>-133.53574366400062</v>
      </c>
      <c r="Z796" s="31">
        <f t="shared" si="451"/>
        <v>-89.999987940329305</v>
      </c>
      <c r="AA796" s="31">
        <f t="shared" si="452"/>
        <v>113.23353255055591</v>
      </c>
      <c r="AB796" s="31">
        <f t="shared" si="453"/>
        <v>-89.999875133480955</v>
      </c>
      <c r="AC796" s="31">
        <f t="shared" si="454"/>
        <v>68.342998089925459</v>
      </c>
      <c r="AD796" s="31">
        <f t="shared" si="455"/>
        <v>89.978073327068444</v>
      </c>
      <c r="AE796" s="31">
        <f t="shared" si="456"/>
        <v>41.616119341435393</v>
      </c>
      <c r="AF796" s="31">
        <f t="shared" si="457"/>
        <v>-90.021789746741831</v>
      </c>
      <c r="AG796" s="31">
        <f t="shared" si="480"/>
        <v>92.110410468749379</v>
      </c>
      <c r="AH796" s="31">
        <f t="shared" si="458"/>
        <v>-208.33465499481139</v>
      </c>
      <c r="AI796" s="31">
        <f t="shared" si="459"/>
        <v>-89.999999997805233</v>
      </c>
      <c r="AJ796" s="31">
        <f t="shared" si="460"/>
        <v>132.45790827273879</v>
      </c>
      <c r="AK796" s="31">
        <f t="shared" si="461"/>
        <v>89.999986347027402</v>
      </c>
      <c r="AL796" s="32">
        <f t="shared" si="462"/>
        <v>-95.151879752013826</v>
      </c>
      <c r="AM796" s="31">
        <f t="shared" si="463"/>
        <v>-89.998998782009139</v>
      </c>
      <c r="AN796" s="31">
        <f t="shared" si="464"/>
        <v>-78.918216005337044</v>
      </c>
      <c r="AO796" s="31">
        <f t="shared" si="465"/>
        <v>-89.999012432786969</v>
      </c>
      <c r="AP796" s="30">
        <f t="shared" si="481"/>
        <v>23.609121289162623</v>
      </c>
      <c r="AQ796" s="30">
        <f t="shared" si="482"/>
        <v>-26.020599913279625</v>
      </c>
      <c r="AR796" s="31">
        <f t="shared" si="466"/>
        <v>-39.713575288018653</v>
      </c>
      <c r="AS796" s="33">
        <f t="shared" si="467"/>
        <v>-180.0208021795288</v>
      </c>
      <c r="AT796" s="31">
        <f t="shared" si="468"/>
        <v>18.466667058333268</v>
      </c>
      <c r="AU796" s="31">
        <f t="shared" si="469"/>
        <v>83.147879279272445</v>
      </c>
      <c r="AV796" s="32">
        <f t="shared" si="470"/>
        <v>-0.69347340643747901</v>
      </c>
      <c r="AW796" s="31">
        <f t="shared" si="471"/>
        <v>-22.591844341751955</v>
      </c>
      <c r="AX796" s="34">
        <f t="shared" si="472"/>
        <v>17.773193651895788</v>
      </c>
      <c r="AY796" s="35">
        <f t="shared" si="473"/>
        <v>60.556034937520494</v>
      </c>
      <c r="AZ796" s="10">
        <f t="shared" si="474"/>
        <v>-21.940381636122865</v>
      </c>
      <c r="BA796" s="10">
        <f t="shared" si="475"/>
        <v>-119.46476724200831</v>
      </c>
      <c r="BB796" s="10">
        <f t="shared" si="476"/>
        <v>60.535232757991693</v>
      </c>
      <c r="BC796" s="37"/>
      <c r="BD796" s="46">
        <f t="shared" si="477"/>
        <v>-22</v>
      </c>
      <c r="BE796" s="46">
        <f t="shared" si="478"/>
        <v>-119</v>
      </c>
      <c r="BF796" s="46">
        <f t="shared" si="479"/>
        <v>61</v>
      </c>
    </row>
    <row r="797" spans="22:58" x14ac:dyDescent="0.3">
      <c r="V797" s="29">
        <v>8.9300000000001294</v>
      </c>
      <c r="W797" s="38">
        <f t="shared" si="449"/>
        <v>8511380382.0263042</v>
      </c>
      <c r="X797" s="30">
        <f t="shared" si="483"/>
        <v>-6.4246676350453633</v>
      </c>
      <c r="Y797" s="31">
        <f t="shared" si="450"/>
        <v>-133.73574366400058</v>
      </c>
      <c r="Z797" s="31">
        <f t="shared" si="451"/>
        <v>-89.999988214840926</v>
      </c>
      <c r="AA797" s="31">
        <f t="shared" si="452"/>
        <v>113.43353255055493</v>
      </c>
      <c r="AB797" s="31">
        <f t="shared" si="453"/>
        <v>-89.999877975789943</v>
      </c>
      <c r="AC797" s="31">
        <f t="shared" si="454"/>
        <v>68.542998061298903</v>
      </c>
      <c r="AD797" s="31">
        <f t="shared" si="455"/>
        <v>89.97857243903249</v>
      </c>
      <c r="AE797" s="31">
        <f t="shared" si="456"/>
        <v>41.816119312807899</v>
      </c>
      <c r="AF797" s="31">
        <f t="shared" si="457"/>
        <v>-90.021293751598392</v>
      </c>
      <c r="AG797" s="31">
        <f t="shared" si="480"/>
        <v>92.110410468749379</v>
      </c>
      <c r="AH797" s="31">
        <f t="shared" si="458"/>
        <v>-208.53465499481135</v>
      </c>
      <c r="AI797" s="31">
        <f t="shared" si="459"/>
        <v>-89.999999997855184</v>
      </c>
      <c r="AJ797" s="31">
        <f t="shared" si="460"/>
        <v>132.65790827273875</v>
      </c>
      <c r="AK797" s="31">
        <f t="shared" si="461"/>
        <v>89.999986657807</v>
      </c>
      <c r="AL797" s="32">
        <f t="shared" si="462"/>
        <v>-95.351879751954115</v>
      </c>
      <c r="AM797" s="31">
        <f t="shared" si="463"/>
        <v>-89.999021572513044</v>
      </c>
      <c r="AN797" s="31">
        <f t="shared" si="464"/>
        <v>-79.118216005277333</v>
      </c>
      <c r="AO797" s="31">
        <f t="shared" si="465"/>
        <v>-89.999034912561228</v>
      </c>
      <c r="AP797" s="30">
        <f t="shared" si="481"/>
        <v>23.609121289162623</v>
      </c>
      <c r="AQ797" s="30">
        <f t="shared" si="482"/>
        <v>-26.020599913279625</v>
      </c>
      <c r="AR797" s="31">
        <f t="shared" si="466"/>
        <v>-39.713575316586436</v>
      </c>
      <c r="AS797" s="33">
        <f t="shared" si="467"/>
        <v>-180.02032866415962</v>
      </c>
      <c r="AT797" s="31">
        <f t="shared" si="468"/>
        <v>18.663883881395954</v>
      </c>
      <c r="AU797" s="31">
        <f t="shared" si="469"/>
        <v>83.302419354527004</v>
      </c>
      <c r="AV797" s="32">
        <f t="shared" si="470"/>
        <v>-0.7235754180356464</v>
      </c>
      <c r="AW797" s="31">
        <f t="shared" si="471"/>
        <v>-23.063571205904982</v>
      </c>
      <c r="AX797" s="34">
        <f t="shared" si="472"/>
        <v>17.940308463360306</v>
      </c>
      <c r="AY797" s="35">
        <f t="shared" si="473"/>
        <v>60.238848148622026</v>
      </c>
      <c r="AZ797" s="10">
        <f t="shared" si="474"/>
        <v>-21.773266853226129</v>
      </c>
      <c r="BA797" s="10">
        <f t="shared" si="475"/>
        <v>-119.7814805155376</v>
      </c>
      <c r="BB797" s="10">
        <f t="shared" si="476"/>
        <v>60.218519484462405</v>
      </c>
      <c r="BC797" s="37"/>
      <c r="BD797" s="46">
        <f t="shared" si="477"/>
        <v>-22</v>
      </c>
      <c r="BE797" s="46">
        <f t="shared" si="478"/>
        <v>-120</v>
      </c>
      <c r="BF797" s="46">
        <f t="shared" si="479"/>
        <v>60</v>
      </c>
    </row>
    <row r="798" spans="22:58" x14ac:dyDescent="0.3">
      <c r="V798" s="29">
        <v>8.9400000000001292</v>
      </c>
      <c r="W798" s="36">
        <f t="shared" si="449"/>
        <v>8709635899.5634041</v>
      </c>
      <c r="X798" s="30">
        <f t="shared" si="483"/>
        <v>-6.4246676350453633</v>
      </c>
      <c r="Y798" s="31">
        <f t="shared" si="450"/>
        <v>-133.93574366400057</v>
      </c>
      <c r="Z798" s="31">
        <f t="shared" si="451"/>
        <v>-89.999988483103891</v>
      </c>
      <c r="AA798" s="31">
        <f t="shared" si="452"/>
        <v>113.63353255055407</v>
      </c>
      <c r="AB798" s="31">
        <f t="shared" si="453"/>
        <v>-89.999880753400063</v>
      </c>
      <c r="AC798" s="31">
        <f t="shared" si="454"/>
        <v>68.742998033960788</v>
      </c>
      <c r="AD798" s="31">
        <f t="shared" si="455"/>
        <v>89.97906018982431</v>
      </c>
      <c r="AE798" s="31">
        <f t="shared" si="456"/>
        <v>42.016119285468932</v>
      </c>
      <c r="AF798" s="31">
        <f t="shared" si="457"/>
        <v>-90.020809046679659</v>
      </c>
      <c r="AG798" s="31">
        <f t="shared" si="480"/>
        <v>92.110410468749379</v>
      </c>
      <c r="AH798" s="31">
        <f t="shared" si="458"/>
        <v>-208.73465499481136</v>
      </c>
      <c r="AI798" s="31">
        <f t="shared" si="459"/>
        <v>-89.999999997904013</v>
      </c>
      <c r="AJ798" s="31">
        <f t="shared" si="460"/>
        <v>132.85790827273874</v>
      </c>
      <c r="AK798" s="31">
        <f t="shared" si="461"/>
        <v>89.999986961512391</v>
      </c>
      <c r="AL798" s="32">
        <f t="shared" si="462"/>
        <v>-95.551879751897104</v>
      </c>
      <c r="AM798" s="31">
        <f t="shared" si="463"/>
        <v>-89.99904384424174</v>
      </c>
      <c r="AN798" s="31">
        <f t="shared" si="464"/>
        <v>-79.31821600522035</v>
      </c>
      <c r="AO798" s="31">
        <f t="shared" si="465"/>
        <v>-89.999056880633361</v>
      </c>
      <c r="AP798" s="30">
        <f t="shared" si="481"/>
        <v>23.609121289162623</v>
      </c>
      <c r="AQ798" s="30">
        <f t="shared" si="482"/>
        <v>-26.020599913279625</v>
      </c>
      <c r="AR798" s="31">
        <f t="shared" si="466"/>
        <v>-39.71357534386842</v>
      </c>
      <c r="AS798" s="33">
        <f t="shared" si="467"/>
        <v>-180.01986592731302</v>
      </c>
      <c r="AT798" s="31">
        <f t="shared" si="468"/>
        <v>18.86122430202645</v>
      </c>
      <c r="AU798" s="31">
        <f t="shared" si="469"/>
        <v>83.453536323497858</v>
      </c>
      <c r="AV798" s="32">
        <f t="shared" si="470"/>
        <v>-0.75487405436181987</v>
      </c>
      <c r="AW798" s="31">
        <f t="shared" si="471"/>
        <v>-23.542885892241923</v>
      </c>
      <c r="AX798" s="34">
        <f t="shared" si="472"/>
        <v>18.106350247664629</v>
      </c>
      <c r="AY798" s="35">
        <f t="shared" si="473"/>
        <v>59.910650431255931</v>
      </c>
      <c r="AZ798" s="10">
        <f t="shared" si="474"/>
        <v>-21.607225096203791</v>
      </c>
      <c r="BA798" s="10">
        <f t="shared" si="475"/>
        <v>-120.10921549605709</v>
      </c>
      <c r="BB798" s="10">
        <f t="shared" si="476"/>
        <v>59.890784503942911</v>
      </c>
      <c r="BC798" s="48"/>
      <c r="BD798" s="46">
        <f t="shared" si="477"/>
        <v>-22</v>
      </c>
      <c r="BE798" s="46">
        <f t="shared" si="478"/>
        <v>-120</v>
      </c>
      <c r="BF798" s="46">
        <f t="shared" si="479"/>
        <v>60</v>
      </c>
    </row>
    <row r="799" spans="22:58" x14ac:dyDescent="0.3">
      <c r="V799" s="29">
        <v>8.9500000000001307</v>
      </c>
      <c r="W799" s="38">
        <f t="shared" si="449"/>
        <v>8912509381.3401451</v>
      </c>
      <c r="X799" s="30">
        <f t="shared" si="483"/>
        <v>-6.4246676350453633</v>
      </c>
      <c r="Y799" s="31">
        <f t="shared" si="450"/>
        <v>-134.13574366400059</v>
      </c>
      <c r="Z799" s="31">
        <f t="shared" si="451"/>
        <v>-89.999988745260453</v>
      </c>
      <c r="AA799" s="31">
        <f t="shared" si="452"/>
        <v>113.83353255055324</v>
      </c>
      <c r="AB799" s="31">
        <f t="shared" si="453"/>
        <v>-89.999883467784088</v>
      </c>
      <c r="AC799" s="31">
        <f t="shared" si="454"/>
        <v>68.94299800785312</v>
      </c>
      <c r="AD799" s="31">
        <f t="shared" si="455"/>
        <v>89.979536838055566</v>
      </c>
      <c r="AE799" s="31">
        <f t="shared" si="456"/>
        <v>42.216119259360426</v>
      </c>
      <c r="AF799" s="31">
        <f t="shared" si="457"/>
        <v>-90.020335374988974</v>
      </c>
      <c r="AG799" s="31">
        <f t="shared" si="480"/>
        <v>92.110410468749379</v>
      </c>
      <c r="AH799" s="31">
        <f t="shared" si="458"/>
        <v>-208.93465499481138</v>
      </c>
      <c r="AI799" s="31">
        <f t="shared" si="459"/>
        <v>-89.999999997951718</v>
      </c>
      <c r="AJ799" s="31">
        <f t="shared" si="460"/>
        <v>133.05790827273876</v>
      </c>
      <c r="AK799" s="31">
        <f t="shared" si="461"/>
        <v>89.9999872583046</v>
      </c>
      <c r="AL799" s="32">
        <f t="shared" si="462"/>
        <v>-95.751879751842708</v>
      </c>
      <c r="AM799" s="31">
        <f t="shared" si="463"/>
        <v>-89.999065609003992</v>
      </c>
      <c r="AN799" s="31">
        <f t="shared" si="464"/>
        <v>-79.518216005165954</v>
      </c>
      <c r="AO799" s="31">
        <f t="shared" si="465"/>
        <v>-89.999078348651111</v>
      </c>
      <c r="AP799" s="30">
        <f t="shared" si="481"/>
        <v>23.609121289162623</v>
      </c>
      <c r="AQ799" s="30">
        <f t="shared" si="482"/>
        <v>-26.020599913279625</v>
      </c>
      <c r="AR799" s="31">
        <f t="shared" si="466"/>
        <v>-39.71357536992253</v>
      </c>
      <c r="AS799" s="33">
        <f t="shared" si="467"/>
        <v>-180.01941372364007</v>
      </c>
      <c r="AT799" s="31">
        <f t="shared" si="468"/>
        <v>19.058682902146955</v>
      </c>
      <c r="AU799" s="31">
        <f t="shared" si="469"/>
        <v>83.60130189608762</v>
      </c>
      <c r="AV799" s="32">
        <f t="shared" si="470"/>
        <v>-0.78740777419674979</v>
      </c>
      <c r="AW799" s="31">
        <f t="shared" si="471"/>
        <v>-24.029774126242543</v>
      </c>
      <c r="AX799" s="34">
        <f t="shared" si="472"/>
        <v>18.271275127950204</v>
      </c>
      <c r="AY799" s="35">
        <f t="shared" si="473"/>
        <v>59.571527769845076</v>
      </c>
      <c r="AZ799" s="10">
        <f t="shared" si="474"/>
        <v>-21.442300241972326</v>
      </c>
      <c r="BA799" s="10">
        <f t="shared" si="475"/>
        <v>-120.44788595379499</v>
      </c>
      <c r="BB799" s="10">
        <f t="shared" si="476"/>
        <v>59.552114046205006</v>
      </c>
      <c r="BC799" s="37"/>
      <c r="BD799" s="46">
        <f t="shared" si="477"/>
        <v>-21</v>
      </c>
      <c r="BE799" s="46">
        <f t="shared" si="478"/>
        <v>-120</v>
      </c>
      <c r="BF799" s="46">
        <f t="shared" si="479"/>
        <v>60</v>
      </c>
    </row>
    <row r="800" spans="22:58" x14ac:dyDescent="0.3">
      <c r="V800" s="29">
        <v>8.9600000000001305</v>
      </c>
      <c r="W800" s="38">
        <f t="shared" si="449"/>
        <v>9120108393.5618477</v>
      </c>
      <c r="X800" s="30">
        <f t="shared" si="483"/>
        <v>-6.4246676350453633</v>
      </c>
      <c r="Y800" s="31">
        <f t="shared" si="450"/>
        <v>-134.33574366400057</v>
      </c>
      <c r="Z800" s="31">
        <f t="shared" si="451"/>
        <v>-89.999989001449606</v>
      </c>
      <c r="AA800" s="31">
        <f t="shared" si="452"/>
        <v>114.03353255055244</v>
      </c>
      <c r="AB800" s="31">
        <f t="shared" si="453"/>
        <v>-89.999886120381163</v>
      </c>
      <c r="AC800" s="31">
        <f t="shared" si="454"/>
        <v>69.142997982920463</v>
      </c>
      <c r="AD800" s="31">
        <f t="shared" si="455"/>
        <v>89.980002636451175</v>
      </c>
      <c r="AE800" s="31">
        <f t="shared" si="456"/>
        <v>42.416119234426972</v>
      </c>
      <c r="AF800" s="31">
        <f t="shared" si="457"/>
        <v>-90.019872485379594</v>
      </c>
      <c r="AG800" s="31">
        <f t="shared" si="480"/>
        <v>92.110410468749379</v>
      </c>
      <c r="AH800" s="31">
        <f t="shared" si="458"/>
        <v>-209.13465499481137</v>
      </c>
      <c r="AI800" s="31">
        <f t="shared" si="459"/>
        <v>-89.999999997998344</v>
      </c>
      <c r="AJ800" s="31">
        <f t="shared" si="460"/>
        <v>133.25790827273875</v>
      </c>
      <c r="AK800" s="31">
        <f t="shared" si="461"/>
        <v>89.999987548340997</v>
      </c>
      <c r="AL800" s="32">
        <f t="shared" si="462"/>
        <v>-95.951879751790713</v>
      </c>
      <c r="AM800" s="31">
        <f t="shared" si="463"/>
        <v>-89.999086878339767</v>
      </c>
      <c r="AN800" s="31">
        <f t="shared" si="464"/>
        <v>-79.718216005113959</v>
      </c>
      <c r="AO800" s="31">
        <f t="shared" si="465"/>
        <v>-89.999099327997115</v>
      </c>
      <c r="AP800" s="30">
        <f t="shared" si="481"/>
        <v>23.609121289162623</v>
      </c>
      <c r="AQ800" s="30">
        <f t="shared" si="482"/>
        <v>-26.020599913279625</v>
      </c>
      <c r="AR800" s="31">
        <f t="shared" si="466"/>
        <v>-39.713575394803989</v>
      </c>
      <c r="AS800" s="33">
        <f t="shared" si="467"/>
        <v>-180.01897181337671</v>
      </c>
      <c r="AT800" s="31">
        <f t="shared" si="468"/>
        <v>19.256254495036188</v>
      </c>
      <c r="AU800" s="31">
        <f t="shared" si="469"/>
        <v>83.745786552733719</v>
      </c>
      <c r="AV800" s="32">
        <f t="shared" si="470"/>
        <v>-0.82121554742928315</v>
      </c>
      <c r="AW800" s="31">
        <f t="shared" si="471"/>
        <v>-24.524212726586406</v>
      </c>
      <c r="AX800" s="34">
        <f t="shared" si="472"/>
        <v>18.435038947606905</v>
      </c>
      <c r="AY800" s="35">
        <f t="shared" si="473"/>
        <v>59.221573826147313</v>
      </c>
      <c r="AZ800" s="10">
        <f t="shared" si="474"/>
        <v>-21.278536447197084</v>
      </c>
      <c r="BA800" s="10">
        <f t="shared" si="475"/>
        <v>-120.7973979872294</v>
      </c>
      <c r="BB800" s="10">
        <f t="shared" si="476"/>
        <v>59.202602012770598</v>
      </c>
      <c r="BC800" s="37"/>
      <c r="BD800" s="46">
        <f t="shared" si="477"/>
        <v>-21</v>
      </c>
      <c r="BE800" s="46">
        <f t="shared" si="478"/>
        <v>-121</v>
      </c>
      <c r="BF800" s="46">
        <f t="shared" si="479"/>
        <v>59</v>
      </c>
    </row>
    <row r="801" spans="22:58" x14ac:dyDescent="0.3">
      <c r="V801" s="29">
        <v>8.9700000000001303</v>
      </c>
      <c r="W801" s="36">
        <f t="shared" si="449"/>
        <v>9332543007.9727249</v>
      </c>
      <c r="X801" s="30">
        <f t="shared" si="483"/>
        <v>-6.4246676350453633</v>
      </c>
      <c r="Y801" s="31">
        <f t="shared" si="450"/>
        <v>-134.53574366400056</v>
      </c>
      <c r="Z801" s="31">
        <f t="shared" si="451"/>
        <v>-89.999989251807179</v>
      </c>
      <c r="AA801" s="31">
        <f t="shared" si="452"/>
        <v>114.23353255055164</v>
      </c>
      <c r="AB801" s="31">
        <f t="shared" si="453"/>
        <v>-89.999888712597752</v>
      </c>
      <c r="AC801" s="31">
        <f t="shared" si="454"/>
        <v>69.342997959109965</v>
      </c>
      <c r="AD801" s="31">
        <f t="shared" si="455"/>
        <v>89.980457831983387</v>
      </c>
      <c r="AE801" s="31">
        <f t="shared" si="456"/>
        <v>42.616119210615693</v>
      </c>
      <c r="AF801" s="31">
        <f t="shared" si="457"/>
        <v>-90.019420132421544</v>
      </c>
      <c r="AG801" s="31">
        <f t="shared" si="480"/>
        <v>92.110410468749379</v>
      </c>
      <c r="AH801" s="31">
        <f t="shared" si="458"/>
        <v>-209.33465499481139</v>
      </c>
      <c r="AI801" s="31">
        <f t="shared" si="459"/>
        <v>-89.999999998043904</v>
      </c>
      <c r="AJ801" s="31">
        <f t="shared" si="460"/>
        <v>133.45790827273873</v>
      </c>
      <c r="AK801" s="31">
        <f t="shared" si="461"/>
        <v>89.999987831775371</v>
      </c>
      <c r="AL801" s="32">
        <f t="shared" si="462"/>
        <v>-96.151879751741077</v>
      </c>
      <c r="AM801" s="31">
        <f t="shared" si="463"/>
        <v>-89.99910766352636</v>
      </c>
      <c r="AN801" s="31">
        <f t="shared" si="464"/>
        <v>-79.918216005064352</v>
      </c>
      <c r="AO801" s="31">
        <f t="shared" si="465"/>
        <v>-89.999119829794893</v>
      </c>
      <c r="AP801" s="30">
        <f t="shared" si="481"/>
        <v>23.609121289162623</v>
      </c>
      <c r="AQ801" s="30">
        <f t="shared" si="482"/>
        <v>-26.020599913279625</v>
      </c>
      <c r="AR801" s="31">
        <f t="shared" si="466"/>
        <v>-39.713575418565661</v>
      </c>
      <c r="AS801" s="33">
        <f t="shared" si="467"/>
        <v>-180.01853996221644</v>
      </c>
      <c r="AT801" s="31">
        <f t="shared" si="468"/>
        <v>19.453934115986254</v>
      </c>
      <c r="AU801" s="31">
        <f t="shared" si="469"/>
        <v>83.887059546742734</v>
      </c>
      <c r="AV801" s="32">
        <f t="shared" si="470"/>
        <v>-0.85633680259711564</v>
      </c>
      <c r="AW801" s="31">
        <f t="shared" si="471"/>
        <v>-25.02616922620858</v>
      </c>
      <c r="AX801" s="34">
        <f t="shared" si="472"/>
        <v>18.597597313389137</v>
      </c>
      <c r="AY801" s="35">
        <f t="shared" si="473"/>
        <v>58.860890320534153</v>
      </c>
      <c r="AZ801" s="10">
        <f t="shared" si="474"/>
        <v>-21.115978105176524</v>
      </c>
      <c r="BA801" s="10">
        <f t="shared" si="475"/>
        <v>-121.15764964168228</v>
      </c>
      <c r="BB801" s="10">
        <f t="shared" si="476"/>
        <v>58.842350358317717</v>
      </c>
      <c r="BC801" s="48"/>
      <c r="BD801" s="46">
        <f t="shared" si="477"/>
        <v>-21</v>
      </c>
      <c r="BE801" s="46">
        <f t="shared" si="478"/>
        <v>-121</v>
      </c>
      <c r="BF801" s="46">
        <f t="shared" si="479"/>
        <v>59</v>
      </c>
    </row>
    <row r="802" spans="22:58" x14ac:dyDescent="0.3">
      <c r="V802" s="29">
        <v>8.9800000000001301</v>
      </c>
      <c r="W802" s="38">
        <f t="shared" si="449"/>
        <v>9549925860.2172394</v>
      </c>
      <c r="X802" s="30">
        <f t="shared" si="483"/>
        <v>-6.4246676350453633</v>
      </c>
      <c r="Y802" s="31">
        <f t="shared" si="450"/>
        <v>-134.73574366400055</v>
      </c>
      <c r="Z802" s="31">
        <f t="shared" si="451"/>
        <v>-89.999989496465915</v>
      </c>
      <c r="AA802" s="31">
        <f t="shared" si="452"/>
        <v>114.43353255055092</v>
      </c>
      <c r="AB802" s="31">
        <f t="shared" si="453"/>
        <v>-89.9998912458083</v>
      </c>
      <c r="AC802" s="31">
        <f t="shared" si="454"/>
        <v>69.542997936371108</v>
      </c>
      <c r="AD802" s="31">
        <f t="shared" si="455"/>
        <v>89.980902666002677</v>
      </c>
      <c r="AE802" s="31">
        <f t="shared" si="456"/>
        <v>42.816119187876126</v>
      </c>
      <c r="AF802" s="31">
        <f t="shared" si="457"/>
        <v>-90.018978076271551</v>
      </c>
      <c r="AG802" s="31">
        <f t="shared" si="480"/>
        <v>92.110410468749379</v>
      </c>
      <c r="AH802" s="31">
        <f t="shared" si="458"/>
        <v>-209.5346549948114</v>
      </c>
      <c r="AI802" s="31">
        <f t="shared" si="459"/>
        <v>-89.999999998088441</v>
      </c>
      <c r="AJ802" s="31">
        <f t="shared" si="460"/>
        <v>133.65790827273872</v>
      </c>
      <c r="AK802" s="31">
        <f t="shared" si="461"/>
        <v>89.999988108757975</v>
      </c>
      <c r="AL802" s="32">
        <f t="shared" si="462"/>
        <v>-96.351879751693659</v>
      </c>
      <c r="AM802" s="31">
        <f t="shared" si="463"/>
        <v>-89.999127975584329</v>
      </c>
      <c r="AN802" s="31">
        <f t="shared" si="464"/>
        <v>-80.118216005016961</v>
      </c>
      <c r="AO802" s="31">
        <f t="shared" si="465"/>
        <v>-89.999139864914795</v>
      </c>
      <c r="AP802" s="30">
        <f t="shared" si="481"/>
        <v>23.609121289162623</v>
      </c>
      <c r="AQ802" s="30">
        <f t="shared" si="482"/>
        <v>-26.020599913279625</v>
      </c>
      <c r="AR802" s="31">
        <f t="shared" si="466"/>
        <v>-39.713575441257838</v>
      </c>
      <c r="AS802" s="33">
        <f t="shared" si="467"/>
        <v>-180.01811794118635</v>
      </c>
      <c r="AT802" s="31">
        <f t="shared" si="468"/>
        <v>19.651717013289424</v>
      </c>
      <c r="AU802" s="31">
        <f t="shared" si="469"/>
        <v>84.025188908152458</v>
      </c>
      <c r="AV802" s="32">
        <f t="shared" si="470"/>
        <v>-0.89281136954299789</v>
      </c>
      <c r="AW802" s="31">
        <f t="shared" si="471"/>
        <v>-25.535601503025514</v>
      </c>
      <c r="AX802" s="34">
        <f t="shared" si="472"/>
        <v>18.758905643746427</v>
      </c>
      <c r="AY802" s="35">
        <f t="shared" si="473"/>
        <v>58.48958740512694</v>
      </c>
      <c r="AZ802" s="10">
        <f t="shared" si="474"/>
        <v>-20.954669797511411</v>
      </c>
      <c r="BA802" s="10">
        <f t="shared" si="475"/>
        <v>-121.52853053605941</v>
      </c>
      <c r="BB802" s="10">
        <f t="shared" si="476"/>
        <v>58.471469463940593</v>
      </c>
      <c r="BC802" s="37"/>
      <c r="BD802" s="46">
        <f t="shared" si="477"/>
        <v>-21</v>
      </c>
      <c r="BE802" s="46">
        <f t="shared" si="478"/>
        <v>-122</v>
      </c>
      <c r="BF802" s="46">
        <f t="shared" si="479"/>
        <v>58</v>
      </c>
    </row>
    <row r="803" spans="22:58" x14ac:dyDescent="0.3">
      <c r="V803" s="29">
        <v>8.9900000000001299</v>
      </c>
      <c r="W803" s="38">
        <f t="shared" si="449"/>
        <v>9772372209.5610523</v>
      </c>
      <c r="X803" s="30">
        <f t="shared" si="483"/>
        <v>-6.4246676350453633</v>
      </c>
      <c r="Y803" s="31">
        <f t="shared" si="450"/>
        <v>-134.93574366400057</v>
      </c>
      <c r="Z803" s="31">
        <f t="shared" si="451"/>
        <v>-89.999989735555545</v>
      </c>
      <c r="AA803" s="31">
        <f t="shared" si="452"/>
        <v>114.63353255055023</v>
      </c>
      <c r="AB803" s="31">
        <f t="shared" si="453"/>
        <v>-89.999893721355946</v>
      </c>
      <c r="AC803" s="31">
        <f t="shared" si="454"/>
        <v>69.74299791465566</v>
      </c>
      <c r="AD803" s="31">
        <f t="shared" si="455"/>
        <v>89.98133737436568</v>
      </c>
      <c r="AE803" s="31">
        <f t="shared" si="456"/>
        <v>43.016119166159967</v>
      </c>
      <c r="AF803" s="31">
        <f t="shared" si="457"/>
        <v>-90.018546082545825</v>
      </c>
      <c r="AG803" s="31">
        <f t="shared" si="480"/>
        <v>92.110410468749379</v>
      </c>
      <c r="AH803" s="31">
        <f t="shared" si="458"/>
        <v>-209.73465499481139</v>
      </c>
      <c r="AI803" s="31">
        <f t="shared" si="459"/>
        <v>-89.999999998131941</v>
      </c>
      <c r="AJ803" s="31">
        <f t="shared" si="460"/>
        <v>133.85790827273871</v>
      </c>
      <c r="AK803" s="31">
        <f t="shared" si="461"/>
        <v>89.999988379435692</v>
      </c>
      <c r="AL803" s="32">
        <f t="shared" si="462"/>
        <v>-96.551879751648372</v>
      </c>
      <c r="AM803" s="31">
        <f t="shared" si="463"/>
        <v>-89.99914782528343</v>
      </c>
      <c r="AN803" s="31">
        <f t="shared" si="464"/>
        <v>-80.318216004971674</v>
      </c>
      <c r="AO803" s="31">
        <f t="shared" si="465"/>
        <v>-89.999159443979678</v>
      </c>
      <c r="AP803" s="30">
        <f t="shared" si="481"/>
        <v>23.609121289162623</v>
      </c>
      <c r="AQ803" s="30">
        <f t="shared" si="482"/>
        <v>-26.020599913279625</v>
      </c>
      <c r="AR803" s="31">
        <f t="shared" si="466"/>
        <v>-39.713575462928709</v>
      </c>
      <c r="AS803" s="33">
        <f t="shared" si="467"/>
        <v>-180.0177055265255</v>
      </c>
      <c r="AT803" s="31">
        <f t="shared" si="468"/>
        <v>19.849598639547917</v>
      </c>
      <c r="AU803" s="31">
        <f t="shared" si="469"/>
        <v>84.160241448996203</v>
      </c>
      <c r="AV803" s="32">
        <f t="shared" si="470"/>
        <v>-0.93067941712983293</v>
      </c>
      <c r="AW803" s="31">
        <f t="shared" si="471"/>
        <v>-26.052457422996838</v>
      </c>
      <c r="AX803" s="34">
        <f t="shared" si="472"/>
        <v>18.918919222418083</v>
      </c>
      <c r="AY803" s="35">
        <f t="shared" si="473"/>
        <v>58.107784025999365</v>
      </c>
      <c r="AZ803" s="10">
        <f t="shared" si="474"/>
        <v>-20.794656240510626</v>
      </c>
      <c r="BA803" s="10">
        <f t="shared" si="475"/>
        <v>-121.90992150052614</v>
      </c>
      <c r="BB803" s="10">
        <f t="shared" si="476"/>
        <v>58.090078499473861</v>
      </c>
      <c r="BC803" s="37"/>
      <c r="BD803" s="46">
        <f t="shared" si="477"/>
        <v>-21</v>
      </c>
      <c r="BE803" s="46">
        <f t="shared" si="478"/>
        <v>-122</v>
      </c>
      <c r="BF803" s="46">
        <f t="shared" si="479"/>
        <v>58</v>
      </c>
    </row>
    <row r="804" spans="22:58" x14ac:dyDescent="0.3">
      <c r="V804" s="29">
        <v>9.0000000000001297</v>
      </c>
      <c r="W804" s="36">
        <f t="shared" si="449"/>
        <v>10000000000.003012</v>
      </c>
      <c r="X804" s="30">
        <f t="shared" si="483"/>
        <v>-6.4246676350453633</v>
      </c>
      <c r="Y804" s="31">
        <f t="shared" si="450"/>
        <v>-135.13574366400056</v>
      </c>
      <c r="Z804" s="31">
        <f t="shared" si="451"/>
        <v>-89.999989969202829</v>
      </c>
      <c r="AA804" s="31">
        <f t="shared" si="452"/>
        <v>114.83353255054953</v>
      </c>
      <c r="AB804" s="31">
        <f t="shared" si="453"/>
        <v>-89.999896140553233</v>
      </c>
      <c r="AC804" s="31">
        <f t="shared" si="454"/>
        <v>69.942997893917578</v>
      </c>
      <c r="AD804" s="31">
        <f t="shared" si="455"/>
        <v>89.981762187560349</v>
      </c>
      <c r="AE804" s="31">
        <f t="shared" si="456"/>
        <v>43.216119145421203</v>
      </c>
      <c r="AF804" s="31">
        <f t="shared" si="457"/>
        <v>-90.018123922195713</v>
      </c>
      <c r="AG804" s="31">
        <f t="shared" si="480"/>
        <v>92.110410468749379</v>
      </c>
      <c r="AH804" s="31">
        <f t="shared" si="458"/>
        <v>-209.93465499481141</v>
      </c>
      <c r="AI804" s="31">
        <f t="shared" si="459"/>
        <v>-89.999999998174459</v>
      </c>
      <c r="AJ804" s="31">
        <f t="shared" si="460"/>
        <v>134.0579082727387</v>
      </c>
      <c r="AK804" s="31">
        <f t="shared" si="461"/>
        <v>89.999988643952022</v>
      </c>
      <c r="AL804" s="32">
        <f t="shared" si="462"/>
        <v>-96.751879751605131</v>
      </c>
      <c r="AM804" s="31">
        <f t="shared" si="463"/>
        <v>-89.999167223148206</v>
      </c>
      <c r="AN804" s="31">
        <f t="shared" si="464"/>
        <v>-80.518216004928462</v>
      </c>
      <c r="AO804" s="31">
        <f t="shared" si="465"/>
        <v>-89.999178577370643</v>
      </c>
      <c r="AP804" s="30">
        <f t="shared" si="481"/>
        <v>23.609121289162623</v>
      </c>
      <c r="AQ804" s="30">
        <f t="shared" si="482"/>
        <v>-26.020599913279625</v>
      </c>
      <c r="AR804" s="31">
        <f t="shared" si="466"/>
        <v>-39.713575483624261</v>
      </c>
      <c r="AS804" s="33">
        <f t="shared" si="467"/>
        <v>-180.01730249956637</v>
      </c>
      <c r="AT804" s="31">
        <f t="shared" si="468"/>
        <v>20.047574643298795</v>
      </c>
      <c r="AU804" s="31">
        <f t="shared" si="469"/>
        <v>84.292282769849095</v>
      </c>
      <c r="AV804" s="32">
        <f t="shared" si="470"/>
        <v>-0.96998138599022832</v>
      </c>
      <c r="AW804" s="31">
        <f t="shared" si="471"/>
        <v>-26.57667449832152</v>
      </c>
      <c r="AX804" s="34">
        <f t="shared" si="472"/>
        <v>19.077593257308568</v>
      </c>
      <c r="AY804" s="35">
        <f t="shared" si="473"/>
        <v>57.715608271527572</v>
      </c>
      <c r="AZ804" s="10">
        <f t="shared" si="474"/>
        <v>-20.635982226315694</v>
      </c>
      <c r="BA804" s="10">
        <f t="shared" si="475"/>
        <v>-122.3016942280388</v>
      </c>
      <c r="BB804" s="10">
        <f t="shared" si="476"/>
        <v>57.698305771961202</v>
      </c>
      <c r="BC804" s="48"/>
      <c r="BD804" s="46">
        <f t="shared" si="477"/>
        <v>-21</v>
      </c>
      <c r="BE804" s="46">
        <f t="shared" si="478"/>
        <v>-122</v>
      </c>
      <c r="BF804" s="46">
        <f t="shared" si="479"/>
        <v>58</v>
      </c>
    </row>
    <row r="805" spans="22:58" x14ac:dyDescent="0.3">
      <c r="V805" s="29">
        <v>9.0100000000001295</v>
      </c>
      <c r="W805" s="38">
        <f t="shared" si="449"/>
        <v>10232929922.810623</v>
      </c>
      <c r="X805" s="30">
        <f t="shared" si="483"/>
        <v>-6.4246676350453633</v>
      </c>
      <c r="Y805" s="31">
        <f t="shared" si="450"/>
        <v>-135.33574366400055</v>
      </c>
      <c r="Z805" s="31">
        <f t="shared" si="451"/>
        <v>-89.999990197531645</v>
      </c>
      <c r="AA805" s="31">
        <f t="shared" si="452"/>
        <v>115.0335325505489</v>
      </c>
      <c r="AB805" s="31">
        <f t="shared" si="453"/>
        <v>-89.999898504682875</v>
      </c>
      <c r="AC805" s="31">
        <f t="shared" si="454"/>
        <v>70.142997874112865</v>
      </c>
      <c r="AD805" s="31">
        <f t="shared" si="455"/>
        <v>89.982177330828065</v>
      </c>
      <c r="AE805" s="31">
        <f t="shared" si="456"/>
        <v>43.416119125615865</v>
      </c>
      <c r="AF805" s="31">
        <f t="shared" si="457"/>
        <v>-90.017711371386454</v>
      </c>
      <c r="AG805" s="31">
        <f t="shared" si="480"/>
        <v>92.110410468749379</v>
      </c>
      <c r="AH805" s="31">
        <f t="shared" si="458"/>
        <v>-210.1346549948114</v>
      </c>
      <c r="AI805" s="31">
        <f t="shared" si="459"/>
        <v>-89.999999998216026</v>
      </c>
      <c r="AJ805" s="31">
        <f t="shared" si="460"/>
        <v>134.25790827273869</v>
      </c>
      <c r="AK805" s="31">
        <f t="shared" si="461"/>
        <v>89.999988902447228</v>
      </c>
      <c r="AL805" s="32">
        <f t="shared" si="462"/>
        <v>-96.951879751563851</v>
      </c>
      <c r="AM805" s="31">
        <f t="shared" si="463"/>
        <v>-89.999186179463678</v>
      </c>
      <c r="AN805" s="31">
        <f t="shared" si="464"/>
        <v>-80.718216004887182</v>
      </c>
      <c r="AO805" s="31">
        <f t="shared" si="465"/>
        <v>-89.999197275232476</v>
      </c>
      <c r="AP805" s="30">
        <f t="shared" si="481"/>
        <v>23.609121289162623</v>
      </c>
      <c r="AQ805" s="30">
        <f t="shared" si="482"/>
        <v>-26.020599913279625</v>
      </c>
      <c r="AR805" s="31">
        <f t="shared" si="466"/>
        <v>-39.71357550338832</v>
      </c>
      <c r="AS805" s="33">
        <f t="shared" si="467"/>
        <v>-180.01690864661893</v>
      </c>
      <c r="AT805" s="31">
        <f t="shared" si="468"/>
        <v>20.245640860946217</v>
      </c>
      <c r="AU805" s="31">
        <f t="shared" si="469"/>
        <v>84.421377267545481</v>
      </c>
      <c r="AV805" s="32">
        <f t="shared" si="470"/>
        <v>-1.0107579163219056</v>
      </c>
      <c r="AW805" s="31">
        <f t="shared" si="471"/>
        <v>-27.108179563686228</v>
      </c>
      <c r="AX805" s="34">
        <f t="shared" si="472"/>
        <v>19.23488294462431</v>
      </c>
      <c r="AY805" s="35">
        <f t="shared" si="473"/>
        <v>57.313197703859252</v>
      </c>
      <c r="AZ805" s="10">
        <f t="shared" si="474"/>
        <v>-20.47869255876401</v>
      </c>
      <c r="BA805" s="10">
        <f t="shared" si="475"/>
        <v>-122.70371094275967</v>
      </c>
      <c r="BB805" s="10">
        <f t="shared" si="476"/>
        <v>57.29628905724033</v>
      </c>
      <c r="BC805" s="37"/>
      <c r="BD805" s="46">
        <f t="shared" si="477"/>
        <v>-20</v>
      </c>
      <c r="BE805" s="46">
        <f t="shared" si="478"/>
        <v>-123</v>
      </c>
      <c r="BF805" s="46">
        <f t="shared" si="479"/>
        <v>57</v>
      </c>
    </row>
    <row r="806" spans="22:58" x14ac:dyDescent="0.3">
      <c r="V806" s="29">
        <v>9.0200000000001292</v>
      </c>
      <c r="W806" s="38">
        <f t="shared" si="449"/>
        <v>10471285480.512148</v>
      </c>
      <c r="X806" s="30">
        <f t="shared" si="483"/>
        <v>-6.4246676350453633</v>
      </c>
      <c r="Y806" s="31">
        <f t="shared" si="450"/>
        <v>-135.53574366400053</v>
      </c>
      <c r="Z806" s="31">
        <f t="shared" si="451"/>
        <v>-89.999990420663067</v>
      </c>
      <c r="AA806" s="31">
        <f t="shared" si="452"/>
        <v>115.23353255054829</v>
      </c>
      <c r="AB806" s="31">
        <f t="shared" si="453"/>
        <v>-89.999900814998355</v>
      </c>
      <c r="AC806" s="31">
        <f t="shared" si="454"/>
        <v>70.342997855199513</v>
      </c>
      <c r="AD806" s="31">
        <f t="shared" si="455"/>
        <v>89.98258302428313</v>
      </c>
      <c r="AE806" s="31">
        <f t="shared" si="456"/>
        <v>43.616119106701916</v>
      </c>
      <c r="AF806" s="31">
        <f t="shared" si="457"/>
        <v>-90.017308211378307</v>
      </c>
      <c r="AG806" s="31">
        <f t="shared" si="480"/>
        <v>92.110410468749379</v>
      </c>
      <c r="AH806" s="31">
        <f t="shared" si="458"/>
        <v>-210.33465499481139</v>
      </c>
      <c r="AI806" s="31">
        <f t="shared" si="459"/>
        <v>-89.999999998256641</v>
      </c>
      <c r="AJ806" s="31">
        <f t="shared" si="460"/>
        <v>134.45790827273871</v>
      </c>
      <c r="AK806" s="31">
        <f t="shared" si="461"/>
        <v>89.999989155058373</v>
      </c>
      <c r="AL806" s="32">
        <f t="shared" si="462"/>
        <v>-97.151879751524405</v>
      </c>
      <c r="AM806" s="31">
        <f t="shared" si="463"/>
        <v>-89.999204704280729</v>
      </c>
      <c r="AN806" s="31">
        <f t="shared" si="464"/>
        <v>-80.918216004847707</v>
      </c>
      <c r="AO806" s="31">
        <f t="shared" si="465"/>
        <v>-89.999215547478997</v>
      </c>
      <c r="AP806" s="30">
        <f t="shared" si="481"/>
        <v>23.609121289162623</v>
      </c>
      <c r="AQ806" s="30">
        <f t="shared" si="482"/>
        <v>-26.020599913279625</v>
      </c>
      <c r="AR806" s="31">
        <f t="shared" si="466"/>
        <v>-39.713575522262794</v>
      </c>
      <c r="AS806" s="33">
        <f t="shared" si="467"/>
        <v>-180.01652375885732</v>
      </c>
      <c r="AT806" s="31">
        <f t="shared" si="468"/>
        <v>20.443793308992916</v>
      </c>
      <c r="AU806" s="31">
        <f t="shared" si="469"/>
        <v>84.54758814396213</v>
      </c>
      <c r="AV806" s="32">
        <f t="shared" si="470"/>
        <v>-1.0530497707792632</v>
      </c>
      <c r="AW806" s="31">
        <f t="shared" si="471"/>
        <v>-27.646888473584131</v>
      </c>
      <c r="AX806" s="34">
        <f t="shared" si="472"/>
        <v>19.390743538213652</v>
      </c>
      <c r="AY806" s="35">
        <f t="shared" si="473"/>
        <v>56.900699670378003</v>
      </c>
      <c r="AZ806" s="10">
        <f t="shared" si="474"/>
        <v>-20.322831984049142</v>
      </c>
      <c r="BA806" s="10">
        <f t="shared" si="475"/>
        <v>-123.11582408847931</v>
      </c>
      <c r="BB806" s="10">
        <f t="shared" si="476"/>
        <v>56.884175911520686</v>
      </c>
      <c r="BC806" s="37"/>
      <c r="BD806" s="46">
        <f t="shared" si="477"/>
        <v>-20</v>
      </c>
      <c r="BE806" s="46">
        <f t="shared" si="478"/>
        <v>-123</v>
      </c>
      <c r="BF806" s="46">
        <f t="shared" si="479"/>
        <v>57</v>
      </c>
    </row>
    <row r="807" spans="22:58" x14ac:dyDescent="0.3">
      <c r="V807" s="29">
        <v>9.0300000000001308</v>
      </c>
      <c r="W807" s="36">
        <f t="shared" si="449"/>
        <v>10715193052.379326</v>
      </c>
      <c r="X807" s="30">
        <f t="shared" si="483"/>
        <v>-6.4246676350453633</v>
      </c>
      <c r="Y807" s="31">
        <f t="shared" si="450"/>
        <v>-135.73574366400055</v>
      </c>
      <c r="Z807" s="31">
        <f t="shared" si="451"/>
        <v>-89.999990638715389</v>
      </c>
      <c r="AA807" s="31">
        <f t="shared" si="452"/>
        <v>115.43353255054774</v>
      </c>
      <c r="AB807" s="31">
        <f t="shared" si="453"/>
        <v>-89.999903072724621</v>
      </c>
      <c r="AC807" s="31">
        <f t="shared" si="454"/>
        <v>70.54299783713742</v>
      </c>
      <c r="AD807" s="31">
        <f t="shared" si="455"/>
        <v>89.982979483029382</v>
      </c>
      <c r="AE807" s="31">
        <f t="shared" si="456"/>
        <v>43.816119088639255</v>
      </c>
      <c r="AF807" s="31">
        <f t="shared" si="457"/>
        <v>-90.016914228410613</v>
      </c>
      <c r="AG807" s="31">
        <f t="shared" si="480"/>
        <v>92.110410468749379</v>
      </c>
      <c r="AH807" s="31">
        <f t="shared" si="458"/>
        <v>-210.53465499481143</v>
      </c>
      <c r="AI807" s="31">
        <f t="shared" si="459"/>
        <v>-89.999999998296317</v>
      </c>
      <c r="AJ807" s="31">
        <f t="shared" si="460"/>
        <v>134.65790827273872</v>
      </c>
      <c r="AK807" s="31">
        <f t="shared" si="461"/>
        <v>89.999989401919393</v>
      </c>
      <c r="AL807" s="32">
        <f t="shared" si="462"/>
        <v>-97.351879751486777</v>
      </c>
      <c r="AM807" s="31">
        <f t="shared" si="463"/>
        <v>-89.999222807421447</v>
      </c>
      <c r="AN807" s="31">
        <f t="shared" si="464"/>
        <v>-81.118216004810108</v>
      </c>
      <c r="AO807" s="31">
        <f t="shared" si="465"/>
        <v>-89.999233403798371</v>
      </c>
      <c r="AP807" s="30">
        <f t="shared" si="481"/>
        <v>23.609121289162623</v>
      </c>
      <c r="AQ807" s="30">
        <f t="shared" si="482"/>
        <v>-26.020599913279625</v>
      </c>
      <c r="AR807" s="31">
        <f t="shared" si="466"/>
        <v>-39.713575540287856</v>
      </c>
      <c r="AS807" s="33">
        <f t="shared" si="467"/>
        <v>-180.01614763220897</v>
      </c>
      <c r="AT807" s="31">
        <f t="shared" si="468"/>
        <v>20.642028176562881</v>
      </c>
      <c r="AU807" s="31">
        <f t="shared" si="469"/>
        <v>84.670977415768945</v>
      </c>
      <c r="AV807" s="32">
        <f t="shared" si="470"/>
        <v>-1.0968977525535717</v>
      </c>
      <c r="AW807" s="31">
        <f t="shared" si="471"/>
        <v>-28.192705823800942</v>
      </c>
      <c r="AX807" s="34">
        <f t="shared" si="472"/>
        <v>19.545130424009308</v>
      </c>
      <c r="AY807" s="35">
        <f t="shared" si="473"/>
        <v>56.478271591968003</v>
      </c>
      <c r="AZ807" s="10">
        <f t="shared" si="474"/>
        <v>-20.168445116278548</v>
      </c>
      <c r="BA807" s="10">
        <f t="shared" si="475"/>
        <v>-123.53787604024097</v>
      </c>
      <c r="BB807" s="10">
        <f t="shared" si="476"/>
        <v>56.462123959759026</v>
      </c>
      <c r="BC807" s="48"/>
      <c r="BD807" s="46">
        <f t="shared" si="477"/>
        <v>-20</v>
      </c>
      <c r="BE807" s="46">
        <f t="shared" si="478"/>
        <v>-124</v>
      </c>
      <c r="BF807" s="46">
        <f t="shared" si="479"/>
        <v>56</v>
      </c>
    </row>
    <row r="808" spans="22:58" x14ac:dyDescent="0.3">
      <c r="V808" s="29">
        <v>9.0400000000001306</v>
      </c>
      <c r="W808" s="38">
        <f t="shared" si="449"/>
        <v>10964781961.435188</v>
      </c>
      <c r="X808" s="30">
        <f t="shared" si="483"/>
        <v>-6.4246676350453633</v>
      </c>
      <c r="Y808" s="31">
        <f t="shared" si="450"/>
        <v>-135.93574366400054</v>
      </c>
      <c r="Z808" s="31">
        <f t="shared" si="451"/>
        <v>-89.999990851804242</v>
      </c>
      <c r="AA808" s="31">
        <f t="shared" si="452"/>
        <v>115.63353255054716</v>
      </c>
      <c r="AB808" s="31">
        <f t="shared" si="453"/>
        <v>-89.99990527905878</v>
      </c>
      <c r="AC808" s="31">
        <f t="shared" si="454"/>
        <v>70.742997819888245</v>
      </c>
      <c r="AD808" s="31">
        <f t="shared" si="455"/>
        <v>89.983366917274395</v>
      </c>
      <c r="AE808" s="31">
        <f t="shared" si="456"/>
        <v>44.016119071389511</v>
      </c>
      <c r="AF808" s="31">
        <f t="shared" si="457"/>
        <v>-90.016529213588626</v>
      </c>
      <c r="AG808" s="31">
        <f t="shared" si="480"/>
        <v>92.110410468749379</v>
      </c>
      <c r="AH808" s="31">
        <f t="shared" si="458"/>
        <v>-210.73465499481142</v>
      </c>
      <c r="AI808" s="31">
        <f t="shared" si="459"/>
        <v>-89.999999998335099</v>
      </c>
      <c r="AJ808" s="31">
        <f t="shared" si="460"/>
        <v>134.85790827273871</v>
      </c>
      <c r="AK808" s="31">
        <f t="shared" si="461"/>
        <v>89.999989643161157</v>
      </c>
      <c r="AL808" s="32">
        <f t="shared" si="462"/>
        <v>-97.551879751450798</v>
      </c>
      <c r="AM808" s="31">
        <f t="shared" si="463"/>
        <v>-89.999240498484383</v>
      </c>
      <c r="AN808" s="31">
        <f t="shared" si="464"/>
        <v>-81.318216004774129</v>
      </c>
      <c r="AO808" s="31">
        <f t="shared" si="465"/>
        <v>-89.999250853658324</v>
      </c>
      <c r="AP808" s="30">
        <f t="shared" si="481"/>
        <v>23.609121289162623</v>
      </c>
      <c r="AQ808" s="30">
        <f t="shared" si="482"/>
        <v>-26.020599913279625</v>
      </c>
      <c r="AR808" s="31">
        <f t="shared" si="466"/>
        <v>-39.71357555750162</v>
      </c>
      <c r="AS808" s="33">
        <f t="shared" si="467"/>
        <v>-180.01578006724696</v>
      </c>
      <c r="AT808" s="31">
        <f t="shared" si="468"/>
        <v>20.840341818206824</v>
      </c>
      <c r="AU808" s="31">
        <f t="shared" si="469"/>
        <v>84.791605925055251</v>
      </c>
      <c r="AV808" s="32">
        <f t="shared" si="470"/>
        <v>-1.1423426187792087</v>
      </c>
      <c r="AW808" s="31">
        <f t="shared" si="471"/>
        <v>-28.745524700217839</v>
      </c>
      <c r="AX808" s="34">
        <f t="shared" si="472"/>
        <v>19.697999199427613</v>
      </c>
      <c r="AY808" s="35">
        <f t="shared" si="473"/>
        <v>56.046081224837408</v>
      </c>
      <c r="AZ808" s="10">
        <f t="shared" si="474"/>
        <v>-20.015576358074007</v>
      </c>
      <c r="BA808" s="10">
        <f t="shared" si="475"/>
        <v>-123.96969884240956</v>
      </c>
      <c r="BB808" s="10">
        <f t="shared" si="476"/>
        <v>56.030301157590443</v>
      </c>
      <c r="BC808" s="37"/>
      <c r="BD808" s="46">
        <f t="shared" si="477"/>
        <v>-20</v>
      </c>
      <c r="BE808" s="46">
        <f t="shared" si="478"/>
        <v>-124</v>
      </c>
      <c r="BF808" s="46">
        <f t="shared" si="479"/>
        <v>56</v>
      </c>
    </row>
    <row r="809" spans="22:58" x14ac:dyDescent="0.3">
      <c r="V809" s="29">
        <v>9.0500000000001304</v>
      </c>
      <c r="W809" s="38">
        <f t="shared" ref="W809:W822" si="484">10*10^V809</f>
        <v>11220184543.02301</v>
      </c>
      <c r="X809" s="30">
        <f t="shared" si="483"/>
        <v>-6.4246676350453633</v>
      </c>
      <c r="Y809" s="31">
        <f t="shared" ref="Y809:Y822" si="485">20*LOG(1/SQRT((W809/fp)^2+1))</f>
        <v>-136.13574366400053</v>
      </c>
      <c r="Z809" s="31">
        <f t="shared" ref="Z809:Z822" si="486">-180/PI()*ATAN(W809/fp)</f>
        <v>-89.999991060042603</v>
      </c>
      <c r="AA809" s="31">
        <f t="shared" ref="AA809:AA822" si="487">20*LOG(SQRT((W809/fzRHP)^2+1))</f>
        <v>115.83353255054661</v>
      </c>
      <c r="AB809" s="31">
        <f t="shared" ref="AB809:AB822" si="488">-180/PI()*ATAN(W809/fzRHP)</f>
        <v>-89.999907435170641</v>
      </c>
      <c r="AC809" s="31">
        <f t="shared" ref="AC809:AC822" si="489">20*LOG(SQRT((W809/fzESR)^2+1))</f>
        <v>70.942997803415366</v>
      </c>
      <c r="AD809" s="31">
        <f t="shared" ref="AD809:AD822" si="490">180/PI()*ATAN(W809/fzESR)</f>
        <v>89.98374553244075</v>
      </c>
      <c r="AE809" s="31">
        <f t="shared" ref="AE809:AE822" si="491">X809+Y809+AA809+AC809</f>
        <v>44.216119054916092</v>
      </c>
      <c r="AF809" s="31">
        <f t="shared" ref="AF809:AF822" si="492">Z809+AB809+AD809</f>
        <v>-90.016152962772495</v>
      </c>
      <c r="AG809" s="31">
        <f t="shared" si="480"/>
        <v>92.110410468749379</v>
      </c>
      <c r="AH809" s="31">
        <f t="shared" ref="AH809:AH822" si="493">20*LOG(1/SQRT((W809/fp_comp1)^2+1))</f>
        <v>-210.93465499481138</v>
      </c>
      <c r="AI809" s="31">
        <f t="shared" ref="AI809:AI822" si="494">-180/PI()*ATAN(W809/fp_comp1)</f>
        <v>-89.999999998372999</v>
      </c>
      <c r="AJ809" s="31">
        <f t="shared" ref="AJ809:AJ822" si="495">20*LOG(SQRT((W809/fz_comp)^2+1))</f>
        <v>135.05790827273867</v>
      </c>
      <c r="AK809" s="31">
        <f t="shared" ref="AK809:AK822" si="496">180/PI()*ATAN(W809/fz_comp)</f>
        <v>89.999989878911592</v>
      </c>
      <c r="AL809" s="32">
        <f t="shared" ref="AL809:AL822" si="497">20*LOG(1/SQRT((W809/fp_comp2)^2+1))</f>
        <v>-97.751879751416425</v>
      </c>
      <c r="AM809" s="31">
        <f t="shared" ref="AM809:AM822" si="498">-180/PI()*ATAN(W809/fp_comp2)</f>
        <v>-89.999257786849569</v>
      </c>
      <c r="AN809" s="31">
        <f t="shared" ref="AN809:AN822" si="499">AG809+AH809+AJ809+AL809</f>
        <v>-81.518216004739756</v>
      </c>
      <c r="AO809" s="31">
        <f t="shared" ref="AO809:AO822" si="500">AI809+AK809+AM809</f>
        <v>-89.999267906310976</v>
      </c>
      <c r="AP809" s="30">
        <f t="shared" si="481"/>
        <v>23.609121289162623</v>
      </c>
      <c r="AQ809" s="30">
        <f t="shared" si="482"/>
        <v>-26.020599913279625</v>
      </c>
      <c r="AR809" s="31">
        <f t="shared" ref="AR809:AR822" si="501">AE809+AN809+AP809+AQ809</f>
        <v>-39.713575573940666</v>
      </c>
      <c r="AS809" s="33">
        <f t="shared" ref="AS809:AS822" si="502">AF809+AO809</f>
        <v>-180.01542086908347</v>
      </c>
      <c r="AT809" s="31">
        <f t="shared" ref="AT809:AT822" si="503">20*LOG(SQRT((W809/fz_ff)^2+1))</f>
        <v>21.03873074698263</v>
      </c>
      <c r="AU809" s="31">
        <f t="shared" ref="AU809:AU822" si="504">180/PI()*ATAN(W809/fz_ff)</f>
        <v>84.909533350745619</v>
      </c>
      <c r="AV809" s="32">
        <f t="shared" ref="AV809:AV822" si="505">20*LOG(1/SQRT((W809/fp_ff)^2+1))</f>
        <v>-1.1894249894510243</v>
      </c>
      <c r="AW809" s="31">
        <f t="shared" ref="AW809:AW822" si="506">-180/PI()*ATAN(W809/fp_ff)</f>
        <v>-29.305226458107306</v>
      </c>
      <c r="AX809" s="34">
        <f t="shared" ref="AX809:AX822" si="507">AT809+AV809</f>
        <v>19.849305757531607</v>
      </c>
      <c r="AY809" s="35">
        <f t="shared" ref="AY809:AY822" si="508">AU809+AW809</f>
        <v>55.604306892638313</v>
      </c>
      <c r="AZ809" s="10">
        <f t="shared" ref="AZ809:AZ822" si="509">AR809+AX809</f>
        <v>-19.86426981640906</v>
      </c>
      <c r="BA809" s="10">
        <f t="shared" ref="BA809:BA822" si="510">AS809+AY809</f>
        <v>-124.41111397644517</v>
      </c>
      <c r="BB809" s="10">
        <f t="shared" ref="BB809:BB822" si="511">BA809+180</f>
        <v>55.588886023554835</v>
      </c>
      <c r="BC809" s="37"/>
      <c r="BD809" s="46">
        <f t="shared" ref="BD809:BD822" si="512">ROUND(AZ809,0)</f>
        <v>-20</v>
      </c>
      <c r="BE809" s="46">
        <f t="shared" ref="BE809:BE822" si="513">ROUND(BA809,0)</f>
        <v>-124</v>
      </c>
      <c r="BF809" s="46">
        <f t="shared" ref="BF809:BF822" si="514">ROUND(BB809,0)</f>
        <v>56</v>
      </c>
    </row>
    <row r="810" spans="22:58" x14ac:dyDescent="0.3">
      <c r="V810" s="29">
        <v>9.0600000000001302</v>
      </c>
      <c r="W810" s="36">
        <f t="shared" si="484"/>
        <v>11481536214.972279</v>
      </c>
      <c r="X810" s="30">
        <f t="shared" si="483"/>
        <v>-6.4246676350453633</v>
      </c>
      <c r="Y810" s="31">
        <f t="shared" si="485"/>
        <v>-136.33574366400052</v>
      </c>
      <c r="Z810" s="31">
        <f t="shared" si="486"/>
        <v>-89.999991263540878</v>
      </c>
      <c r="AA810" s="31">
        <f t="shared" si="487"/>
        <v>116.03353255054608</v>
      </c>
      <c r="AB810" s="31">
        <f t="shared" si="488"/>
        <v>-89.999909542203397</v>
      </c>
      <c r="AC810" s="31">
        <f t="shared" si="489"/>
        <v>71.142997787683925</v>
      </c>
      <c r="AD810" s="31">
        <f t="shared" si="490"/>
        <v>89.984115529275101</v>
      </c>
      <c r="AE810" s="31">
        <f t="shared" si="491"/>
        <v>44.416119039184139</v>
      </c>
      <c r="AF810" s="31">
        <f t="shared" si="492"/>
        <v>-90.015785276469188</v>
      </c>
      <c r="AG810" s="31">
        <f t="shared" si="480"/>
        <v>92.110410468749379</v>
      </c>
      <c r="AH810" s="31">
        <f t="shared" si="493"/>
        <v>-211.13465499481137</v>
      </c>
      <c r="AI810" s="31">
        <f t="shared" si="494"/>
        <v>-89.999999998410033</v>
      </c>
      <c r="AJ810" s="31">
        <f t="shared" si="495"/>
        <v>135.25790827273866</v>
      </c>
      <c r="AK810" s="31">
        <f t="shared" si="496"/>
        <v>89.999990109295695</v>
      </c>
      <c r="AL810" s="32">
        <f t="shared" si="497"/>
        <v>-97.951879751383629</v>
      </c>
      <c r="AM810" s="31">
        <f t="shared" si="498"/>
        <v>-89.999274681683517</v>
      </c>
      <c r="AN810" s="31">
        <f t="shared" si="499"/>
        <v>-81.71821600470696</v>
      </c>
      <c r="AO810" s="31">
        <f t="shared" si="500"/>
        <v>-89.999284570797855</v>
      </c>
      <c r="AP810" s="30">
        <f t="shared" si="481"/>
        <v>23.609121289162623</v>
      </c>
      <c r="AQ810" s="30">
        <f t="shared" si="482"/>
        <v>-26.020599913279625</v>
      </c>
      <c r="AR810" s="31">
        <f t="shared" si="501"/>
        <v>-39.713575589639824</v>
      </c>
      <c r="AS810" s="33">
        <f t="shared" si="502"/>
        <v>-180.01506984726706</v>
      </c>
      <c r="AT810" s="31">
        <f t="shared" si="503"/>
        <v>21.237191627802119</v>
      </c>
      <c r="AU810" s="31">
        <f t="shared" si="504"/>
        <v>85.024818220724683</v>
      </c>
      <c r="AV810" s="32">
        <f t="shared" si="505"/>
        <v>-1.238185252087481</v>
      </c>
      <c r="AW810" s="31">
        <f t="shared" si="506"/>
        <v>-29.871680535089212</v>
      </c>
      <c r="AX810" s="34">
        <f t="shared" si="507"/>
        <v>19.999006375714639</v>
      </c>
      <c r="AY810" s="35">
        <f t="shared" si="508"/>
        <v>55.153137685635471</v>
      </c>
      <c r="AZ810" s="10">
        <f t="shared" si="509"/>
        <v>-19.714569213925184</v>
      </c>
      <c r="BA810" s="10">
        <f t="shared" si="510"/>
        <v>-124.86193216163159</v>
      </c>
      <c r="BB810" s="10">
        <f t="shared" si="511"/>
        <v>55.138067838368414</v>
      </c>
      <c r="BC810" s="48"/>
      <c r="BD810" s="46">
        <f t="shared" si="512"/>
        <v>-20</v>
      </c>
      <c r="BE810" s="46">
        <f t="shared" si="513"/>
        <v>-125</v>
      </c>
      <c r="BF810" s="46">
        <f t="shared" si="514"/>
        <v>55</v>
      </c>
    </row>
    <row r="811" spans="22:58" x14ac:dyDescent="0.3">
      <c r="V811" s="29">
        <v>9.07000000000013</v>
      </c>
      <c r="W811" s="38">
        <f t="shared" si="484"/>
        <v>11748975549.398827</v>
      </c>
      <c r="X811" s="30">
        <f t="shared" si="483"/>
        <v>-6.4246676350453633</v>
      </c>
      <c r="Y811" s="31">
        <f t="shared" si="485"/>
        <v>-136.53574366400051</v>
      </c>
      <c r="Z811" s="31">
        <f t="shared" si="486"/>
        <v>-89.999991462406967</v>
      </c>
      <c r="AA811" s="31">
        <f t="shared" si="487"/>
        <v>116.2335325505456</v>
      </c>
      <c r="AB811" s="31">
        <f t="shared" si="488"/>
        <v>-89.999911601274235</v>
      </c>
      <c r="AC811" s="31">
        <f t="shared" si="489"/>
        <v>71.342997772660496</v>
      </c>
      <c r="AD811" s="31">
        <f t="shared" si="490"/>
        <v>89.984477103954546</v>
      </c>
      <c r="AE811" s="31">
        <f t="shared" si="491"/>
        <v>44.616119024160241</v>
      </c>
      <c r="AF811" s="31">
        <f t="shared" si="492"/>
        <v>-90.015425959726642</v>
      </c>
      <c r="AG811" s="31">
        <f t="shared" si="480"/>
        <v>92.110410468749379</v>
      </c>
      <c r="AH811" s="31">
        <f t="shared" si="493"/>
        <v>-211.33465499481136</v>
      </c>
      <c r="AI811" s="31">
        <f t="shared" si="494"/>
        <v>-89.999999998446228</v>
      </c>
      <c r="AJ811" s="31">
        <f t="shared" si="495"/>
        <v>135.45790827273865</v>
      </c>
      <c r="AK811" s="31">
        <f t="shared" si="496"/>
        <v>89.999990334435608</v>
      </c>
      <c r="AL811" s="32">
        <f t="shared" si="497"/>
        <v>-98.151879751352311</v>
      </c>
      <c r="AM811" s="31">
        <f t="shared" si="498"/>
        <v>-89.999291191944096</v>
      </c>
      <c r="AN811" s="31">
        <f t="shared" si="499"/>
        <v>-81.918216004675642</v>
      </c>
      <c r="AO811" s="31">
        <f t="shared" si="500"/>
        <v>-89.999300855954715</v>
      </c>
      <c r="AP811" s="30">
        <f t="shared" si="481"/>
        <v>23.609121289162623</v>
      </c>
      <c r="AQ811" s="30">
        <f t="shared" si="482"/>
        <v>-26.020599913279625</v>
      </c>
      <c r="AR811" s="31">
        <f t="shared" si="501"/>
        <v>-39.713575604632403</v>
      </c>
      <c r="AS811" s="33">
        <f t="shared" si="502"/>
        <v>-180.01472681568134</v>
      </c>
      <c r="AT811" s="31">
        <f t="shared" si="503"/>
        <v>21.435721271035973</v>
      </c>
      <c r="AU811" s="31">
        <f t="shared" si="504"/>
        <v>85.137517924595741</v>
      </c>
      <c r="AV811" s="32">
        <f t="shared" si="505"/>
        <v>-1.2886634624257156</v>
      </c>
      <c r="AW811" s="31">
        <f t="shared" si="506"/>
        <v>-30.444744300873879</v>
      </c>
      <c r="AX811" s="34">
        <f t="shared" si="507"/>
        <v>20.147057808610256</v>
      </c>
      <c r="AY811" s="35">
        <f t="shared" si="508"/>
        <v>54.692773623721862</v>
      </c>
      <c r="AZ811" s="10">
        <f t="shared" si="509"/>
        <v>-19.566517796022147</v>
      </c>
      <c r="BA811" s="10">
        <f t="shared" si="510"/>
        <v>-125.32195319195948</v>
      </c>
      <c r="BB811" s="10">
        <f t="shared" si="511"/>
        <v>54.67804680804052</v>
      </c>
      <c r="BC811" s="37"/>
      <c r="BD811" s="46">
        <f t="shared" si="512"/>
        <v>-20</v>
      </c>
      <c r="BE811" s="46">
        <f t="shared" si="513"/>
        <v>-125</v>
      </c>
      <c r="BF811" s="46">
        <f t="shared" si="514"/>
        <v>55</v>
      </c>
    </row>
    <row r="812" spans="22:58" x14ac:dyDescent="0.3">
      <c r="V812" s="29">
        <v>9.0800000000001297</v>
      </c>
      <c r="W812" s="38">
        <f t="shared" si="484"/>
        <v>12022644346.177742</v>
      </c>
      <c r="X812" s="30">
        <f t="shared" si="483"/>
        <v>-6.4246676350453633</v>
      </c>
      <c r="Y812" s="31">
        <f t="shared" si="485"/>
        <v>-136.73574366400049</v>
      </c>
      <c r="Z812" s="31">
        <f t="shared" si="486"/>
        <v>-89.999991656746317</v>
      </c>
      <c r="AA812" s="31">
        <f t="shared" si="487"/>
        <v>116.43353255054514</v>
      </c>
      <c r="AB812" s="31">
        <f t="shared" si="488"/>
        <v>-89.999913613474902</v>
      </c>
      <c r="AC812" s="31">
        <f t="shared" si="489"/>
        <v>71.542997758313248</v>
      </c>
      <c r="AD812" s="31">
        <f t="shared" si="490"/>
        <v>89.98483044819065</v>
      </c>
      <c r="AE812" s="31">
        <f t="shared" si="491"/>
        <v>44.816119009812539</v>
      </c>
      <c r="AF812" s="31">
        <f t="shared" si="492"/>
        <v>-90.015074822030584</v>
      </c>
      <c r="AG812" s="31">
        <f t="shared" si="480"/>
        <v>92.110410468749379</v>
      </c>
      <c r="AH812" s="31">
        <f t="shared" si="493"/>
        <v>-211.5346549948114</v>
      </c>
      <c r="AI812" s="31">
        <f t="shared" si="494"/>
        <v>-89.999999998481584</v>
      </c>
      <c r="AJ812" s="31">
        <f t="shared" si="495"/>
        <v>135.65790827273867</v>
      </c>
      <c r="AK812" s="31">
        <f t="shared" si="496"/>
        <v>89.999990554450719</v>
      </c>
      <c r="AL812" s="32">
        <f t="shared" si="497"/>
        <v>-98.3518797513224</v>
      </c>
      <c r="AM812" s="31">
        <f t="shared" si="498"/>
        <v>-89.999307326385249</v>
      </c>
      <c r="AN812" s="31">
        <f t="shared" si="499"/>
        <v>-82.11821600464576</v>
      </c>
      <c r="AO812" s="31">
        <f t="shared" si="500"/>
        <v>-89.999316770416115</v>
      </c>
      <c r="AP812" s="30">
        <f t="shared" si="481"/>
        <v>23.609121289162623</v>
      </c>
      <c r="AQ812" s="30">
        <f t="shared" si="482"/>
        <v>-26.020599913279625</v>
      </c>
      <c r="AR812" s="31">
        <f t="shared" si="501"/>
        <v>-39.713575618950223</v>
      </c>
      <c r="AS812" s="33">
        <f t="shared" si="502"/>
        <v>-180.01439159244671</v>
      </c>
      <c r="AT812" s="31">
        <f t="shared" si="503"/>
        <v>21.634316626368992</v>
      </c>
      <c r="AU812" s="31">
        <f t="shared" si="504"/>
        <v>85.24768872700335</v>
      </c>
      <c r="AV812" s="32">
        <f t="shared" si="505"/>
        <v>-1.3408992414873067</v>
      </c>
      <c r="AW812" s="31">
        <f t="shared" si="506"/>
        <v>-31.024262946841624</v>
      </c>
      <c r="AX812" s="34">
        <f t="shared" si="507"/>
        <v>20.293417384881685</v>
      </c>
      <c r="AY812" s="35">
        <f t="shared" si="508"/>
        <v>54.223425780161726</v>
      </c>
      <c r="AZ812" s="10">
        <f t="shared" si="509"/>
        <v>-19.420158234068538</v>
      </c>
      <c r="BA812" s="10">
        <f t="shared" si="510"/>
        <v>-125.79096581228498</v>
      </c>
      <c r="BB812" s="10">
        <f t="shared" si="511"/>
        <v>54.209034187715019</v>
      </c>
      <c r="BC812" s="37"/>
      <c r="BD812" s="46">
        <f t="shared" si="512"/>
        <v>-19</v>
      </c>
      <c r="BE812" s="46">
        <f t="shared" si="513"/>
        <v>-126</v>
      </c>
      <c r="BF812" s="46">
        <f t="shared" si="514"/>
        <v>54</v>
      </c>
    </row>
    <row r="813" spans="22:58" x14ac:dyDescent="0.3">
      <c r="V813" s="29">
        <v>9.0900000000001402</v>
      </c>
      <c r="W813" s="36">
        <f t="shared" si="484"/>
        <v>12302687708.127819</v>
      </c>
      <c r="X813" s="30">
        <f t="shared" si="483"/>
        <v>-6.4246676350453633</v>
      </c>
      <c r="Y813" s="31">
        <f t="shared" si="485"/>
        <v>-136.93574366400071</v>
      </c>
      <c r="Z813" s="31">
        <f t="shared" si="486"/>
        <v>-89.999991846661956</v>
      </c>
      <c r="AA813" s="31">
        <f t="shared" si="487"/>
        <v>116.6335325505449</v>
      </c>
      <c r="AB813" s="31">
        <f t="shared" si="488"/>
        <v>-89.99991557987228</v>
      </c>
      <c r="AC813" s="31">
        <f t="shared" si="489"/>
        <v>71.742997744611955</v>
      </c>
      <c r="AD813" s="31">
        <f t="shared" si="490"/>
        <v>89.985175749331091</v>
      </c>
      <c r="AE813" s="31">
        <f t="shared" si="491"/>
        <v>45.016118996110791</v>
      </c>
      <c r="AF813" s="31">
        <f t="shared" si="492"/>
        <v>-90.014731677203144</v>
      </c>
      <c r="AG813" s="31">
        <f t="shared" si="480"/>
        <v>92.110410468749379</v>
      </c>
      <c r="AH813" s="31">
        <f t="shared" si="493"/>
        <v>-211.73465499481159</v>
      </c>
      <c r="AI813" s="31">
        <f t="shared" si="494"/>
        <v>-89.999999998516159</v>
      </c>
      <c r="AJ813" s="31">
        <f t="shared" si="495"/>
        <v>135.85790827273885</v>
      </c>
      <c r="AK813" s="31">
        <f t="shared" si="496"/>
        <v>89.999990769457668</v>
      </c>
      <c r="AL813" s="32">
        <f t="shared" si="497"/>
        <v>-98.551879751294038</v>
      </c>
      <c r="AM813" s="31">
        <f t="shared" si="498"/>
        <v>-89.999323093561699</v>
      </c>
      <c r="AN813" s="31">
        <f t="shared" si="499"/>
        <v>-82.318216004617398</v>
      </c>
      <c r="AO813" s="31">
        <f t="shared" si="500"/>
        <v>-89.999332322620191</v>
      </c>
      <c r="AP813" s="30">
        <f t="shared" si="481"/>
        <v>23.609121289162623</v>
      </c>
      <c r="AQ813" s="30">
        <f t="shared" si="482"/>
        <v>-26.020599913279625</v>
      </c>
      <c r="AR813" s="31">
        <f t="shared" si="501"/>
        <v>-39.713575632623609</v>
      </c>
      <c r="AS813" s="33">
        <f t="shared" si="502"/>
        <v>-180.01406399982335</v>
      </c>
      <c r="AT813" s="31">
        <f t="shared" si="503"/>
        <v>21.832974776897561</v>
      </c>
      <c r="AU813" s="31">
        <f t="shared" si="504"/>
        <v>85.355385781454387</v>
      </c>
      <c r="AV813" s="32">
        <f t="shared" si="505"/>
        <v>-1.3949316694065099</v>
      </c>
      <c r="AW813" s="31">
        <f t="shared" si="506"/>
        <v>-31.610069418388406</v>
      </c>
      <c r="AX813" s="34">
        <f t="shared" si="507"/>
        <v>20.438043107491051</v>
      </c>
      <c r="AY813" s="35">
        <f t="shared" si="508"/>
        <v>53.745316363065982</v>
      </c>
      <c r="AZ813" s="10">
        <f t="shared" si="509"/>
        <v>-19.275532525132558</v>
      </c>
      <c r="BA813" s="10">
        <f t="shared" si="510"/>
        <v>-126.26874763675737</v>
      </c>
      <c r="BB813" s="10">
        <f t="shared" si="511"/>
        <v>53.731252363242632</v>
      </c>
      <c r="BC813" s="48"/>
      <c r="BD813" s="46">
        <f t="shared" si="512"/>
        <v>-19</v>
      </c>
      <c r="BE813" s="46">
        <f t="shared" si="513"/>
        <v>-126</v>
      </c>
      <c r="BF813" s="46">
        <f t="shared" si="514"/>
        <v>54</v>
      </c>
    </row>
    <row r="814" spans="22:58" x14ac:dyDescent="0.3">
      <c r="V814" s="29">
        <v>9.1000000000001293</v>
      </c>
      <c r="W814" s="38">
        <f t="shared" si="484"/>
        <v>12589254117.945452</v>
      </c>
      <c r="X814" s="30">
        <f t="shared" si="483"/>
        <v>-6.4246676350453633</v>
      </c>
      <c r="Y814" s="31">
        <f t="shared" si="485"/>
        <v>-137.1357436640005</v>
      </c>
      <c r="Z814" s="31">
        <f t="shared" si="486"/>
        <v>-89.999992032254582</v>
      </c>
      <c r="AA814" s="31">
        <f t="shared" si="487"/>
        <v>116.83353255054426</v>
      </c>
      <c r="AB814" s="31">
        <f t="shared" si="488"/>
        <v>-89.999917501509003</v>
      </c>
      <c r="AC814" s="31">
        <f t="shared" si="489"/>
        <v>71.942997731526901</v>
      </c>
      <c r="AD814" s="31">
        <f t="shared" si="490"/>
        <v>89.985513190459017</v>
      </c>
      <c r="AE814" s="31">
        <f t="shared" si="491"/>
        <v>45.216118983025311</v>
      </c>
      <c r="AF814" s="31">
        <f t="shared" si="492"/>
        <v>-90.014396343304554</v>
      </c>
      <c r="AG814" s="31">
        <f t="shared" si="480"/>
        <v>92.110410468749379</v>
      </c>
      <c r="AH814" s="31">
        <f t="shared" si="493"/>
        <v>-211.93465499481138</v>
      </c>
      <c r="AI814" s="31">
        <f t="shared" si="494"/>
        <v>-89.999999998549939</v>
      </c>
      <c r="AJ814" s="31">
        <f t="shared" si="495"/>
        <v>136.05790827273864</v>
      </c>
      <c r="AK814" s="31">
        <f t="shared" si="496"/>
        <v>89.999990979570455</v>
      </c>
      <c r="AL814" s="32">
        <f t="shared" si="497"/>
        <v>-98.751879751266529</v>
      </c>
      <c r="AM814" s="31">
        <f t="shared" si="498"/>
        <v>-89.999338501833378</v>
      </c>
      <c r="AN814" s="31">
        <f t="shared" si="499"/>
        <v>-82.518216004589888</v>
      </c>
      <c r="AO814" s="31">
        <f t="shared" si="500"/>
        <v>-89.999347520812861</v>
      </c>
      <c r="AP814" s="30">
        <f t="shared" si="481"/>
        <v>23.609121289162623</v>
      </c>
      <c r="AQ814" s="30">
        <f t="shared" si="482"/>
        <v>-26.020599913279625</v>
      </c>
      <c r="AR814" s="31">
        <f t="shared" si="501"/>
        <v>-39.71357564568158</v>
      </c>
      <c r="AS814" s="33">
        <f t="shared" si="502"/>
        <v>-180.01374386411743</v>
      </c>
      <c r="AT814" s="31">
        <f t="shared" si="503"/>
        <v>22.031692933459887</v>
      </c>
      <c r="AU814" s="31">
        <f t="shared" si="504"/>
        <v>85.460663144576358</v>
      </c>
      <c r="AV814" s="32">
        <f t="shared" si="505"/>
        <v>-1.4507991764651174</v>
      </c>
      <c r="AW814" s="31">
        <f t="shared" si="506"/>
        <v>-32.201984392803745</v>
      </c>
      <c r="AX814" s="34">
        <f t="shared" si="507"/>
        <v>20.580893756994769</v>
      </c>
      <c r="AY814" s="35">
        <f t="shared" si="508"/>
        <v>53.258678751772614</v>
      </c>
      <c r="AZ814" s="10">
        <f t="shared" si="509"/>
        <v>-19.132681888686811</v>
      </c>
      <c r="BA814" s="10">
        <f t="shared" si="510"/>
        <v>-126.75506511234482</v>
      </c>
      <c r="BB814" s="10">
        <f t="shared" si="511"/>
        <v>53.244934887655177</v>
      </c>
      <c r="BC814" s="37"/>
      <c r="BD814" s="46">
        <f t="shared" si="512"/>
        <v>-19</v>
      </c>
      <c r="BE814" s="46">
        <f t="shared" si="513"/>
        <v>-127</v>
      </c>
      <c r="BF814" s="46">
        <f t="shared" si="514"/>
        <v>53</v>
      </c>
    </row>
    <row r="815" spans="22:58" x14ac:dyDescent="0.3">
      <c r="V815" s="29">
        <v>9.1100000000001309</v>
      </c>
      <c r="W815" s="38">
        <f t="shared" si="484"/>
        <v>12882495516.935253</v>
      </c>
      <c r="X815" s="30">
        <f t="shared" si="483"/>
        <v>-6.4246676350453633</v>
      </c>
      <c r="Y815" s="31">
        <f t="shared" si="485"/>
        <v>-137.33574366400052</v>
      </c>
      <c r="Z815" s="31">
        <f t="shared" si="486"/>
        <v>-89.999992213622605</v>
      </c>
      <c r="AA815" s="31">
        <f t="shared" si="487"/>
        <v>117.0335325505439</v>
      </c>
      <c r="AB815" s="31">
        <f t="shared" si="488"/>
        <v>-89.999919379403906</v>
      </c>
      <c r="AC815" s="31">
        <f t="shared" si="489"/>
        <v>72.142997719030987</v>
      </c>
      <c r="AD815" s="31">
        <f t="shared" si="490"/>
        <v>89.985842950490081</v>
      </c>
      <c r="AE815" s="31">
        <f t="shared" si="491"/>
        <v>45.416118970529013</v>
      </c>
      <c r="AF815" s="31">
        <f t="shared" si="492"/>
        <v>-90.014068642536444</v>
      </c>
      <c r="AG815" s="31">
        <f t="shared" si="480"/>
        <v>92.110410468749379</v>
      </c>
      <c r="AH815" s="31">
        <f t="shared" si="493"/>
        <v>-212.13465499481143</v>
      </c>
      <c r="AI815" s="31">
        <f t="shared" si="494"/>
        <v>-89.999999998582936</v>
      </c>
      <c r="AJ815" s="31">
        <f t="shared" si="495"/>
        <v>136.25790827273866</v>
      </c>
      <c r="AK815" s="31">
        <f t="shared" si="496"/>
        <v>89.999991184900509</v>
      </c>
      <c r="AL815" s="32">
        <f t="shared" si="497"/>
        <v>-98.951879751240526</v>
      </c>
      <c r="AM815" s="31">
        <f t="shared" si="498"/>
        <v>-89.999353559369979</v>
      </c>
      <c r="AN815" s="31">
        <f t="shared" si="499"/>
        <v>-82.718216004563914</v>
      </c>
      <c r="AO815" s="31">
        <f t="shared" si="500"/>
        <v>-89.999362373052406</v>
      </c>
      <c r="AP815" s="30">
        <f t="shared" si="481"/>
        <v>23.609121289162623</v>
      </c>
      <c r="AQ815" s="30">
        <f t="shared" si="482"/>
        <v>-26.020599913279625</v>
      </c>
      <c r="AR815" s="31">
        <f t="shared" si="501"/>
        <v>-39.713575658151903</v>
      </c>
      <c r="AS815" s="33">
        <f t="shared" si="502"/>
        <v>-180.01343101558885</v>
      </c>
      <c r="AT815" s="31">
        <f t="shared" si="503"/>
        <v>22.230468429195756</v>
      </c>
      <c r="AU815" s="31">
        <f t="shared" si="504"/>
        <v>85.563573790758554</v>
      </c>
      <c r="AV815" s="32">
        <f t="shared" si="505"/>
        <v>-1.5085394318317231</v>
      </c>
      <c r="AW815" s="31">
        <f t="shared" si="506"/>
        <v>-32.799816305262411</v>
      </c>
      <c r="AX815" s="34">
        <f t="shared" si="507"/>
        <v>20.721928997364031</v>
      </c>
      <c r="AY815" s="35">
        <f t="shared" si="508"/>
        <v>52.763757485496143</v>
      </c>
      <c r="AZ815" s="10">
        <f t="shared" si="509"/>
        <v>-18.991646660787872</v>
      </c>
      <c r="BA815" s="10">
        <f t="shared" si="510"/>
        <v>-127.24967353009271</v>
      </c>
      <c r="BB815" s="10">
        <f t="shared" si="511"/>
        <v>52.750326469907293</v>
      </c>
      <c r="BC815" s="37"/>
      <c r="BD815" s="46">
        <f t="shared" si="512"/>
        <v>-19</v>
      </c>
      <c r="BE815" s="46">
        <f t="shared" si="513"/>
        <v>-127</v>
      </c>
      <c r="BF815" s="46">
        <f t="shared" si="514"/>
        <v>53</v>
      </c>
    </row>
    <row r="816" spans="22:58" x14ac:dyDescent="0.3">
      <c r="V816" s="29">
        <v>9.1200000000001396</v>
      </c>
      <c r="W816" s="36">
        <f t="shared" si="484"/>
        <v>13182567385.568354</v>
      </c>
      <c r="X816" s="30">
        <f t="shared" si="483"/>
        <v>-6.4246676350453633</v>
      </c>
      <c r="Y816" s="31">
        <f t="shared" si="485"/>
        <v>-137.53574366400071</v>
      </c>
      <c r="Z816" s="31">
        <f t="shared" si="486"/>
        <v>-89.999992390862204</v>
      </c>
      <c r="AA816" s="31">
        <f t="shared" si="487"/>
        <v>117.23353255054369</v>
      </c>
      <c r="AB816" s="31">
        <f t="shared" si="488"/>
        <v>-89.999921214552728</v>
      </c>
      <c r="AC816" s="31">
        <f t="shared" si="489"/>
        <v>72.342997707097652</v>
      </c>
      <c r="AD816" s="31">
        <f t="shared" si="490"/>
        <v>89.986165204267309</v>
      </c>
      <c r="AE816" s="31">
        <f t="shared" si="491"/>
        <v>45.61611895859528</v>
      </c>
      <c r="AF816" s="31">
        <f t="shared" si="492"/>
        <v>-90.013748401147609</v>
      </c>
      <c r="AG816" s="31">
        <f t="shared" si="480"/>
        <v>92.110410468749379</v>
      </c>
      <c r="AH816" s="31">
        <f t="shared" si="493"/>
        <v>-212.33465499481159</v>
      </c>
      <c r="AI816" s="31">
        <f t="shared" si="494"/>
        <v>-89.999999998615195</v>
      </c>
      <c r="AJ816" s="31">
        <f t="shared" si="495"/>
        <v>136.45790827273885</v>
      </c>
      <c r="AK816" s="31">
        <f t="shared" si="496"/>
        <v>89.999991385556669</v>
      </c>
      <c r="AL816" s="32">
        <f t="shared" si="497"/>
        <v>-99.151879751215816</v>
      </c>
      <c r="AM816" s="31">
        <f t="shared" si="498"/>
        <v>-89.999368274155202</v>
      </c>
      <c r="AN816" s="31">
        <f t="shared" si="499"/>
        <v>-82.918216004539175</v>
      </c>
      <c r="AO816" s="31">
        <f t="shared" si="500"/>
        <v>-89.999376887213728</v>
      </c>
      <c r="AP816" s="30">
        <f t="shared" si="481"/>
        <v>23.609121289162623</v>
      </c>
      <c r="AQ816" s="30">
        <f t="shared" si="482"/>
        <v>-26.020599913279625</v>
      </c>
      <c r="AR816" s="31">
        <f t="shared" si="501"/>
        <v>-39.713575670060898</v>
      </c>
      <c r="AS816" s="33">
        <f t="shared" si="502"/>
        <v>-180.01312528836132</v>
      </c>
      <c r="AT816" s="31">
        <f t="shared" si="503"/>
        <v>22.429298714320538</v>
      </c>
      <c r="AU816" s="31">
        <f t="shared" si="504"/>
        <v>85.664169627119577</v>
      </c>
      <c r="AV816" s="32">
        <f t="shared" si="505"/>
        <v>-1.5681892305497724</v>
      </c>
      <c r="AW816" s="31">
        <f t="shared" si="506"/>
        <v>-33.403361425229356</v>
      </c>
      <c r="AX816" s="34">
        <f t="shared" si="507"/>
        <v>20.861109483770765</v>
      </c>
      <c r="AY816" s="35">
        <f t="shared" si="508"/>
        <v>52.260808201890221</v>
      </c>
      <c r="AZ816" s="10">
        <f t="shared" si="509"/>
        <v>-18.852466186290133</v>
      </c>
      <c r="BA816" s="10">
        <f t="shared" si="510"/>
        <v>-127.75231708647109</v>
      </c>
      <c r="BB816" s="10">
        <f t="shared" si="511"/>
        <v>52.247682913528905</v>
      </c>
      <c r="BC816" s="48"/>
      <c r="BD816" s="46">
        <f t="shared" si="512"/>
        <v>-19</v>
      </c>
      <c r="BE816" s="46">
        <f t="shared" si="513"/>
        <v>-128</v>
      </c>
      <c r="BF816" s="46">
        <f t="shared" si="514"/>
        <v>52</v>
      </c>
    </row>
    <row r="817" spans="22:58" x14ac:dyDescent="0.3">
      <c r="V817" s="29">
        <v>9.1300000000001393</v>
      </c>
      <c r="W817" s="38">
        <f t="shared" si="484"/>
        <v>13489628825.92087</v>
      </c>
      <c r="X817" s="30">
        <f t="shared" si="483"/>
        <v>-6.4246676350453633</v>
      </c>
      <c r="Y817" s="31">
        <f t="shared" si="485"/>
        <v>-137.73574366400067</v>
      </c>
      <c r="Z817" s="31">
        <f t="shared" si="486"/>
        <v>-89.999992564067327</v>
      </c>
      <c r="AA817" s="31">
        <f t="shared" si="487"/>
        <v>117.43353255054329</v>
      </c>
      <c r="AB817" s="31">
        <f t="shared" si="488"/>
        <v>-89.999923007928459</v>
      </c>
      <c r="AC817" s="31">
        <f t="shared" si="489"/>
        <v>72.542997695701203</v>
      </c>
      <c r="AD817" s="31">
        <f t="shared" si="490"/>
        <v>89.986480122653873</v>
      </c>
      <c r="AE817" s="31">
        <f t="shared" si="491"/>
        <v>45.816118947198476</v>
      </c>
      <c r="AF817" s="31">
        <f t="shared" si="492"/>
        <v>-90.013435449341912</v>
      </c>
      <c r="AG817" s="31">
        <f t="shared" si="480"/>
        <v>92.110410468749379</v>
      </c>
      <c r="AH817" s="31">
        <f t="shared" si="493"/>
        <v>-212.53465499481155</v>
      </c>
      <c r="AI817" s="31">
        <f t="shared" si="494"/>
        <v>-89.999999998646715</v>
      </c>
      <c r="AJ817" s="31">
        <f t="shared" si="495"/>
        <v>136.65790827273881</v>
      </c>
      <c r="AK817" s="31">
        <f t="shared" si="496"/>
        <v>89.999991581645332</v>
      </c>
      <c r="AL817" s="32">
        <f t="shared" si="497"/>
        <v>-99.35187975119203</v>
      </c>
      <c r="AM817" s="31">
        <f t="shared" si="498"/>
        <v>-89.999382653991034</v>
      </c>
      <c r="AN817" s="31">
        <f t="shared" si="499"/>
        <v>-83.118216004515389</v>
      </c>
      <c r="AO817" s="31">
        <f t="shared" si="500"/>
        <v>-89.999391070992417</v>
      </c>
      <c r="AP817" s="30">
        <f t="shared" si="481"/>
        <v>23.609121289162623</v>
      </c>
      <c r="AQ817" s="30">
        <f t="shared" si="482"/>
        <v>-26.020599913279625</v>
      </c>
      <c r="AR817" s="31">
        <f t="shared" si="501"/>
        <v>-39.713575681433916</v>
      </c>
      <c r="AS817" s="33">
        <f t="shared" si="502"/>
        <v>-180.01282652033433</v>
      </c>
      <c r="AT817" s="31">
        <f t="shared" si="503"/>
        <v>22.628181351112723</v>
      </c>
      <c r="AU817" s="31">
        <f t="shared" si="504"/>
        <v>85.762501508756358</v>
      </c>
      <c r="AV817" s="32">
        <f t="shared" si="505"/>
        <v>-1.6297843793701883</v>
      </c>
      <c r="AW817" s="31">
        <f t="shared" si="506"/>
        <v>-34.012403985331517</v>
      </c>
      <c r="AX817" s="34">
        <f t="shared" si="507"/>
        <v>20.998396971742533</v>
      </c>
      <c r="AY817" s="35">
        <f t="shared" si="508"/>
        <v>51.750097523424841</v>
      </c>
      <c r="AZ817" s="10">
        <f t="shared" si="509"/>
        <v>-18.715178709691383</v>
      </c>
      <c r="BA817" s="10">
        <f t="shared" si="510"/>
        <v>-128.26272899690949</v>
      </c>
      <c r="BB817" s="10">
        <f t="shared" si="511"/>
        <v>51.737271003090513</v>
      </c>
      <c r="BC817" s="37"/>
      <c r="BD817" s="46">
        <f t="shared" si="512"/>
        <v>-19</v>
      </c>
      <c r="BE817" s="46">
        <f t="shared" si="513"/>
        <v>-128</v>
      </c>
      <c r="BF817" s="46">
        <f t="shared" si="514"/>
        <v>52</v>
      </c>
    </row>
    <row r="818" spans="22:58" x14ac:dyDescent="0.3">
      <c r="V818" s="29">
        <v>9.1400000000001391</v>
      </c>
      <c r="W818" s="38">
        <f t="shared" si="484"/>
        <v>13803842646.033283</v>
      </c>
      <c r="X818" s="30">
        <f t="shared" si="483"/>
        <v>-6.4246676350453633</v>
      </c>
      <c r="Y818" s="31">
        <f t="shared" si="485"/>
        <v>-137.93574366400065</v>
      </c>
      <c r="Z818" s="31">
        <f t="shared" si="486"/>
        <v>-89.999992733329819</v>
      </c>
      <c r="AA818" s="31">
        <f t="shared" si="487"/>
        <v>117.63353255054292</v>
      </c>
      <c r="AB818" s="31">
        <f t="shared" si="488"/>
        <v>-89.999924760481974</v>
      </c>
      <c r="AC818" s="31">
        <f t="shared" si="489"/>
        <v>72.742997684817695</v>
      </c>
      <c r="AD818" s="31">
        <f t="shared" si="490"/>
        <v>89.986787872623566</v>
      </c>
      <c r="AE818" s="31">
        <f t="shared" si="491"/>
        <v>46.016118936314612</v>
      </c>
      <c r="AF818" s="31">
        <f t="shared" si="492"/>
        <v>-90.013129621188213</v>
      </c>
      <c r="AG818" s="31">
        <f t="shared" si="480"/>
        <v>92.110410468749379</v>
      </c>
      <c r="AH818" s="31">
        <f t="shared" si="493"/>
        <v>-212.73465499481154</v>
      </c>
      <c r="AI818" s="31">
        <f t="shared" si="494"/>
        <v>-89.999999998677524</v>
      </c>
      <c r="AJ818" s="31">
        <f t="shared" si="495"/>
        <v>136.8579082727388</v>
      </c>
      <c r="AK818" s="31">
        <f t="shared" si="496"/>
        <v>89.99999177327048</v>
      </c>
      <c r="AL818" s="32">
        <f t="shared" si="497"/>
        <v>-99.551879751169338</v>
      </c>
      <c r="AM818" s="31">
        <f t="shared" si="498"/>
        <v>-89.999396706501813</v>
      </c>
      <c r="AN818" s="31">
        <f t="shared" si="499"/>
        <v>-83.318216004492697</v>
      </c>
      <c r="AO818" s="31">
        <f t="shared" si="500"/>
        <v>-89.999404931908856</v>
      </c>
      <c r="AP818" s="30">
        <f t="shared" si="481"/>
        <v>23.609121289162623</v>
      </c>
      <c r="AQ818" s="30">
        <f t="shared" si="482"/>
        <v>-26.020599913279625</v>
      </c>
      <c r="AR818" s="31">
        <f t="shared" si="501"/>
        <v>-39.713575692295088</v>
      </c>
      <c r="AS818" s="33">
        <f t="shared" si="502"/>
        <v>-180.01253455309705</v>
      </c>
      <c r="AT818" s="31">
        <f t="shared" si="503"/>
        <v>22.827114009105323</v>
      </c>
      <c r="AU818" s="31">
        <f t="shared" si="504"/>
        <v>85.858619254228003</v>
      </c>
      <c r="AV818" s="32">
        <f t="shared" si="505"/>
        <v>-1.6933595820656762</v>
      </c>
      <c r="AW818" s="31">
        <f t="shared" si="506"/>
        <v>-34.626716364391193</v>
      </c>
      <c r="AX818" s="34">
        <f t="shared" si="507"/>
        <v>21.133754427039648</v>
      </c>
      <c r="AY818" s="35">
        <f t="shared" si="508"/>
        <v>51.23190288983681</v>
      </c>
      <c r="AZ818" s="10">
        <f t="shared" si="509"/>
        <v>-18.57982126525544</v>
      </c>
      <c r="BA818" s="10">
        <f t="shared" si="510"/>
        <v>-128.78063166326024</v>
      </c>
      <c r="BB818" s="10">
        <f t="shared" si="511"/>
        <v>51.219368336739763</v>
      </c>
      <c r="BC818" s="37"/>
      <c r="BD818" s="46">
        <f t="shared" si="512"/>
        <v>-19</v>
      </c>
      <c r="BE818" s="46">
        <f t="shared" si="513"/>
        <v>-129</v>
      </c>
      <c r="BF818" s="46">
        <f t="shared" si="514"/>
        <v>51</v>
      </c>
    </row>
    <row r="819" spans="22:58" x14ac:dyDescent="0.3">
      <c r="V819" s="29">
        <v>9.1500000000001407</v>
      </c>
      <c r="W819" s="36">
        <f t="shared" si="484"/>
        <v>14125375446.23213</v>
      </c>
      <c r="X819" s="30">
        <f t="shared" si="483"/>
        <v>-6.4246676350453633</v>
      </c>
      <c r="Y819" s="31">
        <f t="shared" si="485"/>
        <v>-138.1357436640007</v>
      </c>
      <c r="Z819" s="31">
        <f t="shared" si="486"/>
        <v>-89.999992898739436</v>
      </c>
      <c r="AA819" s="31">
        <f t="shared" si="487"/>
        <v>117.83353255054263</v>
      </c>
      <c r="AB819" s="31">
        <f t="shared" si="488"/>
        <v>-89.999926473142494</v>
      </c>
      <c r="AC819" s="31">
        <f t="shared" si="489"/>
        <v>72.942997674424078</v>
      </c>
      <c r="AD819" s="31">
        <f t="shared" si="490"/>
        <v>89.987088617349443</v>
      </c>
      <c r="AE819" s="31">
        <f t="shared" si="491"/>
        <v>46.216118925920654</v>
      </c>
      <c r="AF819" s="31">
        <f t="shared" si="492"/>
        <v>-90.012830754532487</v>
      </c>
      <c r="AG819" s="31">
        <f t="shared" si="480"/>
        <v>92.110410468749379</v>
      </c>
      <c r="AH819" s="31">
        <f t="shared" si="493"/>
        <v>-212.93465499481158</v>
      </c>
      <c r="AI819" s="31">
        <f t="shared" si="494"/>
        <v>-89.999999998707622</v>
      </c>
      <c r="AJ819" s="31">
        <f t="shared" si="495"/>
        <v>137.05790827273881</v>
      </c>
      <c r="AK819" s="31">
        <f t="shared" si="496"/>
        <v>89.999991960533706</v>
      </c>
      <c r="AL819" s="32">
        <f t="shared" si="497"/>
        <v>-99.751879751147698</v>
      </c>
      <c r="AM819" s="31">
        <f t="shared" si="498"/>
        <v>-89.999410439138416</v>
      </c>
      <c r="AN819" s="31">
        <f t="shared" si="499"/>
        <v>-83.518216004471086</v>
      </c>
      <c r="AO819" s="31">
        <f t="shared" si="500"/>
        <v>-89.999418477312332</v>
      </c>
      <c r="AP819" s="30">
        <f t="shared" si="481"/>
        <v>23.609121289162623</v>
      </c>
      <c r="AQ819" s="30">
        <f t="shared" si="482"/>
        <v>-26.020599913279625</v>
      </c>
      <c r="AR819" s="31">
        <f t="shared" si="501"/>
        <v>-39.713575702667434</v>
      </c>
      <c r="AS819" s="33">
        <f t="shared" si="502"/>
        <v>-180.01224923184481</v>
      </c>
      <c r="AT819" s="31">
        <f t="shared" si="503"/>
        <v>23.026094460471768</v>
      </c>
      <c r="AU819" s="31">
        <f t="shared" si="504"/>
        <v>85.952571661231687</v>
      </c>
      <c r="AV819" s="32">
        <f t="shared" si="505"/>
        <v>-1.7589483249030513</v>
      </c>
      <c r="AW819" s="31">
        <f t="shared" si="506"/>
        <v>-35.246059325944266</v>
      </c>
      <c r="AX819" s="34">
        <f t="shared" si="507"/>
        <v>21.267146135568716</v>
      </c>
      <c r="AY819" s="35">
        <f t="shared" si="508"/>
        <v>50.706512335287421</v>
      </c>
      <c r="AZ819" s="10">
        <f t="shared" si="509"/>
        <v>-18.446429567098718</v>
      </c>
      <c r="BA819" s="10">
        <f t="shared" si="510"/>
        <v>-129.30573689655739</v>
      </c>
      <c r="BB819" s="10">
        <f t="shared" si="511"/>
        <v>50.694263103442609</v>
      </c>
      <c r="BC819" s="48"/>
      <c r="BD819" s="46">
        <f t="shared" si="512"/>
        <v>-18</v>
      </c>
      <c r="BE819" s="46">
        <f t="shared" si="513"/>
        <v>-129</v>
      </c>
      <c r="BF819" s="46">
        <f t="shared" si="514"/>
        <v>51</v>
      </c>
    </row>
    <row r="820" spans="22:58" x14ac:dyDescent="0.3">
      <c r="V820" s="29">
        <v>9.1600000000001405</v>
      </c>
      <c r="W820" s="38">
        <f t="shared" si="484"/>
        <v>14454397707.463968</v>
      </c>
      <c r="X820" s="30">
        <f t="shared" si="483"/>
        <v>-6.4246676350453633</v>
      </c>
      <c r="Y820" s="31">
        <f t="shared" si="485"/>
        <v>-138.33574366400069</v>
      </c>
      <c r="Z820" s="31">
        <f t="shared" si="486"/>
        <v>-89.999993060383844</v>
      </c>
      <c r="AA820" s="31">
        <f t="shared" si="487"/>
        <v>118.0335325505423</v>
      </c>
      <c r="AB820" s="31">
        <f t="shared" si="488"/>
        <v>-89.999928146818107</v>
      </c>
      <c r="AC820" s="31">
        <f t="shared" si="489"/>
        <v>73.142997664498196</v>
      </c>
      <c r="AD820" s="31">
        <f t="shared" si="490"/>
        <v>89.987382516290268</v>
      </c>
      <c r="AE820" s="31">
        <f t="shared" si="491"/>
        <v>46.41611891599446</v>
      </c>
      <c r="AF820" s="31">
        <f t="shared" si="492"/>
        <v>-90.012538690911697</v>
      </c>
      <c r="AG820" s="31">
        <f t="shared" si="480"/>
        <v>92.110410468749379</v>
      </c>
      <c r="AH820" s="31">
        <f t="shared" si="493"/>
        <v>-213.13465499481157</v>
      </c>
      <c r="AI820" s="31">
        <f t="shared" si="494"/>
        <v>-89.999999998737039</v>
      </c>
      <c r="AJ820" s="31">
        <f t="shared" si="495"/>
        <v>137.25790827273883</v>
      </c>
      <c r="AK820" s="31">
        <f t="shared" si="496"/>
        <v>89.9999921435343</v>
      </c>
      <c r="AL820" s="32">
        <f t="shared" si="497"/>
        <v>-99.951879751126995</v>
      </c>
      <c r="AM820" s="31">
        <f t="shared" si="498"/>
        <v>-89.999423859182045</v>
      </c>
      <c r="AN820" s="31">
        <f t="shared" si="499"/>
        <v>-83.718216004450355</v>
      </c>
      <c r="AO820" s="31">
        <f t="shared" si="500"/>
        <v>-89.999431714384784</v>
      </c>
      <c r="AP820" s="30">
        <f t="shared" si="481"/>
        <v>23.609121289162623</v>
      </c>
      <c r="AQ820" s="30">
        <f t="shared" si="482"/>
        <v>-26.020599913279625</v>
      </c>
      <c r="AR820" s="31">
        <f t="shared" si="501"/>
        <v>-39.713575712572897</v>
      </c>
      <c r="AS820" s="33">
        <f t="shared" si="502"/>
        <v>-180.01197040529649</v>
      </c>
      <c r="AT820" s="31">
        <f t="shared" si="503"/>
        <v>23.225120575602038</v>
      </c>
      <c r="AU820" s="31">
        <f t="shared" si="504"/>
        <v>86.044406522433363</v>
      </c>
      <c r="AV820" s="32">
        <f t="shared" si="505"/>
        <v>-1.8265827629852724</v>
      </c>
      <c r="AW820" s="31">
        <f t="shared" si="506"/>
        <v>-35.870182313170552</v>
      </c>
      <c r="AX820" s="34">
        <f t="shared" si="507"/>
        <v>21.398537812616766</v>
      </c>
      <c r="AY820" s="35">
        <f t="shared" si="508"/>
        <v>50.17422420926281</v>
      </c>
      <c r="AZ820" s="10">
        <f t="shared" si="509"/>
        <v>-18.315037899956131</v>
      </c>
      <c r="BA820" s="10">
        <f t="shared" si="510"/>
        <v>-129.83774619603369</v>
      </c>
      <c r="BB820" s="10">
        <f t="shared" si="511"/>
        <v>50.162253803966308</v>
      </c>
      <c r="BC820" s="37"/>
      <c r="BD820" s="46">
        <f t="shared" si="512"/>
        <v>-18</v>
      </c>
      <c r="BE820" s="46">
        <f t="shared" si="513"/>
        <v>-130</v>
      </c>
      <c r="BF820" s="46">
        <f t="shared" si="514"/>
        <v>50</v>
      </c>
    </row>
    <row r="821" spans="22:58" x14ac:dyDescent="0.3">
      <c r="V821" s="29">
        <v>9.1700000000001403</v>
      </c>
      <c r="W821" s="38">
        <f t="shared" si="484"/>
        <v>14791083881.686874</v>
      </c>
      <c r="X821" s="30">
        <f t="shared" si="483"/>
        <v>-6.4246676350453633</v>
      </c>
      <c r="Y821" s="31">
        <f t="shared" si="485"/>
        <v>-138.53574366400068</v>
      </c>
      <c r="Z821" s="31">
        <f t="shared" si="486"/>
        <v>-89.999993218348806</v>
      </c>
      <c r="AA821" s="31">
        <f t="shared" si="487"/>
        <v>118.23353255054199</v>
      </c>
      <c r="AB821" s="31">
        <f t="shared" si="488"/>
        <v>-89.999929782396208</v>
      </c>
      <c r="AC821" s="31">
        <f t="shared" si="489"/>
        <v>73.342997655019062</v>
      </c>
      <c r="AD821" s="31">
        <f t="shared" si="490"/>
        <v>89.987669725275069</v>
      </c>
      <c r="AE821" s="31">
        <f t="shared" si="491"/>
        <v>46.616118906515027</v>
      </c>
      <c r="AF821" s="31">
        <f t="shared" si="492"/>
        <v>-90.012253275469945</v>
      </c>
      <c r="AG821" s="31">
        <f t="shared" si="480"/>
        <v>92.110410468749379</v>
      </c>
      <c r="AH821" s="31">
        <f t="shared" si="493"/>
        <v>-213.33465499481156</v>
      </c>
      <c r="AI821" s="31">
        <f t="shared" si="494"/>
        <v>-89.999999998765787</v>
      </c>
      <c r="AJ821" s="31">
        <f t="shared" si="495"/>
        <v>137.45790827273882</v>
      </c>
      <c r="AK821" s="31">
        <f t="shared" si="496"/>
        <v>89.999992322369295</v>
      </c>
      <c r="AL821" s="32">
        <f t="shared" si="497"/>
        <v>-100.15187975110723</v>
      </c>
      <c r="AM821" s="31">
        <f t="shared" si="498"/>
        <v>-89.999436973748189</v>
      </c>
      <c r="AN821" s="31">
        <f t="shared" si="499"/>
        <v>-83.91821600443059</v>
      </c>
      <c r="AO821" s="31">
        <f t="shared" si="500"/>
        <v>-89.999444650144682</v>
      </c>
      <c r="AP821" s="30">
        <f t="shared" si="481"/>
        <v>23.609121289162623</v>
      </c>
      <c r="AQ821" s="30">
        <f t="shared" si="482"/>
        <v>-26.020599913279625</v>
      </c>
      <c r="AR821" s="31">
        <f t="shared" si="501"/>
        <v>-39.713575722032566</v>
      </c>
      <c r="AS821" s="33">
        <f t="shared" si="502"/>
        <v>-180.01169792561461</v>
      </c>
      <c r="AT821" s="31">
        <f t="shared" si="503"/>
        <v>23.424190318860866</v>
      </c>
      <c r="AU821" s="31">
        <f t="shared" si="504"/>
        <v>86.134170641416759</v>
      </c>
      <c r="AV821" s="32">
        <f t="shared" si="505"/>
        <v>-1.8962936082014816</v>
      </c>
      <c r="AW821" s="31">
        <f t="shared" si="506"/>
        <v>-36.498823800708081</v>
      </c>
      <c r="AX821" s="34">
        <f t="shared" si="507"/>
        <v>21.527896710659384</v>
      </c>
      <c r="AY821" s="35">
        <f t="shared" si="508"/>
        <v>49.635346840708678</v>
      </c>
      <c r="AZ821" s="10">
        <f t="shared" si="509"/>
        <v>-18.185679011373182</v>
      </c>
      <c r="BA821" s="10">
        <f t="shared" si="510"/>
        <v>-130.37635108490593</v>
      </c>
      <c r="BB821" s="10">
        <f t="shared" si="511"/>
        <v>49.623648915094066</v>
      </c>
      <c r="BC821" s="37"/>
      <c r="BD821" s="46">
        <f t="shared" si="512"/>
        <v>-18</v>
      </c>
      <c r="BE821" s="46">
        <f t="shared" si="513"/>
        <v>-130</v>
      </c>
      <c r="BF821" s="46">
        <f t="shared" si="514"/>
        <v>50</v>
      </c>
    </row>
    <row r="822" spans="22:58" x14ac:dyDescent="0.3">
      <c r="V822" s="29">
        <v>9.18000000000014</v>
      </c>
      <c r="W822" s="36">
        <f t="shared" si="484"/>
        <v>15135612484.366991</v>
      </c>
      <c r="X822" s="30">
        <f t="shared" si="483"/>
        <v>-6.4246676350453633</v>
      </c>
      <c r="Y822" s="31">
        <f t="shared" si="485"/>
        <v>-138.73574366400067</v>
      </c>
      <c r="Z822" s="31">
        <f t="shared" si="486"/>
        <v>-89.999993372718023</v>
      </c>
      <c r="AA822" s="31">
        <f t="shared" si="487"/>
        <v>118.4335325505417</v>
      </c>
      <c r="AB822" s="31">
        <f t="shared" si="488"/>
        <v>-89.999931380744016</v>
      </c>
      <c r="AC822" s="31">
        <f t="shared" si="489"/>
        <v>73.542997645966565</v>
      </c>
      <c r="AD822" s="31">
        <f t="shared" si="490"/>
        <v>89.987950396585816</v>
      </c>
      <c r="AE822" s="31">
        <f t="shared" si="491"/>
        <v>46.816118897462246</v>
      </c>
      <c r="AF822" s="31">
        <f t="shared" si="492"/>
        <v>-90.011974356876223</v>
      </c>
      <c r="AG822" s="31">
        <f t="shared" si="480"/>
        <v>92.110410468749379</v>
      </c>
      <c r="AH822" s="31">
        <f t="shared" si="493"/>
        <v>-213.5346549948116</v>
      </c>
      <c r="AI822" s="31">
        <f t="shared" si="494"/>
        <v>-89.999999998793882</v>
      </c>
      <c r="AJ822" s="31">
        <f t="shared" si="495"/>
        <v>137.65790827273881</v>
      </c>
      <c r="AK822" s="31">
        <f t="shared" si="496"/>
        <v>89.999992497133505</v>
      </c>
      <c r="AL822" s="32">
        <f t="shared" si="497"/>
        <v>-100.35187975108835</v>
      </c>
      <c r="AM822" s="31">
        <f t="shared" si="498"/>
        <v>-89.999449789790347</v>
      </c>
      <c r="AN822" s="31">
        <f t="shared" si="499"/>
        <v>-84.118216004411764</v>
      </c>
      <c r="AO822" s="31">
        <f t="shared" si="500"/>
        <v>-89.999457291450724</v>
      </c>
      <c r="AP822" s="30">
        <f t="shared" si="481"/>
        <v>23.609121289162623</v>
      </c>
      <c r="AQ822" s="30">
        <f t="shared" si="482"/>
        <v>-26.020599913279625</v>
      </c>
      <c r="AR822" s="31">
        <f t="shared" si="501"/>
        <v>-39.71357573106652</v>
      </c>
      <c r="AS822" s="33">
        <f t="shared" si="502"/>
        <v>-180.01143164832695</v>
      </c>
      <c r="AT822" s="31">
        <f t="shared" si="503"/>
        <v>23.623301744521221</v>
      </c>
      <c r="AU822" s="31">
        <f t="shared" si="504"/>
        <v>86.221909848717928</v>
      </c>
      <c r="AV822" s="32">
        <f t="shared" si="505"/>
        <v>-1.9681100195441275</v>
      </c>
      <c r="AW822" s="31">
        <f t="shared" si="506"/>
        <v>-37.13171170335049</v>
      </c>
      <c r="AX822" s="34">
        <f t="shared" si="507"/>
        <v>21.655191724977094</v>
      </c>
      <c r="AY822" s="35">
        <f t="shared" si="508"/>
        <v>49.090198145367438</v>
      </c>
      <c r="AZ822" s="10">
        <f t="shared" si="509"/>
        <v>-18.058384006089426</v>
      </c>
      <c r="BA822" s="10">
        <f t="shared" si="510"/>
        <v>-130.92123350295952</v>
      </c>
      <c r="BB822" s="10">
        <f t="shared" si="511"/>
        <v>49.078766497040476</v>
      </c>
      <c r="BC822" s="48"/>
      <c r="BD822" s="46">
        <f t="shared" si="512"/>
        <v>-18</v>
      </c>
      <c r="BE822" s="46">
        <f t="shared" si="513"/>
        <v>-131</v>
      </c>
      <c r="BF822" s="46">
        <f t="shared" si="514"/>
        <v>49</v>
      </c>
    </row>
  </sheetData>
  <sheetProtection formatCells="0" formatColumns="0" formatRows="0" insertColumns="0" insertRows="0" insertHyperlinks="0" deleteColumns="0" deleteRows="0" sort="0" autoFilter="0" pivotTables="0"/>
  <mergeCells count="14">
    <mergeCell ref="AZ2:BB2"/>
    <mergeCell ref="BD2:BF2"/>
    <mergeCell ref="A57:B57"/>
    <mergeCell ref="AX2:AY2"/>
    <mergeCell ref="A16:B16"/>
    <mergeCell ref="A23:B23"/>
    <mergeCell ref="A34:B34"/>
    <mergeCell ref="A50:B50"/>
    <mergeCell ref="AV2:AW2"/>
    <mergeCell ref="A1:S1"/>
    <mergeCell ref="X2:AF2"/>
    <mergeCell ref="AG2:AO2"/>
    <mergeCell ref="AR2:AS2"/>
    <mergeCell ref="AT2:AU2"/>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altText="" r:id="rId5">
            <anchor moveWithCells="1">
              <from>
                <xdr:col>3</xdr:col>
                <xdr:colOff>38100</xdr:colOff>
                <xdr:row>1</xdr:row>
                <xdr:rowOff>60960</xdr:rowOff>
              </from>
              <to>
                <xdr:col>18</xdr:col>
                <xdr:colOff>175260</xdr:colOff>
                <xdr:row>20</xdr:row>
                <xdr:rowOff>160020</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R4"/>
  <sheetViews>
    <sheetView workbookViewId="0">
      <selection activeCell="S37" sqref="S37"/>
    </sheetView>
  </sheetViews>
  <sheetFormatPr defaultRowHeight="14.4" x14ac:dyDescent="0.3"/>
  <sheetData>
    <row r="3" spans="4:18" x14ac:dyDescent="0.3">
      <c r="D3" s="86" t="s">
        <v>130</v>
      </c>
      <c r="E3" s="76"/>
      <c r="F3" s="76"/>
      <c r="G3" s="76"/>
      <c r="H3" s="76"/>
      <c r="I3" s="76"/>
      <c r="J3" s="76"/>
      <c r="K3" s="76"/>
      <c r="L3" s="76"/>
      <c r="M3" s="76"/>
      <c r="N3" s="76"/>
      <c r="O3" s="76"/>
      <c r="P3" s="76"/>
      <c r="Q3" s="76"/>
      <c r="R3" s="76"/>
    </row>
    <row r="4" spans="4:18" x14ac:dyDescent="0.3">
      <c r="D4" s="76"/>
      <c r="E4" s="76"/>
      <c r="F4" s="76"/>
      <c r="G4" s="76"/>
      <c r="H4" s="76"/>
      <c r="I4" s="76"/>
      <c r="J4" s="76"/>
      <c r="K4" s="76"/>
      <c r="L4" s="76"/>
      <c r="M4" s="76"/>
      <c r="N4" s="76"/>
      <c r="O4" s="76"/>
      <c r="P4" s="76"/>
      <c r="Q4" s="76"/>
      <c r="R4" s="76"/>
    </row>
  </sheetData>
  <mergeCells count="1">
    <mergeCell ref="D3:R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I21:I24"/>
  <sheetViews>
    <sheetView workbookViewId="0">
      <selection activeCell="I22" sqref="I22"/>
    </sheetView>
  </sheetViews>
  <sheetFormatPr defaultRowHeight="14.4" x14ac:dyDescent="0.3"/>
  <sheetData>
    <row r="21" spans="9:9" x14ac:dyDescent="0.3">
      <c r="I21">
        <f>10^6^1.208</f>
        <v>17701089.583174217</v>
      </c>
    </row>
    <row r="22" spans="9:9" x14ac:dyDescent="0.3">
      <c r="I22">
        <f>(0.01927*2.6)^2.354</f>
        <v>8.69878941674689E-4</v>
      </c>
    </row>
    <row r="23" spans="9:9" x14ac:dyDescent="0.3">
      <c r="I23">
        <f>I21*I22*4.21</f>
        <v>64824.75935775289</v>
      </c>
    </row>
    <row r="24" spans="9:9" x14ac:dyDescent="0.3">
      <c r="I24"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Sheet1</vt:lpstr>
      <vt:lpstr>Sheet2</vt:lpstr>
      <vt:lpstr>Sheet3</vt:lpstr>
      <vt:lpstr>Sheet4</vt:lpstr>
      <vt:lpstr>Sheet5</vt:lpstr>
      <vt:lpstr>DC_gain_comp</vt:lpstr>
      <vt:lpstr>DC_gain_power</vt:lpstr>
      <vt:lpstr>fp</vt:lpstr>
      <vt:lpstr>fp_comp1</vt:lpstr>
      <vt:lpstr>fp_comp2</vt:lpstr>
      <vt:lpstr>fp_ff</vt:lpstr>
      <vt:lpstr>fz_comp</vt:lpstr>
      <vt:lpstr>fz_ff</vt:lpstr>
      <vt:lpstr>fzESR</vt:lpstr>
      <vt:lpstr>fzRHP</vt:lpstr>
      <vt:lpstr>GmPS</vt:lpstr>
      <vt:lpstr>Rsns</vt:lpstr>
      <vt:lpstr>Vout</vt:lpstr>
      <vt:lpstr>Vref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2021-12-29T07:49:24Z</dcterms:modified>
</cp:coreProperties>
</file>