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 activeTab="1"/>
  </bookViews>
  <sheets>
    <sheet name="Calculation in oC" sheetId="1" r:id="rId1"/>
    <sheet name="Calculation in oK" sheetId="2" r:id="rId2"/>
  </sheets>
  <calcPr calcId="152511"/>
</workbook>
</file>

<file path=xl/calcChain.xml><?xml version="1.0" encoding="utf-8"?>
<calcChain xmlns="http://schemas.openxmlformats.org/spreadsheetml/2006/main">
  <c r="C10" i="2" l="1"/>
  <c r="F30" i="2"/>
  <c r="F31" i="2"/>
  <c r="F32" i="2"/>
  <c r="F33" i="2"/>
  <c r="F34" i="2"/>
  <c r="F35" i="2"/>
  <c r="F36" i="2"/>
  <c r="F37" i="2"/>
  <c r="F29" i="2"/>
  <c r="C6" i="2"/>
  <c r="C9" i="2" l="1"/>
  <c r="C6" i="1"/>
  <c r="F43" i="2" l="1"/>
  <c r="F42" i="2"/>
  <c r="F40" i="2"/>
  <c r="F41" i="2"/>
  <c r="C9" i="1"/>
</calcChain>
</file>

<file path=xl/sharedStrings.xml><?xml version="1.0" encoding="utf-8"?>
<sst xmlns="http://schemas.openxmlformats.org/spreadsheetml/2006/main" count="38" uniqueCount="21">
  <si>
    <t>Temperature by using TSREF</t>
  </si>
  <si>
    <t>Ratio_ADC (TSREF %)</t>
  </si>
  <si>
    <t>Reg Count  AUX_GPIO1_HU/MU/LU</t>
  </si>
  <si>
    <t>Result</t>
  </si>
  <si>
    <t>Input</t>
  </si>
  <si>
    <t>Reg Count</t>
  </si>
  <si>
    <t xml:space="preserve">24 bit </t>
  </si>
  <si>
    <t>in decimal</t>
  </si>
  <si>
    <t>in Hex</t>
  </si>
  <si>
    <t>0x7FFFF to 0xFFFF</t>
  </si>
  <si>
    <t>‭8388607‬ to -‭83886078</t>
  </si>
  <si>
    <t>Example Readings</t>
  </si>
  <si>
    <t>Register Count</t>
  </si>
  <si>
    <t>AUX_GPIO1_HU/MU/LU</t>
  </si>
  <si>
    <t>Temperature in oC</t>
  </si>
  <si>
    <t>S/N</t>
  </si>
  <si>
    <t xml:space="preserve">Temperature Calculations Using Temperature To = 25 oC </t>
  </si>
  <si>
    <t xml:space="preserve">Temperature Calculations Using Temperature To = 298.15 oK </t>
  </si>
  <si>
    <t>Temperature in oK</t>
  </si>
  <si>
    <t>Temperature by using TSREF in oK</t>
  </si>
  <si>
    <t>By Converting Result in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</si>
</sst>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12</xdr:col>
      <xdr:colOff>220346</xdr:colOff>
      <xdr:row>19</xdr:row>
      <xdr:rowOff>143081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33625"/>
          <a:ext cx="9107171" cy="1476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114300</xdr:rowOff>
    </xdr:from>
    <xdr:to>
      <xdr:col>9</xdr:col>
      <xdr:colOff>410846</xdr:colOff>
      <xdr:row>19</xdr:row>
      <xdr:rowOff>66881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381250"/>
          <a:ext cx="9107171" cy="1476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6" sqref="G6"/>
    </sheetView>
  </sheetViews>
  <sheetFormatPr defaultRowHeight="15" x14ac:dyDescent="0.25"/>
  <cols>
    <col min="1" max="1" width="6" customWidth="1"/>
    <col min="2" max="2" width="12.7109375" customWidth="1"/>
    <col min="3" max="3" width="12" bestFit="1" customWidth="1"/>
    <col min="4" max="4" width="32.140625" bestFit="1" customWidth="1"/>
    <col min="5" max="5" width="25.140625" customWidth="1"/>
  </cols>
  <sheetData>
    <row r="1" spans="2:5" ht="21" x14ac:dyDescent="0.35">
      <c r="B1" s="21" t="s">
        <v>16</v>
      </c>
      <c r="C1" s="21"/>
      <c r="D1" s="21"/>
      <c r="E1" s="21"/>
    </row>
    <row r="3" spans="2:5" ht="18.75" x14ac:dyDescent="0.25">
      <c r="C3" s="1"/>
      <c r="D3" s="2"/>
    </row>
    <row r="4" spans="2:5" ht="15.75" thickBot="1" x14ac:dyDescent="0.3">
      <c r="C4" s="4"/>
      <c r="D4" s="4"/>
    </row>
    <row r="5" spans="2:5" ht="15.75" thickBot="1" x14ac:dyDescent="0.3">
      <c r="B5" s="11" t="s">
        <v>4</v>
      </c>
      <c r="C5" s="6">
        <v>20000</v>
      </c>
      <c r="D5" s="8" t="s">
        <v>2</v>
      </c>
    </row>
    <row r="6" spans="2:5" ht="15.75" thickBot="1" x14ac:dyDescent="0.3">
      <c r="C6" s="5">
        <f>C5*0.00007628</f>
        <v>1.5255999999999998</v>
      </c>
      <c r="D6" s="5" t="s">
        <v>1</v>
      </c>
    </row>
    <row r="7" spans="2:5" x14ac:dyDescent="0.25">
      <c r="C7" s="4"/>
      <c r="D7" s="4"/>
    </row>
    <row r="8" spans="2:5" ht="15.75" thickBot="1" x14ac:dyDescent="0.3">
      <c r="C8" s="4"/>
      <c r="D8" s="4"/>
    </row>
    <row r="9" spans="2:5" ht="15.75" thickBot="1" x14ac:dyDescent="0.3">
      <c r="B9" s="10" t="s">
        <v>3</v>
      </c>
      <c r="C9" s="7">
        <f>1/(((LN((C6*5100*57600)/(10000*(5100*C6-57600*(1-C6)))))/3380)+(1/25))</f>
        <v>24.969797966536817</v>
      </c>
      <c r="D9" s="9" t="s">
        <v>0</v>
      </c>
    </row>
    <row r="10" spans="2:5" x14ac:dyDescent="0.25">
      <c r="C10" s="4"/>
      <c r="D10" s="4"/>
    </row>
    <row r="11" spans="2:5" x14ac:dyDescent="0.25">
      <c r="C11" s="3"/>
    </row>
    <row r="12" spans="2:5" x14ac:dyDescent="0.25">
      <c r="C12" s="2"/>
      <c r="D12" s="2"/>
    </row>
    <row r="22" spans="1:5" x14ac:dyDescent="0.25">
      <c r="B22" s="12"/>
      <c r="C22" s="12"/>
      <c r="D22" s="12" t="s">
        <v>7</v>
      </c>
      <c r="E22" s="12" t="s">
        <v>8</v>
      </c>
    </row>
    <row r="23" spans="1:5" x14ac:dyDescent="0.25">
      <c r="B23" s="14" t="s">
        <v>5</v>
      </c>
      <c r="C23" s="13" t="s">
        <v>6</v>
      </c>
      <c r="D23" s="13" t="s">
        <v>10</v>
      </c>
      <c r="E23" s="13" t="s">
        <v>9</v>
      </c>
    </row>
    <row r="25" spans="1:5" x14ac:dyDescent="0.25">
      <c r="B25" s="15" t="s">
        <v>11</v>
      </c>
      <c r="C25" s="15"/>
    </row>
    <row r="27" spans="1:5" x14ac:dyDescent="0.25">
      <c r="A27" s="14" t="s">
        <v>15</v>
      </c>
      <c r="B27" s="18" t="s">
        <v>12</v>
      </c>
      <c r="C27" s="18"/>
      <c r="D27" s="14" t="s">
        <v>1</v>
      </c>
      <c r="E27" s="14" t="s">
        <v>14</v>
      </c>
    </row>
    <row r="28" spans="1:5" x14ac:dyDescent="0.25">
      <c r="A28" s="12"/>
      <c r="B28" s="17" t="s">
        <v>13</v>
      </c>
      <c r="C28" s="17"/>
      <c r="D28" s="12"/>
      <c r="E28" s="12"/>
    </row>
    <row r="29" spans="1:5" x14ac:dyDescent="0.25">
      <c r="A29" s="12">
        <v>1</v>
      </c>
      <c r="B29" s="16">
        <v>8388607</v>
      </c>
      <c r="C29" s="16"/>
      <c r="D29" s="12">
        <v>639.88294195999993</v>
      </c>
      <c r="E29" s="12">
        <v>25.140718614352227</v>
      </c>
    </row>
    <row r="30" spans="1:5" x14ac:dyDescent="0.25">
      <c r="A30" s="12">
        <v>2</v>
      </c>
      <c r="B30" s="16">
        <v>524287</v>
      </c>
      <c r="C30" s="16"/>
      <c r="D30" s="12">
        <v>39.992612359999995</v>
      </c>
      <c r="E30" s="12">
        <v>25.136642331226071</v>
      </c>
    </row>
    <row r="31" spans="1:5" x14ac:dyDescent="0.25">
      <c r="A31" s="12">
        <v>3</v>
      </c>
      <c r="B31" s="16">
        <v>32767</v>
      </c>
      <c r="C31" s="16"/>
      <c r="D31" s="12">
        <v>2.4994667599999998</v>
      </c>
      <c r="E31" s="12">
        <v>25.055604383681338</v>
      </c>
    </row>
    <row r="32" spans="1:5" x14ac:dyDescent="0.25">
      <c r="A32" s="12">
        <v>4</v>
      </c>
      <c r="B32" s="19">
        <v>16</v>
      </c>
      <c r="C32" s="20"/>
      <c r="D32" s="12">
        <v>1.2204799999999999E-3</v>
      </c>
      <c r="E32" s="12" t="e">
        <v>#NUM!</v>
      </c>
    </row>
    <row r="33" spans="1:5" x14ac:dyDescent="0.25">
      <c r="A33" s="12">
        <v>5</v>
      </c>
      <c r="B33" s="16">
        <v>0</v>
      </c>
      <c r="C33" s="16"/>
      <c r="D33" s="12">
        <v>0</v>
      </c>
      <c r="E33" s="12" t="e">
        <v>#NUM!</v>
      </c>
    </row>
    <row r="34" spans="1:5" x14ac:dyDescent="0.25">
      <c r="A34" s="12">
        <v>6</v>
      </c>
      <c r="B34" s="19">
        <v>-16</v>
      </c>
      <c r="C34" s="20"/>
      <c r="D34" s="12">
        <v>-1.2204799999999999E-3</v>
      </c>
      <c r="E34" s="12">
        <v>26.44409465411826</v>
      </c>
    </row>
    <row r="35" spans="1:5" x14ac:dyDescent="0.25">
      <c r="A35" s="12">
        <v>7</v>
      </c>
      <c r="B35" s="16">
        <v>-32768</v>
      </c>
      <c r="C35" s="16"/>
      <c r="D35" s="12">
        <v>-2.4995430399999998</v>
      </c>
      <c r="E35" s="12">
        <v>25.199657064108298</v>
      </c>
    </row>
    <row r="36" spans="1:5" x14ac:dyDescent="0.25">
      <c r="A36" s="12">
        <v>8</v>
      </c>
      <c r="B36" s="16">
        <v>-524288</v>
      </c>
      <c r="C36" s="16"/>
      <c r="D36" s="12">
        <v>-39.992688639999997</v>
      </c>
      <c r="E36" s="12">
        <v>25.145234987257535</v>
      </c>
    </row>
    <row r="37" spans="1:5" x14ac:dyDescent="0.25">
      <c r="A37" s="12">
        <v>9</v>
      </c>
      <c r="B37" s="16">
        <v>-8388608</v>
      </c>
      <c r="C37" s="16"/>
      <c r="D37" s="12">
        <v>-639.88301823999996</v>
      </c>
      <c r="E37" s="12">
        <v>25.141255562844957</v>
      </c>
    </row>
    <row r="38" spans="1:5" x14ac:dyDescent="0.25">
      <c r="A38" s="12">
        <v>10</v>
      </c>
      <c r="B38" s="19">
        <v>12044</v>
      </c>
      <c r="C38" s="20"/>
      <c r="D38" s="12">
        <v>0.91871631999999992</v>
      </c>
      <c r="E38" s="12">
        <v>23.448348890589831</v>
      </c>
    </row>
    <row r="39" spans="1:5" x14ac:dyDescent="0.25">
      <c r="A39" s="12">
        <v>11</v>
      </c>
      <c r="B39" s="19">
        <v>10000</v>
      </c>
      <c r="C39" s="20"/>
      <c r="D39" s="12">
        <v>0.76279999999999992</v>
      </c>
      <c r="E39" s="12" t="e">
        <v>#NUM!</v>
      </c>
    </row>
    <row r="40" spans="1:5" x14ac:dyDescent="0.25">
      <c r="A40" s="12">
        <v>12</v>
      </c>
      <c r="B40" s="19">
        <v>13000</v>
      </c>
      <c r="C40" s="20"/>
      <c r="D40" s="12">
        <v>0.99163999999999997</v>
      </c>
      <c r="E40" s="12">
        <v>24.662352833540872</v>
      </c>
    </row>
    <row r="41" spans="1:5" x14ac:dyDescent="0.25">
      <c r="A41" s="12">
        <v>13</v>
      </c>
      <c r="B41" s="19">
        <v>14000</v>
      </c>
      <c r="C41" s="20"/>
      <c r="D41" s="12">
        <v>1.06792</v>
      </c>
      <c r="E41" s="12">
        <v>24.778315295119931</v>
      </c>
    </row>
    <row r="42" spans="1:5" x14ac:dyDescent="0.25">
      <c r="A42" s="12">
        <v>14</v>
      </c>
      <c r="B42" s="19">
        <v>15000</v>
      </c>
      <c r="C42" s="20"/>
      <c r="D42" s="12">
        <v>1.1441999999999999</v>
      </c>
      <c r="E42" s="12">
        <v>24.840925968591364</v>
      </c>
    </row>
    <row r="43" spans="1:5" x14ac:dyDescent="0.25">
      <c r="A43" s="12">
        <v>15</v>
      </c>
      <c r="B43" s="19">
        <v>20000</v>
      </c>
      <c r="C43" s="20"/>
      <c r="D43" s="12">
        <v>1.5255999999999998</v>
      </c>
      <c r="E43" s="12">
        <v>24.969797966536817</v>
      </c>
    </row>
  </sheetData>
  <mergeCells count="19">
    <mergeCell ref="B42:C42"/>
    <mergeCell ref="B43:C43"/>
    <mergeCell ref="B1:E1"/>
    <mergeCell ref="B38:C38"/>
    <mergeCell ref="B39:C39"/>
    <mergeCell ref="B40:C40"/>
    <mergeCell ref="B41:C41"/>
    <mergeCell ref="B31:C31"/>
    <mergeCell ref="B33:C33"/>
    <mergeCell ref="B35:C35"/>
    <mergeCell ref="B36:C36"/>
    <mergeCell ref="B37:C37"/>
    <mergeCell ref="B32:C32"/>
    <mergeCell ref="B34:C34"/>
    <mergeCell ref="B25:C25"/>
    <mergeCell ref="B27:C27"/>
    <mergeCell ref="B28:C28"/>
    <mergeCell ref="B29:C29"/>
    <mergeCell ref="B30:C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I7" sqref="I7"/>
    </sheetView>
  </sheetViews>
  <sheetFormatPr defaultRowHeight="15" x14ac:dyDescent="0.25"/>
  <cols>
    <col min="1" max="1" width="4.85546875" customWidth="1"/>
    <col min="2" max="2" width="10.28515625" customWidth="1"/>
    <col min="3" max="3" width="14.7109375" customWidth="1"/>
    <col min="4" max="4" width="34.42578125" customWidth="1"/>
    <col min="5" max="5" width="22.28515625" customWidth="1"/>
    <col min="6" max="6" width="21.42578125" customWidth="1"/>
  </cols>
  <sheetData>
    <row r="1" spans="2:5" ht="21" x14ac:dyDescent="0.35">
      <c r="B1" s="21" t="s">
        <v>17</v>
      </c>
      <c r="C1" s="21"/>
      <c r="D1" s="21"/>
      <c r="E1" s="21"/>
    </row>
    <row r="3" spans="2:5" ht="18.75" x14ac:dyDescent="0.25">
      <c r="C3" s="1"/>
      <c r="D3" s="2"/>
    </row>
    <row r="4" spans="2:5" ht="15.75" thickBot="1" x14ac:dyDescent="0.3">
      <c r="C4" s="4"/>
      <c r="D4" s="4"/>
    </row>
    <row r="5" spans="2:5" ht="15.75" thickBot="1" x14ac:dyDescent="0.3">
      <c r="B5" s="11" t="s">
        <v>4</v>
      </c>
      <c r="C5" s="6">
        <v>20000</v>
      </c>
      <c r="D5" s="8" t="s">
        <v>2</v>
      </c>
    </row>
    <row r="6" spans="2:5" ht="15.75" thickBot="1" x14ac:dyDescent="0.3">
      <c r="C6" s="5">
        <f>C5*0.00007628</f>
        <v>1.5255999999999998</v>
      </c>
      <c r="D6" s="5" t="s">
        <v>1</v>
      </c>
    </row>
    <row r="7" spans="2:5" x14ac:dyDescent="0.25">
      <c r="C7" s="4"/>
      <c r="D7" s="4"/>
    </row>
    <row r="8" spans="2:5" ht="15.75" thickBot="1" x14ac:dyDescent="0.3">
      <c r="C8" s="4"/>
      <c r="D8" s="4"/>
    </row>
    <row r="9" spans="2:5" ht="15.75" thickBot="1" x14ac:dyDescent="0.3">
      <c r="B9" s="11" t="s">
        <v>3</v>
      </c>
      <c r="C9" s="23">
        <f>1/(((LN((C6*5100*57600)/(10000*(5100*C6-57600*(1-C6)))))/3380)+(1/298.15))</f>
        <v>293.91034195874198</v>
      </c>
      <c r="D9" s="9" t="s">
        <v>19</v>
      </c>
    </row>
    <row r="10" spans="2:5" ht="15.75" thickBot="1" x14ac:dyDescent="0.3">
      <c r="C10" s="7">
        <f>C9-273.15</f>
        <v>20.760341958742003</v>
      </c>
      <c r="D10" s="9" t="s">
        <v>20</v>
      </c>
    </row>
    <row r="11" spans="2:5" x14ac:dyDescent="0.25">
      <c r="C11" s="3"/>
    </row>
    <row r="12" spans="2:5" x14ac:dyDescent="0.25">
      <c r="C12" s="2"/>
      <c r="D12" s="2"/>
    </row>
    <row r="22" spans="1:6" x14ac:dyDescent="0.25">
      <c r="B22" s="12"/>
      <c r="C22" s="12"/>
      <c r="D22" s="12" t="s">
        <v>7</v>
      </c>
      <c r="E22" s="12" t="s">
        <v>8</v>
      </c>
    </row>
    <row r="23" spans="1:6" x14ac:dyDescent="0.25">
      <c r="B23" s="14" t="s">
        <v>5</v>
      </c>
      <c r="C23" s="13" t="s">
        <v>6</v>
      </c>
      <c r="D23" s="13" t="s">
        <v>10</v>
      </c>
      <c r="E23" s="13" t="s">
        <v>9</v>
      </c>
    </row>
    <row r="25" spans="1:6" x14ac:dyDescent="0.25">
      <c r="B25" s="22" t="s">
        <v>11</v>
      </c>
      <c r="C25" s="15"/>
    </row>
    <row r="26" spans="1:6" ht="15.75" thickBot="1" x14ac:dyDescent="0.3"/>
    <row r="27" spans="1:6" x14ac:dyDescent="0.25">
      <c r="A27" s="30" t="s">
        <v>15</v>
      </c>
      <c r="B27" s="32" t="s">
        <v>12</v>
      </c>
      <c r="C27" s="33"/>
      <c r="D27" s="26" t="s">
        <v>1</v>
      </c>
      <c r="E27" s="28" t="s">
        <v>18</v>
      </c>
      <c r="F27" s="26" t="s">
        <v>14</v>
      </c>
    </row>
    <row r="28" spans="1:6" ht="15.75" thickBot="1" x14ac:dyDescent="0.3">
      <c r="A28" s="31"/>
      <c r="B28" s="34" t="s">
        <v>13</v>
      </c>
      <c r="C28" s="35"/>
      <c r="D28" s="27"/>
      <c r="E28" s="29"/>
      <c r="F28" s="27"/>
    </row>
    <row r="29" spans="1:6" x14ac:dyDescent="0.25">
      <c r="A29" s="24">
        <v>1</v>
      </c>
      <c r="B29" s="25">
        <v>8388607</v>
      </c>
      <c r="C29" s="25"/>
      <c r="D29" s="24">
        <v>639.88294195999993</v>
      </c>
      <c r="E29" s="24">
        <v>319.47586851418498</v>
      </c>
      <c r="F29" s="24">
        <f>E29-273.15</f>
        <v>46.325868514185004</v>
      </c>
    </row>
    <row r="30" spans="1:6" x14ac:dyDescent="0.25">
      <c r="A30" s="12">
        <v>2</v>
      </c>
      <c r="B30" s="16">
        <v>524287</v>
      </c>
      <c r="C30" s="16"/>
      <c r="D30" s="12">
        <v>39.992612359999995</v>
      </c>
      <c r="E30" s="12">
        <v>318.81887441052015</v>
      </c>
      <c r="F30" s="12">
        <f t="shared" ref="F30:F43" si="0">E30-273.15</f>
        <v>45.668874410520175</v>
      </c>
    </row>
    <row r="31" spans="1:6" x14ac:dyDescent="0.25">
      <c r="A31" s="12">
        <v>3</v>
      </c>
      <c r="B31" s="16">
        <v>32767</v>
      </c>
      <c r="C31" s="16"/>
      <c r="D31" s="12">
        <v>2.4994667599999998</v>
      </c>
      <c r="E31" s="12">
        <v>306.25555828070532</v>
      </c>
      <c r="F31" s="12">
        <f t="shared" si="0"/>
        <v>33.105558280705338</v>
      </c>
    </row>
    <row r="32" spans="1:6" x14ac:dyDescent="0.25">
      <c r="A32" s="12">
        <v>4</v>
      </c>
      <c r="B32" s="16">
        <v>16</v>
      </c>
      <c r="C32" s="16"/>
      <c r="D32" s="12">
        <v>1.2204799999999999E-3</v>
      </c>
      <c r="E32" s="12" t="e">
        <v>#NUM!</v>
      </c>
      <c r="F32" s="12" t="e">
        <f t="shared" si="0"/>
        <v>#NUM!</v>
      </c>
    </row>
    <row r="33" spans="1:6" x14ac:dyDescent="0.25">
      <c r="A33" s="12">
        <v>5</v>
      </c>
      <c r="B33" s="16">
        <v>0</v>
      </c>
      <c r="C33" s="16"/>
      <c r="D33" s="12">
        <v>0</v>
      </c>
      <c r="E33" s="12" t="e">
        <v>#NUM!</v>
      </c>
      <c r="F33" s="12" t="e">
        <f t="shared" si="0"/>
        <v>#NUM!</v>
      </c>
    </row>
    <row r="34" spans="1:6" x14ac:dyDescent="0.25">
      <c r="A34" s="12">
        <v>6</v>
      </c>
      <c r="B34" s="16">
        <v>-16</v>
      </c>
      <c r="C34" s="16"/>
      <c r="D34" s="12">
        <v>-1.2204799999999999E-3</v>
      </c>
      <c r="E34" s="12">
        <v>854.96195701177749</v>
      </c>
      <c r="F34" s="12">
        <f t="shared" si="0"/>
        <v>581.81195701177751</v>
      </c>
    </row>
    <row r="35" spans="1:6" x14ac:dyDescent="0.25">
      <c r="A35" s="12">
        <v>7</v>
      </c>
      <c r="B35" s="16">
        <v>-32768</v>
      </c>
      <c r="C35" s="16"/>
      <c r="D35" s="12">
        <v>-2.4995430399999998</v>
      </c>
      <c r="E35" s="12">
        <v>329.26188423875618</v>
      </c>
      <c r="F35" s="12">
        <f t="shared" si="0"/>
        <v>56.111884238756204</v>
      </c>
    </row>
    <row r="36" spans="1:6" x14ac:dyDescent="0.25">
      <c r="A36" s="12">
        <v>8</v>
      </c>
      <c r="B36" s="16">
        <v>-524288</v>
      </c>
      <c r="C36" s="16"/>
      <c r="D36" s="12">
        <v>-39.992688639999997</v>
      </c>
      <c r="E36" s="12">
        <v>320.20671287328503</v>
      </c>
      <c r="F36" s="12">
        <f t="shared" si="0"/>
        <v>47.056712873285051</v>
      </c>
    </row>
    <row r="37" spans="1:6" x14ac:dyDescent="0.25">
      <c r="A37" s="12">
        <v>9</v>
      </c>
      <c r="B37" s="16">
        <v>-8388608</v>
      </c>
      <c r="C37" s="16"/>
      <c r="D37" s="12">
        <v>-639.88301823999996</v>
      </c>
      <c r="E37" s="12">
        <v>319.56259704291818</v>
      </c>
      <c r="F37" s="12">
        <f t="shared" si="0"/>
        <v>46.412597042918208</v>
      </c>
    </row>
    <row r="38" spans="1:6" x14ac:dyDescent="0.25">
      <c r="A38" s="12">
        <v>10</v>
      </c>
      <c r="B38" s="19">
        <v>12044</v>
      </c>
      <c r="C38" s="20"/>
      <c r="D38" s="12">
        <v>0.91871631999999992</v>
      </c>
      <c r="E38" s="12">
        <v>166.64049198849636</v>
      </c>
      <c r="F38" s="12">
        <v>-106.50950801150361</v>
      </c>
    </row>
    <row r="39" spans="1:6" x14ac:dyDescent="0.25">
      <c r="A39" s="12">
        <v>11</v>
      </c>
      <c r="B39" s="19">
        <v>10000</v>
      </c>
      <c r="C39" s="20"/>
      <c r="D39" s="12">
        <v>0.76279999999999992</v>
      </c>
      <c r="E39" s="12" t="e">
        <v>#NUM!</v>
      </c>
      <c r="F39" s="12" t="e">
        <v>#NUM!</v>
      </c>
    </row>
    <row r="40" spans="1:6" x14ac:dyDescent="0.25">
      <c r="A40" s="12">
        <v>12</v>
      </c>
      <c r="B40" s="19">
        <v>13000</v>
      </c>
      <c r="C40" s="20"/>
      <c r="D40" s="12">
        <v>0.99163999999999997</v>
      </c>
      <c r="E40" s="12">
        <v>256.30194235952007</v>
      </c>
      <c r="F40" s="12">
        <f t="shared" si="0"/>
        <v>-16.848057640479908</v>
      </c>
    </row>
    <row r="41" spans="1:6" x14ac:dyDescent="0.25">
      <c r="A41" s="12">
        <v>13</v>
      </c>
      <c r="B41" s="19">
        <v>14000</v>
      </c>
      <c r="C41" s="20"/>
      <c r="D41" s="12">
        <v>1.06792</v>
      </c>
      <c r="E41" s="12">
        <v>269.40487447237808</v>
      </c>
      <c r="F41" s="12">
        <f t="shared" si="0"/>
        <v>-3.7451255276218944</v>
      </c>
    </row>
    <row r="42" spans="1:6" x14ac:dyDescent="0.25">
      <c r="A42" s="12">
        <v>14</v>
      </c>
      <c r="B42" s="19">
        <v>15000</v>
      </c>
      <c r="C42" s="20"/>
      <c r="D42" s="12">
        <v>1.1441999999999999</v>
      </c>
      <c r="E42" s="12">
        <v>276.99566921665286</v>
      </c>
      <c r="F42" s="12">
        <f t="shared" si="0"/>
        <v>3.8456692166528796</v>
      </c>
    </row>
    <row r="43" spans="1:6" x14ac:dyDescent="0.25">
      <c r="A43" s="12">
        <v>15</v>
      </c>
      <c r="B43" s="19">
        <v>20000</v>
      </c>
      <c r="C43" s="20"/>
      <c r="D43" s="12">
        <v>1.5255999999999998</v>
      </c>
      <c r="E43" s="12">
        <v>293.91034195874198</v>
      </c>
      <c r="F43" s="12">
        <f t="shared" si="0"/>
        <v>20.760341958742003</v>
      </c>
    </row>
    <row r="44" spans="1:6" x14ac:dyDescent="0.25">
      <c r="A44" s="12"/>
    </row>
  </sheetData>
  <mergeCells count="23">
    <mergeCell ref="B42:C42"/>
    <mergeCell ref="B43:C43"/>
    <mergeCell ref="D27:D28"/>
    <mergeCell ref="E27:E28"/>
    <mergeCell ref="F27:F28"/>
    <mergeCell ref="A27:A28"/>
    <mergeCell ref="B37:C37"/>
    <mergeCell ref="B38:C38"/>
    <mergeCell ref="B39:C39"/>
    <mergeCell ref="B40:C40"/>
    <mergeCell ref="B41:C41"/>
    <mergeCell ref="B31:C31"/>
    <mergeCell ref="B32:C32"/>
    <mergeCell ref="B33:C33"/>
    <mergeCell ref="B34:C34"/>
    <mergeCell ref="B35:C35"/>
    <mergeCell ref="B36:C36"/>
    <mergeCell ref="B1:E1"/>
    <mergeCell ref="B25:C25"/>
    <mergeCell ref="B27:C27"/>
    <mergeCell ref="B28:C28"/>
    <mergeCell ref="B29:C29"/>
    <mergeCell ref="B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in oC</vt:lpstr>
      <vt:lpstr>Calculation in 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2019-12-10T05:05:43Z</dcterms:modified>
</cp:coreProperties>
</file>