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havalm\Desktop\"/>
    </mc:Choice>
  </mc:AlternateContent>
  <bookViews>
    <workbookView xWindow="0" yWindow="0" windowWidth="20400" windowHeight="83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1" l="1"/>
  <c r="C53" i="1"/>
  <c r="C54" i="1" s="1"/>
  <c r="C35" i="1"/>
  <c r="C33" i="1"/>
  <c r="C29" i="1"/>
  <c r="C27" i="1"/>
  <c r="C26" i="1"/>
  <c r="C15" i="1"/>
  <c r="C13" i="1"/>
</calcChain>
</file>

<file path=xl/sharedStrings.xml><?xml version="1.0" encoding="utf-8"?>
<sst xmlns="http://schemas.openxmlformats.org/spreadsheetml/2006/main" count="47" uniqueCount="32">
  <si>
    <t>VIN Input voltage (RMS) max</t>
  </si>
  <si>
    <t>VIN Input voltage (RMS) min</t>
  </si>
  <si>
    <t>V</t>
  </si>
  <si>
    <t>IOUT Output current</t>
  </si>
  <si>
    <t>A</t>
  </si>
  <si>
    <t>η Max load efficiency</t>
  </si>
  <si>
    <t>%</t>
  </si>
  <si>
    <t>VBULK(max)</t>
  </si>
  <si>
    <t>VBULK(min)</t>
  </si>
  <si>
    <t>SQRT(2)*Vin min</t>
  </si>
  <si>
    <t>SQRT(2)*Vin max</t>
  </si>
  <si>
    <t>Calculate Lm</t>
  </si>
  <si>
    <t>Vbulk(min)</t>
  </si>
  <si>
    <t>V^2 bulk(min)</t>
  </si>
  <si>
    <t>nps</t>
  </si>
  <si>
    <t>120/12</t>
  </si>
  <si>
    <t>PIN is the maximum output power divided by the target efficiency at maximum load</t>
  </si>
  <si>
    <t>VOUT</t>
  </si>
  <si>
    <t>Current</t>
  </si>
  <si>
    <t>Efficiency</t>
  </si>
  <si>
    <t>PIN</t>
  </si>
  <si>
    <t>fsw</t>
  </si>
  <si>
    <t>Hz</t>
  </si>
  <si>
    <t>Lm</t>
  </si>
  <si>
    <t>output capacitance</t>
  </si>
  <si>
    <t>Iout</t>
  </si>
  <si>
    <t>Vout</t>
  </si>
  <si>
    <t>VDC</t>
  </si>
  <si>
    <t>Vbulk</t>
  </si>
  <si>
    <t>Cout for 25VDC</t>
  </si>
  <si>
    <t>uF</t>
  </si>
  <si>
    <t>UCC3813-0 Calculation from Application 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</si>
</sst>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504826</xdr:colOff>
      <xdr:row>19</xdr:row>
      <xdr:rowOff>133351</xdr:rowOff>
    </xdr:from>
    <xdr:to>
      <xdr:col>2</xdr:col>
      <xdr:colOff>571869</xdr:colOff>
      <xdr:row>22</xdr:row>
      <xdr:rowOff>133351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6" y="3752851"/>
          <a:ext cx="2191118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8567</xdr:colOff>
      <xdr:row>26</xdr:row>
      <xdr:rowOff>83969</xdr:rowOff>
    </xdr:from>
    <xdr:to>
      <xdr:col>5</xdr:col>
      <xdr:colOff>525220</xdr:colOff>
      <xdr:row>28</xdr:row>
      <xdr:rowOff>118242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6343" y="5036969"/>
          <a:ext cx="1127567" cy="415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2</xdr:col>
      <xdr:colOff>549287</xdr:colOff>
      <xdr:row>45</xdr:row>
      <xdr:rowOff>119099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0370" t="29626" r="5109" b="36515"/>
        <a:stretch/>
      </xdr:blipFill>
      <xdr:spPr>
        <a:xfrm>
          <a:off x="612913" y="8001000"/>
          <a:ext cx="2669635" cy="690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54"/>
  <sheetViews>
    <sheetView tabSelected="1" zoomScaleNormal="100" workbookViewId="0">
      <selection activeCell="B3" sqref="B3"/>
    </sheetView>
  </sheetViews>
  <sheetFormatPr defaultRowHeight="15" x14ac:dyDescent="0.25"/>
  <cols>
    <col min="2" max="2" width="31.85546875" bestFit="1" customWidth="1"/>
    <col min="3" max="3" width="16" bestFit="1" customWidth="1"/>
  </cols>
  <sheetData>
    <row r="3" spans="2:4" x14ac:dyDescent="0.25">
      <c r="B3" s="3" t="s">
        <v>31</v>
      </c>
    </row>
    <row r="5" spans="2:4" x14ac:dyDescent="0.25">
      <c r="B5" t="s">
        <v>1</v>
      </c>
      <c r="C5">
        <v>85</v>
      </c>
      <c r="D5" t="s">
        <v>2</v>
      </c>
    </row>
    <row r="6" spans="2:4" x14ac:dyDescent="0.25">
      <c r="B6" t="s">
        <v>0</v>
      </c>
      <c r="C6">
        <v>265</v>
      </c>
      <c r="D6" t="s">
        <v>2</v>
      </c>
    </row>
    <row r="7" spans="2:4" x14ac:dyDescent="0.25">
      <c r="B7" t="s">
        <v>3</v>
      </c>
      <c r="C7">
        <v>4</v>
      </c>
      <c r="D7" t="s">
        <v>4</v>
      </c>
    </row>
    <row r="8" spans="2:4" x14ac:dyDescent="0.25">
      <c r="B8" t="s">
        <v>5</v>
      </c>
      <c r="C8">
        <v>85</v>
      </c>
      <c r="D8" t="s">
        <v>6</v>
      </c>
    </row>
    <row r="12" spans="2:4" x14ac:dyDescent="0.25">
      <c r="B12" t="s">
        <v>8</v>
      </c>
      <c r="C12" t="s">
        <v>9</v>
      </c>
    </row>
    <row r="13" spans="2:4" x14ac:dyDescent="0.25">
      <c r="B13" s="1" t="s">
        <v>8</v>
      </c>
      <c r="C13" s="1">
        <f>SQRT(2)*C5</f>
        <v>120.20815280171308</v>
      </c>
      <c r="D13" s="1" t="s">
        <v>2</v>
      </c>
    </row>
    <row r="14" spans="2:4" x14ac:dyDescent="0.25">
      <c r="B14" t="s">
        <v>7</v>
      </c>
      <c r="C14" t="s">
        <v>10</v>
      </c>
    </row>
    <row r="15" spans="2:4" x14ac:dyDescent="0.25">
      <c r="B15" s="1" t="s">
        <v>7</v>
      </c>
      <c r="C15" s="1">
        <f>SQRT(2)*C6</f>
        <v>374.7665940288702</v>
      </c>
      <c r="D15" s="1" t="s">
        <v>2</v>
      </c>
    </row>
    <row r="19" spans="2:4" x14ac:dyDescent="0.25">
      <c r="B19" s="3" t="s">
        <v>11</v>
      </c>
    </row>
    <row r="26" spans="2:4" x14ac:dyDescent="0.25">
      <c r="B26" t="s">
        <v>12</v>
      </c>
      <c r="C26">
        <f>C13</f>
        <v>120.20815280171308</v>
      </c>
      <c r="D26" t="s">
        <v>2</v>
      </c>
    </row>
    <row r="27" spans="2:4" x14ac:dyDescent="0.25">
      <c r="B27" t="s">
        <v>13</v>
      </c>
      <c r="C27">
        <f>C26*C26</f>
        <v>14450.000000000002</v>
      </c>
    </row>
    <row r="28" spans="2:4" x14ac:dyDescent="0.25">
      <c r="B28" t="s">
        <v>14</v>
      </c>
      <c r="C28" t="s">
        <v>15</v>
      </c>
    </row>
    <row r="29" spans="2:4" x14ac:dyDescent="0.25">
      <c r="B29" t="s">
        <v>14</v>
      </c>
      <c r="C29">
        <f>120/12</f>
        <v>10</v>
      </c>
    </row>
    <row r="30" spans="2:4" x14ac:dyDescent="0.25">
      <c r="B30" t="s">
        <v>17</v>
      </c>
      <c r="C30">
        <v>12</v>
      </c>
      <c r="D30" t="s">
        <v>2</v>
      </c>
    </row>
    <row r="31" spans="2:4" x14ac:dyDescent="0.25">
      <c r="B31" t="s">
        <v>18</v>
      </c>
      <c r="C31">
        <v>4</v>
      </c>
      <c r="D31" t="s">
        <v>4</v>
      </c>
    </row>
    <row r="32" spans="2:4" x14ac:dyDescent="0.25">
      <c r="B32" t="s">
        <v>19</v>
      </c>
      <c r="C32">
        <v>85</v>
      </c>
      <c r="D32" t="s">
        <v>6</v>
      </c>
    </row>
    <row r="33" spans="2:5" x14ac:dyDescent="0.25">
      <c r="B33" t="s">
        <v>20</v>
      </c>
      <c r="C33">
        <f>(C30*C31)/C32*100</f>
        <v>56.470588235294116</v>
      </c>
      <c r="E33" t="s">
        <v>16</v>
      </c>
    </row>
    <row r="34" spans="2:5" x14ac:dyDescent="0.25">
      <c r="B34" t="s">
        <v>21</v>
      </c>
      <c r="C34">
        <v>110000</v>
      </c>
      <c r="D34" t="s">
        <v>22</v>
      </c>
    </row>
    <row r="35" spans="2:5" x14ac:dyDescent="0.25">
      <c r="B35" s="2" t="s">
        <v>23</v>
      </c>
      <c r="C35" s="2">
        <f>(1/2)*((C27*((C29*C30)/((C29*C30)+C26)*(C29*C30)/((C29*C30)+C26)))/(10%*C33*C34))</f>
        <v>2.9027515101015663E-3</v>
      </c>
    </row>
    <row r="41" spans="2:5" x14ac:dyDescent="0.25">
      <c r="B41" s="3" t="s">
        <v>24</v>
      </c>
    </row>
    <row r="48" spans="2:5" x14ac:dyDescent="0.25">
      <c r="B48" t="s">
        <v>21</v>
      </c>
      <c r="C48">
        <v>110000</v>
      </c>
      <c r="D48" t="s">
        <v>22</v>
      </c>
    </row>
    <row r="49" spans="2:4" x14ac:dyDescent="0.25">
      <c r="B49" t="s">
        <v>25</v>
      </c>
      <c r="C49">
        <v>4</v>
      </c>
      <c r="D49" t="s">
        <v>4</v>
      </c>
    </row>
    <row r="50" spans="2:4" x14ac:dyDescent="0.25">
      <c r="B50" t="s">
        <v>14</v>
      </c>
      <c r="C50">
        <v>10</v>
      </c>
    </row>
    <row r="51" spans="2:4" x14ac:dyDescent="0.25">
      <c r="B51" t="s">
        <v>26</v>
      </c>
      <c r="C51">
        <v>12</v>
      </c>
      <c r="D51" t="s">
        <v>27</v>
      </c>
    </row>
    <row r="52" spans="2:4" x14ac:dyDescent="0.25">
      <c r="B52" t="s">
        <v>28</v>
      </c>
      <c r="C52">
        <f>C13</f>
        <v>120.20815280171308</v>
      </c>
      <c r="D52" t="s">
        <v>27</v>
      </c>
    </row>
    <row r="53" spans="2:4" x14ac:dyDescent="0.25">
      <c r="B53" t="s">
        <v>29</v>
      </c>
      <c r="C53">
        <f>(((C50*C51)/((C50*C51)+C52))*C49)/(0.1%*C51*C48)</f>
        <v>1.513838557913303E-3</v>
      </c>
    </row>
    <row r="54" spans="2:4" x14ac:dyDescent="0.25">
      <c r="C54">
        <f>C53*1000000</f>
        <v>1513.838557913303</v>
      </c>
      <c r="D54" t="s">
        <v>30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dhavalm</dc:creator>
  <cp:lastModifiedBy>dhavalm</cp:lastModifiedBy>
  <dcterms:created xsi:type="dcterms:W3CDTF">2018-08-14T08:15:37Z</dcterms:created>
  <dcterms:modified xsi:type="dcterms:W3CDTF">2018-08-14T08:30:01Z</dcterms:modified>
</cp:coreProperties>
</file>