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nejame\Desktop\Importent_folders\Folder\1U_PLUTO\Microsoft Office Files &amp; PDF\Excel\"/>
    </mc:Choice>
  </mc:AlternateContent>
  <bookViews>
    <workbookView xWindow="0" yWindow="0" windowWidth="1896" windowHeight="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9" i="1"/>
  <c r="B9" i="1"/>
  <c r="B8" i="1"/>
  <c r="B6" i="1"/>
  <c r="B7" i="1" l="1"/>
  <c r="K9" i="1" l="1"/>
  <c r="B12" i="1"/>
  <c r="C12" i="1"/>
  <c r="A12" i="1"/>
  <c r="J6" i="1"/>
  <c r="J8" i="1" s="1"/>
  <c r="J7" i="1" l="1"/>
  <c r="J9" i="1" s="1"/>
</calcChain>
</file>

<file path=xl/sharedStrings.xml><?xml version="1.0" encoding="utf-8"?>
<sst xmlns="http://schemas.openxmlformats.org/spreadsheetml/2006/main" count="31" uniqueCount="20">
  <si>
    <t>Fsw(MHz)</t>
  </si>
  <si>
    <t>866*10^3</t>
  </si>
  <si>
    <t>Rrf(K ohm)</t>
  </si>
  <si>
    <t>Ripple Current</t>
  </si>
  <si>
    <t>Vi(v)</t>
  </si>
  <si>
    <t>Vo(v)</t>
  </si>
  <si>
    <t>io(A)</t>
  </si>
  <si>
    <t>Inductence</t>
  </si>
  <si>
    <t>ESR</t>
  </si>
  <si>
    <t>R2(ohm)</t>
  </si>
  <si>
    <t>10*10^3</t>
  </si>
  <si>
    <t>R1</t>
  </si>
  <si>
    <t>5V Rail</t>
  </si>
  <si>
    <t>3.3V Rail</t>
  </si>
  <si>
    <t xml:space="preserve">* ripple current I believe to be correct because it falls within the value specified in the Data Sheet that "the ripple current should be 1/4 to 1/2 of the max current </t>
  </si>
  <si>
    <t>1/4</t>
  </si>
  <si>
    <t>1/2</t>
  </si>
  <si>
    <t>*Ripple Current</t>
  </si>
  <si>
    <t>mH</t>
  </si>
  <si>
    <t>Kohm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</si>
</sst>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2" xfId="0" applyBorder="1"/>
    <xf numFmtId="0" fontId="0" fillId="0" borderId="4" xfId="0" applyFill="1" applyBorder="1"/>
    <xf numFmtId="16" fontId="0" fillId="0" borderId="0" xfId="0" quotePrefix="1" applyNumberFormat="1"/>
    <xf numFmtId="0" fontId="0" fillId="0" borderId="0" xfId="0" quotePrefix="1"/>
    <xf numFmtId="0" fontId="2" fillId="2" borderId="0" xfId="0" applyFont="1" applyFill="1"/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B6" sqref="B6"/>
    </sheetView>
  </sheetViews>
  <sheetFormatPr defaultRowHeight="14.4" x14ac:dyDescent="0.3"/>
  <cols>
    <col min="1" max="1" width="14.44140625" customWidth="1"/>
    <col min="9" max="9" width="12.77734375" customWidth="1"/>
  </cols>
  <sheetData>
    <row r="1" spans="1:14" ht="15" thickBot="1" x14ac:dyDescent="0.35"/>
    <row r="2" spans="1:14" ht="15.6" thickTop="1" thickBot="1" x14ac:dyDescent="0.35">
      <c r="A2" s="2"/>
      <c r="B2" s="17" t="s">
        <v>12</v>
      </c>
      <c r="C2" s="17"/>
      <c r="D2" s="17"/>
      <c r="E2" s="17"/>
      <c r="F2" s="3"/>
      <c r="I2" s="10"/>
      <c r="J2" s="18" t="s">
        <v>13</v>
      </c>
      <c r="K2" s="18"/>
      <c r="L2" s="18"/>
      <c r="M2" s="18"/>
      <c r="N2" s="9"/>
    </row>
    <row r="3" spans="1:14" ht="15" thickTop="1" x14ac:dyDescent="0.3">
      <c r="A3" s="11" t="s">
        <v>0</v>
      </c>
      <c r="B3" s="11" t="s">
        <v>2</v>
      </c>
      <c r="C3" s="11" t="s">
        <v>4</v>
      </c>
      <c r="D3" s="11" t="s">
        <v>5</v>
      </c>
      <c r="E3" s="11" t="s">
        <v>6</v>
      </c>
      <c r="F3" s="3" t="s">
        <v>9</v>
      </c>
      <c r="I3" s="11" t="s">
        <v>0</v>
      </c>
      <c r="J3" s="11" t="s">
        <v>2</v>
      </c>
      <c r="K3" s="11" t="s">
        <v>4</v>
      </c>
      <c r="L3" s="11" t="s">
        <v>5</v>
      </c>
      <c r="M3" s="11" t="s">
        <v>6</v>
      </c>
      <c r="N3" s="5" t="s">
        <v>9</v>
      </c>
    </row>
    <row r="4" spans="1:14" ht="15" thickBot="1" x14ac:dyDescent="0.35">
      <c r="A4" s="12">
        <v>600</v>
      </c>
      <c r="B4" s="12" t="s">
        <v>1</v>
      </c>
      <c r="C4" s="12">
        <v>12</v>
      </c>
      <c r="D4" s="12">
        <v>5</v>
      </c>
      <c r="E4" s="12">
        <v>3.3</v>
      </c>
      <c r="F4" s="8" t="s">
        <v>10</v>
      </c>
      <c r="I4" s="12">
        <v>600</v>
      </c>
      <c r="J4" s="12" t="s">
        <v>1</v>
      </c>
      <c r="K4" s="12">
        <v>12</v>
      </c>
      <c r="L4" s="12">
        <v>3.3</v>
      </c>
      <c r="M4" s="12">
        <v>3.3</v>
      </c>
      <c r="N4" s="8" t="s">
        <v>10</v>
      </c>
    </row>
    <row r="5" spans="1:14" ht="15.6" thickTop="1" thickBot="1" x14ac:dyDescent="0.35">
      <c r="A5" s="4"/>
      <c r="B5" s="1"/>
      <c r="C5" s="1"/>
      <c r="D5" s="1"/>
      <c r="E5" s="1"/>
      <c r="F5" s="5"/>
      <c r="I5" s="4"/>
      <c r="J5" s="1"/>
      <c r="K5" s="1"/>
      <c r="L5" s="1"/>
      <c r="M5" s="1"/>
      <c r="N5" s="5"/>
    </row>
    <row r="6" spans="1:14" ht="15.6" thickTop="1" thickBot="1" x14ac:dyDescent="0.35">
      <c r="A6" s="2" t="s">
        <v>7</v>
      </c>
      <c r="B6" s="3">
        <f>(3)/(E4*A4)*((C4-D4)*D4)/C4</f>
        <v>4.419191919191919E-3</v>
      </c>
      <c r="C6" s="1">
        <f>1000*B6</f>
        <v>4.4191919191919187</v>
      </c>
      <c r="D6" s="1" t="s">
        <v>18</v>
      </c>
      <c r="E6" s="1"/>
      <c r="F6" s="5"/>
      <c r="I6" s="2" t="s">
        <v>7</v>
      </c>
      <c r="J6" s="3">
        <f>(3)/(M4*I4)*((K4-L4)*L4)/(K4)</f>
        <v>3.6249999999999998E-3</v>
      </c>
      <c r="K6" s="1"/>
      <c r="L6" s="1"/>
      <c r="M6" s="1"/>
      <c r="N6" s="5"/>
    </row>
    <row r="7" spans="1:14" ht="15.6" thickTop="1" thickBot="1" x14ac:dyDescent="0.35">
      <c r="A7" s="10" t="s">
        <v>17</v>
      </c>
      <c r="B7" s="9">
        <f>(C4-D4)/B6*0.5/A4</f>
        <v>1.32</v>
      </c>
      <c r="C7" s="1"/>
      <c r="D7" s="1"/>
      <c r="E7" s="1"/>
      <c r="F7" s="5"/>
      <c r="I7" s="10" t="s">
        <v>3</v>
      </c>
      <c r="J7" s="9">
        <f>(K4-L4)/J6*0.5/I4</f>
        <v>2</v>
      </c>
      <c r="K7" s="1"/>
      <c r="L7" s="1"/>
      <c r="M7" s="1"/>
      <c r="N7" s="5"/>
    </row>
    <row r="8" spans="1:14" ht="15.6" thickTop="1" thickBot="1" x14ac:dyDescent="0.35">
      <c r="A8" s="10" t="s">
        <v>8</v>
      </c>
      <c r="B8" s="9">
        <f>(0.01*B6*A4)/0.6</f>
        <v>4.4191919191919192E-2</v>
      </c>
      <c r="C8" s="1"/>
      <c r="D8" s="1"/>
      <c r="E8" s="1"/>
      <c r="F8" s="5"/>
      <c r="I8" s="10" t="s">
        <v>8</v>
      </c>
      <c r="J8" s="9">
        <f>(J6*I4)/60</f>
        <v>3.6249999999999998E-2</v>
      </c>
      <c r="K8" s="1"/>
      <c r="L8" s="1"/>
      <c r="M8" s="1"/>
      <c r="N8" s="5"/>
    </row>
    <row r="9" spans="1:14" ht="15.6" thickTop="1" thickBot="1" x14ac:dyDescent="0.35">
      <c r="A9" s="6" t="s">
        <v>11</v>
      </c>
      <c r="B9" s="8">
        <f>((D4-((B7*B8)/2)-0.6)/0.6)*10000</f>
        <v>72847.222222222234</v>
      </c>
      <c r="C9" s="7">
        <f>B9*0.001</f>
        <v>72.847222222222229</v>
      </c>
      <c r="D9" s="7" t="s">
        <v>19</v>
      </c>
      <c r="E9" s="7"/>
      <c r="F9" s="8"/>
      <c r="I9" s="6" t="s">
        <v>11</v>
      </c>
      <c r="J9" s="8">
        <f>((((L4-((J7*J8)/2)-0.6))/0.6))*10*10^3</f>
        <v>44395.833333333328</v>
      </c>
      <c r="K9" s="7">
        <f>J9*0.001</f>
        <v>44.395833333333329</v>
      </c>
      <c r="L9" s="7"/>
      <c r="M9" s="7"/>
      <c r="N9" s="8"/>
    </row>
    <row r="10" spans="1:14" ht="15" thickTop="1" x14ac:dyDescent="0.3">
      <c r="A10" s="13" t="s">
        <v>14</v>
      </c>
    </row>
    <row r="11" spans="1:14" x14ac:dyDescent="0.3">
      <c r="A11" s="14" t="s">
        <v>15</v>
      </c>
      <c r="C11" s="15" t="s">
        <v>16</v>
      </c>
    </row>
    <row r="12" spans="1:14" x14ac:dyDescent="0.3">
      <c r="A12">
        <f>1/4*E4</f>
        <v>0.82499999999999996</v>
      </c>
      <c r="B12" s="16">
        <f>B7</f>
        <v>1.32</v>
      </c>
      <c r="C12">
        <f>1/2*E4</f>
        <v>1.65</v>
      </c>
    </row>
  </sheetData>
  <mergeCells count="2">
    <mergeCell ref="B2:E2"/>
    <mergeCell ref="J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 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Jones</dc:creator>
  <cp:lastModifiedBy>James Jones</cp:lastModifiedBy>
  <dcterms:created xsi:type="dcterms:W3CDTF">2015-07-10T16:21:49Z</dcterms:created>
  <dcterms:modified xsi:type="dcterms:W3CDTF">2015-07-20T15:28:44Z</dcterms:modified>
</cp:coreProperties>
</file>