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504945\Documents\schematic_reviews\"/>
    </mc:Choice>
  </mc:AlternateContent>
  <xr:revisionPtr revIDLastSave="0" documentId="13_ncr:1_{7D7D082A-7FC8-49B5-A0CD-F2997389692B}" xr6:coauthVersionLast="36" xr6:coauthVersionMax="36" xr10:uidLastSave="{00000000-0000-0000-0000-000000000000}"/>
  <bookViews>
    <workbookView xWindow="285" yWindow="180" windowWidth="2820" windowHeight="5505" tabRatio="904" activeTab="2" xr2:uid="{00000000-000D-0000-FFFF-FFFF00000000}"/>
  </bookViews>
  <sheets>
    <sheet name="Checklist" sheetId="1" r:id="rId1"/>
    <sheet name="ProjectInfo" sheetId="3" r:id="rId2"/>
    <sheet name="TPS25730D" sheetId="13" r:id="rId3"/>
    <sheet name="Disclaimer" sheetId="11" r:id="rId4"/>
  </sheets>
  <calcPr calcId="191029"/>
</workbook>
</file>

<file path=xl/calcChain.xml><?xml version="1.0" encoding="utf-8"?>
<calcChain xmlns="http://schemas.openxmlformats.org/spreadsheetml/2006/main">
  <c r="M4" i="13" l="1"/>
  <c r="M5" i="13"/>
  <c r="M6" i="13"/>
  <c r="L6" i="13"/>
  <c r="L5" i="13"/>
  <c r="L4" i="13"/>
  <c r="M3" i="13"/>
  <c r="L3" i="13"/>
</calcChain>
</file>

<file path=xl/sharedStrings.xml><?xml version="1.0" encoding="utf-8"?>
<sst xmlns="http://schemas.openxmlformats.org/spreadsheetml/2006/main" count="190" uniqueCount="140">
  <si>
    <t>Filling this form helps to:</t>
  </si>
  <si>
    <t>• Gives us clear idea of what are the technical requirements of design</t>
  </si>
  <si>
    <t>• Gives us clear insight of use cases and any specific design requirement which needs to be met</t>
  </si>
  <si>
    <t>Description</t>
  </si>
  <si>
    <t>Comment</t>
  </si>
  <si>
    <t>Project Name</t>
  </si>
  <si>
    <t>Pin name</t>
  </si>
  <si>
    <t>Pin Number</t>
  </si>
  <si>
    <t>Min</t>
  </si>
  <si>
    <t>Typ</t>
  </si>
  <si>
    <t>Max</t>
  </si>
  <si>
    <t>Decoupling caps</t>
  </si>
  <si>
    <t>4.7uF</t>
  </si>
  <si>
    <t>LDO_3V3</t>
  </si>
  <si>
    <t>5uF</t>
  </si>
  <si>
    <t>10uF</t>
  </si>
  <si>
    <t>25uF</t>
  </si>
  <si>
    <t>VIN_3V3</t>
  </si>
  <si>
    <t>47uF</t>
  </si>
  <si>
    <t>Sink</t>
  </si>
  <si>
    <t>Application Specific Pins</t>
  </si>
  <si>
    <t>2.2KΩ</t>
  </si>
  <si>
    <t>3.3KΩ</t>
  </si>
  <si>
    <t>10KΩ</t>
  </si>
  <si>
    <t>Conneted to Type-C connector, add an ESD protection device and a cap</t>
  </si>
  <si>
    <t>GPIOs</t>
  </si>
  <si>
    <t>Done</t>
  </si>
  <si>
    <t>Ground</t>
  </si>
  <si>
    <t>GND</t>
  </si>
  <si>
    <t>220pF w/ Prot
330pF w/o Prot</t>
  </si>
  <si>
    <t>Project Overview</t>
  </si>
  <si>
    <t>Number of Type-C ports</t>
  </si>
  <si>
    <t>Project Details</t>
  </si>
  <si>
    <t>Type-C/PD Controller</t>
  </si>
  <si>
    <t>Port Role</t>
  </si>
  <si>
    <t>Source PDOs</t>
  </si>
  <si>
    <t>Sink PDOs</t>
  </si>
  <si>
    <t>Fill all the information in the Project Information sheet</t>
  </si>
  <si>
    <t>Sales Contact</t>
  </si>
  <si>
    <t>LDO_1V5</t>
  </si>
  <si>
    <t>4.5uF</t>
  </si>
  <si>
    <t>12uF</t>
  </si>
  <si>
    <t>ADCIN1</t>
  </si>
  <si>
    <t>ADCIN2</t>
  </si>
  <si>
    <t>Ground. Connect to ground plane.</t>
  </si>
  <si>
    <t>Not Connected</t>
  </si>
  <si>
    <t>1uF</t>
  </si>
  <si>
    <t>VBUS</t>
  </si>
  <si>
    <t>CC1/CC2</t>
  </si>
  <si>
    <t>28, 29</t>
  </si>
  <si>
    <t>100uF</t>
  </si>
  <si>
    <t>PPHV</t>
  </si>
  <si>
    <t>34, 35</t>
  </si>
  <si>
    <t>20, 21, 22</t>
  </si>
  <si>
    <t>High-voltage sinking node in the system.</t>
  </si>
  <si>
    <t>32, 33</t>
  </si>
  <si>
    <t>VBUS_IN</t>
  </si>
  <si>
    <t>23, 24, 25</t>
  </si>
  <si>
    <t>5-V to 20-V input</t>
  </si>
  <si>
    <t>15, 30</t>
  </si>
  <si>
    <t>Connects to drain of internal FET.</t>
  </si>
  <si>
    <t>This document needs to supplement schematic &amp; layout review requests.</t>
  </si>
  <si>
    <t>FAE Contact</t>
  </si>
  <si>
    <t>Is this project an update of older project and was there any issues seen in the previous generation project? Provide any issues seen in previous generation in below table</t>
  </si>
  <si>
    <t>If the schematic/layout was reviewed in past then let us know status of the actions that were taken based on review comments given earlier</t>
  </si>
  <si>
    <t>Fill the table in right Device Checklist tab of this excel sheet depending on the PD Controller used</t>
  </si>
  <si>
    <t>End Equipment</t>
  </si>
  <si>
    <t>Volume</t>
  </si>
  <si>
    <t>Input to internal 3.3V regulator
Bypass with appropriate capacitor</t>
  </si>
  <si>
    <t>ESD protection</t>
  </si>
  <si>
    <t xml:space="preserve">Type-C Vbus connector </t>
  </si>
  <si>
    <t>VBUS pins</t>
  </si>
  <si>
    <t>Connect 10nF caps on each Vbus pins (A4, B4, A9, B9)</t>
  </si>
  <si>
    <t>Add ESD protection as per the system requirements on all the pins connected to Type-C connector.</t>
  </si>
  <si>
    <t>Bypass with appropriate capacitor
Out put of internal 3.3V regulator</t>
  </si>
  <si>
    <t>Add Schottkey diode and place it close to the pin to conduct large GND currents
Add TVS diode (TVS2200 ) to protect the pin from higher voltage spikes
Port side VBUS bypass with appropriate capacitor, tie to ground if unused</t>
  </si>
  <si>
    <t>Configuration input. Connect to a resistor divider to LDO_3V3.
The resistors in the voltage divider network need to be 1% 
The ratios values  have to be in the middle of the range</t>
  </si>
  <si>
    <t>I2Ct_SCL</t>
  </si>
  <si>
    <t>I2Ct_SDA</t>
  </si>
  <si>
    <t>Customer</t>
  </si>
  <si>
    <r>
      <t xml:space="preserve">This design is based on which </t>
    </r>
    <r>
      <rPr>
        <b/>
        <sz val="11"/>
        <color theme="1"/>
        <rFont val="Calibri"/>
        <family val="2"/>
        <scheme val="minor"/>
      </rPr>
      <t>reference design</t>
    </r>
    <r>
      <rPr>
        <sz val="11"/>
        <color theme="1"/>
        <rFont val="Calibri"/>
        <family val="2"/>
        <scheme val="minor"/>
      </rPr>
      <t xml:space="preserve"> (for example: TI TPS65987EVM, TI TPS25751EVM etc.)</t>
    </r>
  </si>
  <si>
    <t>Firmware loaded from I2C Flash or I2C Host</t>
  </si>
  <si>
    <t>List the Customizations done by customer, anything that deviates from the reference in a major way</t>
  </si>
  <si>
    <t>Enter your notes about #3 to #6</t>
  </si>
  <si>
    <t>Battery charger Specs (fill out if pairing with a TI Battery Charger)</t>
  </si>
  <si>
    <t>USB Data (y/n)</t>
  </si>
  <si>
    <t>USB Highest Speed Supported</t>
  </si>
  <si>
    <t>Liquid Detection (y/n)</t>
  </si>
  <si>
    <t>BC1.2 Support (y/n)</t>
  </si>
  <si>
    <t>TI Battery Charger</t>
  </si>
  <si>
    <t>Battery Charging Voltage</t>
  </si>
  <si>
    <t>Battery Charging Current</t>
  </si>
  <si>
    <t>Charge Termination Current</t>
  </si>
  <si>
    <t>Pre-Charge Current</t>
  </si>
  <si>
    <t>Dead Battery support (y/n)</t>
  </si>
  <si>
    <t>Bypass with appropriate capacitor
Out put of internal 1.5V regulator</t>
  </si>
  <si>
    <t>Connect to GND</t>
  </si>
  <si>
    <t>I2C target serial clock input. Tie to LDO_3V3 through a pullup resistor when used or unused. Connect to Embedded Controller (EC).</t>
  </si>
  <si>
    <t>I2C target serial data input. Tie to LDO_3V3 through a pullup resistor when used or unused. Connect to Embedded Controller (EC).</t>
  </si>
  <si>
    <t>DBG_ACC</t>
  </si>
  <si>
    <t>Connect to LDO_3V3 through a pull-up resistor. Open Drain Output, Debug Accessory attached - Rp/Rp or Rd/Rd. Tie to GND when unused.</t>
  </si>
  <si>
    <t>I2C2s_SCL</t>
  </si>
  <si>
    <t>I2C slave serial clock input. Tie to pull-up voltage through a 10-kΩ resistor when used or unused.</t>
  </si>
  <si>
    <t>Pull up to LDO_3V3 of TPS25750 to ensure I2C operation</t>
  </si>
  <si>
    <t>I2C2s_SDA</t>
  </si>
  <si>
    <t>I2C slave serial data input. Tie to pull-up voltage through a 10-kΩ resistor when used or unused</t>
  </si>
  <si>
    <t>I2C2s_IRQ</t>
  </si>
  <si>
    <t>I2C slave interrupt. Active low. Connect to external voltage through a pull-up resistor. May also be used as a general purpose digital I/O. Tie to PP5V or ground when unused.</t>
  </si>
  <si>
    <t>Connect to GND.</t>
  </si>
  <si>
    <t>FAULT_IN_BAR</t>
  </si>
  <si>
    <t>Fault Input to disconnect from the port. When powered from VBUS this causes the PD controller to lose power when VBUS is removed. Connect to LDO_3V3 through resistor</t>
  </si>
  <si>
    <t>Refer Datasheet, 
Table 8-1 and Table 8-4</t>
  </si>
  <si>
    <t>Refer Datasheet, 
Table 8-1 and Table 8-5</t>
  </si>
  <si>
    <t>CAP_MIS</t>
  </si>
  <si>
    <t>Open Drain Output, Capability Mismatch indicator.  Tie to LDO_3V3 through resistor. Tie to GND when unused.</t>
  </si>
  <si>
    <t>SINK_EN_BAR</t>
  </si>
  <si>
    <t>Open Drain Output, Sink path enabled indicator, may be used to control an
external load switch. Tie to LDO_3V3 through resistor. Tie to GND when unused.</t>
  </si>
  <si>
    <t>ADCIN3</t>
  </si>
  <si>
    <t>Refer Datasheet, 
Table 8-1 and Table 8-6</t>
  </si>
  <si>
    <t>ADCIN4</t>
  </si>
  <si>
    <t>RESERVED</t>
  </si>
  <si>
    <t>Tie to GND</t>
  </si>
  <si>
    <t>PLUG_EVENT</t>
  </si>
  <si>
    <t>Open Drain Output, Tie to LDO_3V3 through resistor. Tie to GND when unused.</t>
  </si>
  <si>
    <t>NC</t>
  </si>
  <si>
    <t>NA</t>
  </si>
  <si>
    <t>VVDN Technologies</t>
  </si>
  <si>
    <t>Unknown</t>
  </si>
  <si>
    <t>TPS25730</t>
  </si>
  <si>
    <t>y</t>
  </si>
  <si>
    <t>none</t>
  </si>
  <si>
    <t>5V/3A, 9V/3A, 12V/3A, 15V/3A</t>
  </si>
  <si>
    <t>n</t>
  </si>
  <si>
    <t>Remove pull down</t>
  </si>
  <si>
    <t>DIV</t>
  </si>
  <si>
    <t>V</t>
  </si>
  <si>
    <t>ADCIN Decoded</t>
  </si>
  <si>
    <t>See Table 8-1 in datasheet</t>
  </si>
  <si>
    <t>Decoded: 0</t>
  </si>
  <si>
    <t>Decoded: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</si>
</sst>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￥&quot;* #,##0_ ;_ &quot;￥&quot;* \-#,##0_ ;_ &quot;￥&quot;* &quot;-&quot;_ ;_ @_ "/>
    <numFmt numFmtId="165" formatCode="_ &quot;￥&quot;* #,##0.00_ ;_ &quot;￥&quot;* \-#,##0.00_ ;_ &quot;￥&quot;* &quot;-&quot;??_ ;_ @_ "/>
    <numFmt numFmtId="166" formatCode="[$-404]e\-m\-d;@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  <charset val="134"/>
    </font>
    <font>
      <sz val="12"/>
      <color indexed="8"/>
      <name val="新細明體"/>
      <family val="2"/>
      <charset val="136"/>
    </font>
    <font>
      <u/>
      <sz val="11"/>
      <color indexed="12"/>
      <name val="Calibri"/>
      <family val="2"/>
      <charset val="134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2"/>
      <charset val="134"/>
    </font>
    <font>
      <b/>
      <sz val="11"/>
      <color theme="0"/>
      <name val="Calibri Light"/>
      <family val="2"/>
    </font>
    <font>
      <b/>
      <sz val="11"/>
      <color theme="1"/>
      <name val="Calibri Light"/>
      <family val="2"/>
    </font>
    <font>
      <sz val="10"/>
      <color theme="1"/>
      <name val="Calibri Light"/>
      <family val="2"/>
    </font>
    <font>
      <sz val="11"/>
      <color theme="1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>
      <alignment vertical="center"/>
    </xf>
    <xf numFmtId="164" fontId="5" fillId="0" borderId="0" applyFont="0" applyFill="0" applyBorder="0" applyAlignment="0" applyProtection="0">
      <alignment vertical="center"/>
    </xf>
    <xf numFmtId="165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166" fontId="6" fillId="0" borderId="0">
      <alignment vertical="center"/>
    </xf>
    <xf numFmtId="0" fontId="10" fillId="0" borderId="0">
      <alignment vertical="center"/>
    </xf>
    <xf numFmtId="166" fontId="9" fillId="0" borderId="0">
      <alignment vertical="center"/>
    </xf>
  </cellStyleXfs>
  <cellXfs count="119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1" fillId="2" borderId="1" xfId="1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0" fontId="0" fillId="0" borderId="2" xfId="0" applyBorder="1"/>
    <xf numFmtId="0" fontId="0" fillId="0" borderId="13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/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5" xfId="0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/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2" fillId="0" borderId="22" xfId="0" applyFont="1" applyBorder="1"/>
    <xf numFmtId="0" fontId="0" fillId="0" borderId="23" xfId="0" applyBorder="1"/>
    <xf numFmtId="0" fontId="0" fillId="0" borderId="23" xfId="0" applyBorder="1" applyAlignment="1">
      <alignment horizontal="left" wrapText="1"/>
    </xf>
    <xf numFmtId="0" fontId="0" fillId="0" borderId="24" xfId="0" applyFont="1" applyBorder="1" applyAlignment="1">
      <alignment wrapText="1"/>
    </xf>
    <xf numFmtId="0" fontId="0" fillId="0" borderId="23" xfId="0" applyFont="1" applyBorder="1"/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wrapText="1"/>
    </xf>
    <xf numFmtId="0" fontId="11" fillId="4" borderId="2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0" borderId="8" xfId="0" applyFont="1" applyFill="1" applyBorder="1" applyAlignment="1">
      <alignment wrapText="1"/>
    </xf>
    <xf numFmtId="0" fontId="13" fillId="0" borderId="1" xfId="0" applyFont="1" applyBorder="1"/>
    <xf numFmtId="0" fontId="13" fillId="5" borderId="5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3" fillId="0" borderId="8" xfId="0" applyFont="1" applyBorder="1"/>
    <xf numFmtId="0" fontId="13" fillId="0" borderId="14" xfId="0" applyFont="1" applyBorder="1" applyAlignment="1"/>
    <xf numFmtId="0" fontId="13" fillId="0" borderId="14" xfId="0" applyFont="1" applyBorder="1" applyAlignment="1">
      <alignment vertical="center" wrapText="1"/>
    </xf>
    <xf numFmtId="0" fontId="13" fillId="5" borderId="1" xfId="0" applyFont="1" applyFill="1" applyBorder="1" applyAlignment="1"/>
    <xf numFmtId="0" fontId="13" fillId="5" borderId="1" xfId="0" applyFont="1" applyFill="1" applyBorder="1" applyAlignment="1">
      <alignment vertical="top" wrapText="1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4" xfId="0" applyFont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Border="1"/>
    <xf numFmtId="0" fontId="0" fillId="0" borderId="5" xfId="0" applyFill="1" applyBorder="1" applyAlignment="1">
      <alignment horizontal="left" vertical="center"/>
    </xf>
    <xf numFmtId="0" fontId="0" fillId="0" borderId="6" xfId="0" applyBorder="1"/>
    <xf numFmtId="0" fontId="0" fillId="0" borderId="7" xfId="0" applyFill="1" applyBorder="1" applyAlignment="1">
      <alignment horizontal="left" vertical="center"/>
    </xf>
    <xf numFmtId="0" fontId="0" fillId="0" borderId="9" xfId="0" applyBorder="1"/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/>
    <xf numFmtId="0" fontId="13" fillId="0" borderId="6" xfId="0" applyFont="1" applyFill="1" applyBorder="1"/>
    <xf numFmtId="0" fontId="13" fillId="6" borderId="5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0" fillId="0" borderId="0" xfId="0" applyFill="1"/>
    <xf numFmtId="0" fontId="14" fillId="0" borderId="1" xfId="0" applyFont="1" applyFill="1" applyBorder="1"/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12" fillId="3" borderId="10" xfId="2" applyFont="1" applyBorder="1" applyAlignment="1">
      <alignment horizontal="center"/>
    </xf>
    <xf numFmtId="0" fontId="12" fillId="3" borderId="11" xfId="2" applyFont="1" applyBorder="1" applyAlignment="1">
      <alignment horizontal="center"/>
    </xf>
    <xf numFmtId="0" fontId="12" fillId="3" borderId="12" xfId="2" applyFont="1" applyBorder="1" applyAlignment="1">
      <alignment horizontal="center"/>
    </xf>
    <xf numFmtId="0" fontId="12" fillId="3" borderId="20" xfId="2" applyFont="1" applyBorder="1" applyAlignment="1">
      <alignment horizontal="center"/>
    </xf>
    <xf numFmtId="0" fontId="12" fillId="3" borderId="28" xfId="2" applyFont="1" applyBorder="1" applyAlignment="1">
      <alignment horizontal="center"/>
    </xf>
    <xf numFmtId="0" fontId="12" fillId="3" borderId="29" xfId="2" applyFont="1" applyBorder="1" applyAlignment="1">
      <alignment horizontal="center"/>
    </xf>
    <xf numFmtId="0" fontId="13" fillId="0" borderId="5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3" borderId="10" xfId="2" applyFont="1" applyBorder="1" applyAlignment="1">
      <alignment horizontal="center"/>
    </xf>
    <xf numFmtId="0" fontId="14" fillId="3" borderId="11" xfId="2" applyFont="1" applyBorder="1" applyAlignment="1">
      <alignment horizontal="center"/>
    </xf>
    <xf numFmtId="0" fontId="14" fillId="3" borderId="12" xfId="2" applyFont="1" applyBorder="1" applyAlignment="1">
      <alignment horizontal="center"/>
    </xf>
    <xf numFmtId="0" fontId="13" fillId="0" borderId="18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2" fillId="3" borderId="1" xfId="2" applyFont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18" xfId="0" applyFont="1" applyFill="1" applyBorder="1" applyAlignment="1">
      <alignment vertical="center"/>
    </xf>
    <xf numFmtId="0" fontId="13" fillId="0" borderId="14" xfId="0" applyFont="1" applyFill="1" applyBorder="1" applyAlignment="1">
      <alignment vertical="center"/>
    </xf>
    <xf numFmtId="0" fontId="13" fillId="0" borderId="18" xfId="0" applyFont="1" applyBorder="1" applyAlignment="1"/>
    <xf numFmtId="0" fontId="13" fillId="0" borderId="14" xfId="0" applyFont="1" applyBorder="1" applyAlignment="1"/>
    <xf numFmtId="0" fontId="13" fillId="0" borderId="18" xfId="0" applyFont="1" applyBorder="1" applyAlignment="1">
      <alignment vertical="center" wrapText="1"/>
    </xf>
    <xf numFmtId="0" fontId="13" fillId="7" borderId="6" xfId="0" applyFont="1" applyFill="1" applyBorder="1" applyAlignment="1"/>
    <xf numFmtId="0" fontId="13" fillId="7" borderId="30" xfId="0" applyFont="1" applyFill="1" applyBorder="1" applyAlignment="1"/>
    <xf numFmtId="0" fontId="13" fillId="7" borderId="17" xfId="0" applyFont="1" applyFill="1" applyBorder="1" applyAlignment="1"/>
    <xf numFmtId="0" fontId="13" fillId="7" borderId="17" xfId="0" applyFont="1" applyFill="1" applyBorder="1" applyAlignment="1"/>
    <xf numFmtId="0" fontId="13" fillId="7" borderId="6" xfId="0" applyFont="1" applyFill="1" applyBorder="1"/>
    <xf numFmtId="0" fontId="13" fillId="8" borderId="6" xfId="0" applyFont="1" applyFill="1" applyBorder="1"/>
    <xf numFmtId="0" fontId="13" fillId="7" borderId="9" xfId="0" applyFont="1" applyFill="1" applyBorder="1"/>
  </cellXfs>
  <cellStyles count="12">
    <cellStyle name="40% - Accent1" xfId="2" builtinId="31"/>
    <cellStyle name="Accent1" xfId="1" builtinId="29"/>
    <cellStyle name="Normal" xfId="0" builtinId="0"/>
    <cellStyle name="Normal 2" xfId="3" xr:uid="{00000000-0005-0000-0000-000003000000}"/>
    <cellStyle name="一般" xfId="6" xr:uid="{00000000-0005-0000-0000-000004000000}"/>
    <cellStyle name="一般 13" xfId="10" xr:uid="{00000000-0005-0000-0000-000005000000}"/>
    <cellStyle name="一般 2" xfId="8" xr:uid="{00000000-0005-0000-0000-000006000000}"/>
    <cellStyle name="一般 2 4 2" xfId="9" xr:uid="{00000000-0005-0000-0000-000007000000}"/>
    <cellStyle name="一般 4" xfId="11" xr:uid="{00000000-0005-0000-0000-000008000000}"/>
    <cellStyle name="貨幣" xfId="5" xr:uid="{00000000-0005-0000-0000-000009000000}"/>
    <cellStyle name="貨幣[0]" xfId="4" xr:uid="{00000000-0005-0000-0000-00000A000000}"/>
    <cellStyle name="超鏈接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63817</xdr:colOff>
      <xdr:row>21</xdr:row>
      <xdr:rowOff>82753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159817" cy="3949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zoomScale="85" zoomScaleNormal="85" workbookViewId="0">
      <selection activeCell="D24" sqref="D24"/>
    </sheetView>
  </sheetViews>
  <sheetFormatPr defaultRowHeight="15"/>
  <cols>
    <col min="1" max="1" width="4.7109375" style="10" customWidth="1"/>
    <col min="2" max="2" width="4.85546875" bestFit="1" customWidth="1"/>
    <col min="3" max="3" width="97.85546875" customWidth="1"/>
    <col min="4" max="4" width="15.140625" bestFit="1" customWidth="1"/>
    <col min="5" max="5" width="19.7109375" bestFit="1" customWidth="1"/>
    <col min="6" max="6" width="26" customWidth="1"/>
    <col min="7" max="7" width="19.7109375" bestFit="1" customWidth="1"/>
    <col min="8" max="8" width="18.5703125" bestFit="1" customWidth="1"/>
    <col min="9" max="9" width="8.85546875" customWidth="1"/>
    <col min="10" max="10" width="36.28515625" bestFit="1" customWidth="1"/>
    <col min="11" max="11" width="21.42578125" bestFit="1" customWidth="1"/>
  </cols>
  <sheetData>
    <row r="1" spans="1:9" s="1" customFormat="1" ht="15.75" thickBot="1">
      <c r="A1" s="10"/>
    </row>
    <row r="2" spans="1:9" ht="14.45" customHeight="1">
      <c r="B2" s="78" t="s">
        <v>61</v>
      </c>
      <c r="C2" s="79"/>
      <c r="D2" s="5"/>
      <c r="E2" s="15"/>
      <c r="F2" s="3"/>
    </row>
    <row r="3" spans="1:9" ht="14.45" customHeight="1">
      <c r="B3" s="80" t="s">
        <v>0</v>
      </c>
      <c r="C3" s="81"/>
      <c r="D3" s="6"/>
      <c r="E3" s="15"/>
      <c r="F3" s="3"/>
      <c r="I3" s="1"/>
    </row>
    <row r="4" spans="1:9" ht="14.45" customHeight="1">
      <c r="B4" s="80" t="s">
        <v>1</v>
      </c>
      <c r="C4" s="81"/>
      <c r="D4" s="6"/>
      <c r="E4" s="15"/>
      <c r="F4" s="3"/>
      <c r="I4" s="1"/>
    </row>
    <row r="5" spans="1:9" ht="15" customHeight="1" thickBot="1">
      <c r="B5" s="82" t="s">
        <v>2</v>
      </c>
      <c r="C5" s="83"/>
      <c r="D5" s="6"/>
      <c r="E5" s="15"/>
      <c r="F5" s="3"/>
      <c r="I5" s="1"/>
    </row>
    <row r="6" spans="1:9" ht="15.75" thickBot="1">
      <c r="E6" s="15"/>
      <c r="F6" s="3"/>
      <c r="I6" s="1"/>
    </row>
    <row r="7" spans="1:9">
      <c r="B7" s="20"/>
      <c r="C7" s="23" t="s">
        <v>3</v>
      </c>
      <c r="E7" s="15"/>
      <c r="F7" s="3"/>
      <c r="I7" s="1"/>
    </row>
    <row r="8" spans="1:9">
      <c r="B8" s="21">
        <v>1</v>
      </c>
      <c r="C8" s="24" t="s">
        <v>37</v>
      </c>
      <c r="E8" s="15"/>
      <c r="F8" s="3"/>
      <c r="I8" s="1"/>
    </row>
    <row r="9" spans="1:9">
      <c r="B9" s="21">
        <v>2</v>
      </c>
      <c r="C9" s="24" t="s">
        <v>65</v>
      </c>
      <c r="E9" s="15"/>
      <c r="F9" s="3"/>
      <c r="I9" s="1"/>
    </row>
    <row r="10" spans="1:9" s="1" customFormat="1">
      <c r="A10" s="10"/>
      <c r="B10" s="21">
        <v>3</v>
      </c>
      <c r="C10" s="24" t="s">
        <v>80</v>
      </c>
      <c r="E10" s="15"/>
      <c r="F10" s="3"/>
    </row>
    <row r="11" spans="1:9">
      <c r="B11" s="21">
        <v>4</v>
      </c>
      <c r="C11" s="27" t="s">
        <v>82</v>
      </c>
      <c r="E11" s="16"/>
      <c r="F11" s="3"/>
      <c r="I11" s="1"/>
    </row>
    <row r="12" spans="1:9" ht="30">
      <c r="B12" s="21">
        <v>5</v>
      </c>
      <c r="C12" s="25" t="s">
        <v>64</v>
      </c>
      <c r="E12" s="17"/>
      <c r="F12" s="3"/>
      <c r="I12" s="1"/>
    </row>
    <row r="13" spans="1:9" ht="30.75" thickBot="1">
      <c r="B13" s="22">
        <v>6</v>
      </c>
      <c r="C13" s="26" t="s">
        <v>63</v>
      </c>
      <c r="F13" s="3"/>
      <c r="I13" s="1"/>
    </row>
    <row r="14" spans="1:9">
      <c r="I14" s="1"/>
    </row>
    <row r="15" spans="1:9">
      <c r="H15" s="3"/>
      <c r="I15" s="3"/>
    </row>
    <row r="16" spans="1:9">
      <c r="C16" s="4" t="s">
        <v>83</v>
      </c>
      <c r="H16" s="3"/>
      <c r="I16" s="3"/>
    </row>
    <row r="17" spans="3:9">
      <c r="C17" s="2"/>
      <c r="H17" s="3"/>
      <c r="I17" s="3"/>
    </row>
    <row r="18" spans="3:9">
      <c r="C18" s="2"/>
      <c r="H18" s="3"/>
      <c r="I18" s="3"/>
    </row>
    <row r="19" spans="3:9">
      <c r="C19" s="2"/>
      <c r="H19" s="3"/>
      <c r="I19" s="3"/>
    </row>
    <row r="20" spans="3:9">
      <c r="C20" s="2"/>
      <c r="H20" s="3"/>
      <c r="I20" s="3"/>
    </row>
    <row r="21" spans="3:9">
      <c r="C21" s="2"/>
    </row>
  </sheetData>
  <mergeCells count="4">
    <mergeCell ref="B2:C2"/>
    <mergeCell ref="B3:C3"/>
    <mergeCell ref="B4:C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28"/>
  <sheetViews>
    <sheetView workbookViewId="0">
      <selection activeCell="C29" sqref="C29"/>
    </sheetView>
  </sheetViews>
  <sheetFormatPr defaultRowHeight="15"/>
  <cols>
    <col min="2" max="2" width="44.85546875" customWidth="1"/>
    <col min="3" max="3" width="47.140625" customWidth="1"/>
  </cols>
  <sheetData>
    <row r="1" spans="2:3" ht="15.75" thickBot="1"/>
    <row r="2" spans="2:3" ht="15.75" thickBot="1">
      <c r="B2" s="84" t="s">
        <v>30</v>
      </c>
      <c r="C2" s="85"/>
    </row>
    <row r="3" spans="2:3">
      <c r="B3" s="7" t="s">
        <v>5</v>
      </c>
      <c r="C3" s="9" t="s">
        <v>125</v>
      </c>
    </row>
    <row r="4" spans="2:3" s="10" customFormat="1">
      <c r="B4" s="14" t="s">
        <v>79</v>
      </c>
      <c r="C4" s="11" t="s">
        <v>126</v>
      </c>
    </row>
    <row r="5" spans="2:3">
      <c r="B5" s="12" t="s">
        <v>66</v>
      </c>
      <c r="C5" s="11" t="s">
        <v>127</v>
      </c>
    </row>
    <row r="6" spans="2:3">
      <c r="B6" s="12" t="s">
        <v>31</v>
      </c>
      <c r="C6" s="11">
        <v>1</v>
      </c>
    </row>
    <row r="7" spans="2:3" s="10" customFormat="1">
      <c r="B7" s="12" t="s">
        <v>67</v>
      </c>
      <c r="C7" s="18" t="s">
        <v>127</v>
      </c>
    </row>
    <row r="8" spans="2:3" s="10" customFormat="1">
      <c r="B8" s="12" t="s">
        <v>38</v>
      </c>
      <c r="C8" s="18" t="s">
        <v>125</v>
      </c>
    </row>
    <row r="9" spans="2:3" ht="15.75" thickBot="1">
      <c r="B9" s="19" t="s">
        <v>62</v>
      </c>
      <c r="C9" s="13" t="s">
        <v>125</v>
      </c>
    </row>
    <row r="10" spans="2:3" ht="15.75" thickBot="1">
      <c r="B10" s="8"/>
      <c r="C10" s="8"/>
    </row>
    <row r="11" spans="2:3" ht="15.75" thickBot="1">
      <c r="B11" s="86" t="s">
        <v>32</v>
      </c>
      <c r="C11" s="87"/>
    </row>
    <row r="12" spans="2:3">
      <c r="B12" s="63" t="s">
        <v>33</v>
      </c>
      <c r="C12" s="64" t="s">
        <v>128</v>
      </c>
    </row>
    <row r="13" spans="2:3">
      <c r="B13" s="12" t="s">
        <v>81</v>
      </c>
      <c r="C13" s="65" t="s">
        <v>125</v>
      </c>
    </row>
    <row r="14" spans="2:3">
      <c r="B14" s="12" t="s">
        <v>34</v>
      </c>
      <c r="C14" s="65" t="s">
        <v>19</v>
      </c>
    </row>
    <row r="15" spans="2:3">
      <c r="B15" s="12" t="s">
        <v>94</v>
      </c>
      <c r="C15" s="65" t="s">
        <v>129</v>
      </c>
    </row>
    <row r="16" spans="2:3">
      <c r="B16" s="12" t="s">
        <v>35</v>
      </c>
      <c r="C16" s="66" t="s">
        <v>130</v>
      </c>
    </row>
    <row r="17" spans="2:3">
      <c r="B17" s="12" t="s">
        <v>36</v>
      </c>
      <c r="C17" s="66" t="s">
        <v>131</v>
      </c>
    </row>
    <row r="18" spans="2:3">
      <c r="B18" s="59" t="s">
        <v>85</v>
      </c>
      <c r="C18" s="60" t="s">
        <v>132</v>
      </c>
    </row>
    <row r="19" spans="2:3">
      <c r="B19" s="59" t="s">
        <v>86</v>
      </c>
      <c r="C19" s="60" t="s">
        <v>125</v>
      </c>
    </row>
    <row r="20" spans="2:3">
      <c r="B20" s="59" t="s">
        <v>88</v>
      </c>
      <c r="C20" s="60" t="s">
        <v>132</v>
      </c>
    </row>
    <row r="21" spans="2:3" ht="15.75" thickBot="1">
      <c r="B21" s="61" t="s">
        <v>87</v>
      </c>
      <c r="C21" s="62" t="s">
        <v>132</v>
      </c>
    </row>
    <row r="22" spans="2:3" ht="15.75" thickBot="1"/>
    <row r="23" spans="2:3" ht="15.75" thickBot="1">
      <c r="B23" s="88" t="s">
        <v>84</v>
      </c>
      <c r="C23" s="89"/>
    </row>
    <row r="24" spans="2:3">
      <c r="B24" s="57" t="s">
        <v>89</v>
      </c>
      <c r="C24" s="58" t="s">
        <v>125</v>
      </c>
    </row>
    <row r="25" spans="2:3">
      <c r="B25" s="59" t="s">
        <v>90</v>
      </c>
      <c r="C25" s="60" t="s">
        <v>125</v>
      </c>
    </row>
    <row r="26" spans="2:3">
      <c r="B26" s="59" t="s">
        <v>91</v>
      </c>
      <c r="C26" s="60" t="s">
        <v>125</v>
      </c>
    </row>
    <row r="27" spans="2:3">
      <c r="B27" s="59" t="s">
        <v>92</v>
      </c>
      <c r="C27" s="60" t="s">
        <v>125</v>
      </c>
    </row>
    <row r="28" spans="2:3" ht="15.75" thickBot="1">
      <c r="B28" s="61" t="s">
        <v>93</v>
      </c>
      <c r="C28" s="62" t="s">
        <v>125</v>
      </c>
    </row>
  </sheetData>
  <mergeCells count="3">
    <mergeCell ref="B2:C2"/>
    <mergeCell ref="B11:C11"/>
    <mergeCell ref="B23:C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9EE38-0217-40E1-9F25-7C839FAB054C}">
  <dimension ref="A1:N42"/>
  <sheetViews>
    <sheetView tabSelected="1" topLeftCell="A21" workbookViewId="0">
      <selection activeCell="K39" sqref="K39"/>
    </sheetView>
  </sheetViews>
  <sheetFormatPr defaultColWidth="8.7109375" defaultRowHeight="15"/>
  <cols>
    <col min="1" max="1" width="18.7109375" style="10" bestFit="1" customWidth="1"/>
    <col min="2" max="2" width="16.28515625" style="10" customWidth="1"/>
    <col min="3" max="3" width="59.85546875" style="10" customWidth="1"/>
    <col min="4" max="4" width="6.7109375" style="10" customWidth="1"/>
    <col min="5" max="6" width="6.42578125" style="10" customWidth="1"/>
    <col min="7" max="7" width="29.28515625" style="10" customWidth="1"/>
    <col min="8" max="13" width="8.7109375" style="10"/>
    <col min="14" max="14" width="17.28515625" style="10" customWidth="1"/>
    <col min="15" max="16384" width="8.7109375" style="10"/>
  </cols>
  <sheetData>
    <row r="1" spans="1:14" ht="15.75" thickBot="1">
      <c r="A1" s="28" t="s">
        <v>6</v>
      </c>
      <c r="B1" s="29" t="s">
        <v>7</v>
      </c>
      <c r="C1" s="30" t="s">
        <v>3</v>
      </c>
      <c r="D1" s="29" t="s">
        <v>8</v>
      </c>
      <c r="E1" s="29" t="s">
        <v>9</v>
      </c>
      <c r="F1" s="29" t="s">
        <v>10</v>
      </c>
      <c r="G1" s="29" t="s">
        <v>4</v>
      </c>
      <c r="H1" s="31" t="s">
        <v>26</v>
      </c>
    </row>
    <row r="2" spans="1:14">
      <c r="A2" s="93" t="s">
        <v>11</v>
      </c>
      <c r="B2" s="94"/>
      <c r="C2" s="94"/>
      <c r="D2" s="94"/>
      <c r="E2" s="94"/>
      <c r="F2" s="94"/>
      <c r="G2" s="94"/>
      <c r="H2" s="95"/>
      <c r="K2" s="2"/>
      <c r="L2" s="2" t="s">
        <v>134</v>
      </c>
      <c r="M2" s="2" t="s">
        <v>135</v>
      </c>
      <c r="N2" s="2" t="s">
        <v>136</v>
      </c>
    </row>
    <row r="3" spans="1:14" ht="26.25">
      <c r="A3" s="41" t="s">
        <v>39</v>
      </c>
      <c r="B3" s="56">
        <v>4</v>
      </c>
      <c r="C3" s="42" t="s">
        <v>95</v>
      </c>
      <c r="D3" s="50" t="s">
        <v>40</v>
      </c>
      <c r="E3" s="50" t="s">
        <v>12</v>
      </c>
      <c r="F3" s="50" t="s">
        <v>41</v>
      </c>
      <c r="G3" s="50"/>
      <c r="H3" s="112"/>
      <c r="K3" s="2" t="s">
        <v>42</v>
      </c>
      <c r="L3" s="2">
        <f>1000/(1000+187000)</f>
        <v>5.3191489361702126E-3</v>
      </c>
      <c r="M3" s="2">
        <f>L3*3.3</f>
        <v>1.75531914893617E-2</v>
      </c>
      <c r="N3" s="2">
        <v>0</v>
      </c>
    </row>
    <row r="4" spans="1:14" ht="26.25">
      <c r="A4" s="41" t="s">
        <v>13</v>
      </c>
      <c r="B4" s="56">
        <v>1</v>
      </c>
      <c r="C4" s="42" t="s">
        <v>74</v>
      </c>
      <c r="D4" s="50" t="s">
        <v>14</v>
      </c>
      <c r="E4" s="50" t="s">
        <v>15</v>
      </c>
      <c r="F4" s="50" t="s">
        <v>16</v>
      </c>
      <c r="G4" s="50"/>
      <c r="H4" s="112"/>
      <c r="K4" s="2" t="s">
        <v>43</v>
      </c>
      <c r="L4" s="2">
        <f>4.7/(24+4.7)</f>
        <v>0.16376306620209061</v>
      </c>
      <c r="M4" s="2">
        <f t="shared" ref="M4:M6" si="0">L4*3.3</f>
        <v>0.54041811846689902</v>
      </c>
      <c r="N4" s="2">
        <v>3</v>
      </c>
    </row>
    <row r="5" spans="1:14" ht="25.5">
      <c r="A5" s="41" t="s">
        <v>17</v>
      </c>
      <c r="B5" s="56">
        <v>38</v>
      </c>
      <c r="C5" s="44" t="s">
        <v>68</v>
      </c>
      <c r="D5" s="50" t="s">
        <v>14</v>
      </c>
      <c r="E5" s="50" t="s">
        <v>15</v>
      </c>
      <c r="F5" s="50"/>
      <c r="G5" s="50"/>
      <c r="H5" s="112"/>
      <c r="K5" s="2" t="s">
        <v>117</v>
      </c>
      <c r="L5" s="2">
        <f>L3</f>
        <v>5.3191489361702126E-3</v>
      </c>
      <c r="M5" s="2">
        <f t="shared" si="0"/>
        <v>1.75531914893617E-2</v>
      </c>
      <c r="N5" s="2">
        <v>0</v>
      </c>
    </row>
    <row r="6" spans="1:14">
      <c r="A6" s="96" t="s">
        <v>28</v>
      </c>
      <c r="B6" s="97" t="s">
        <v>52</v>
      </c>
      <c r="C6" s="99" t="s">
        <v>96</v>
      </c>
      <c r="D6" s="103"/>
      <c r="E6" s="109"/>
      <c r="F6" s="109"/>
      <c r="G6" s="111"/>
      <c r="H6" s="113"/>
      <c r="K6" s="2" t="s">
        <v>119</v>
      </c>
      <c r="L6" s="2">
        <f>2.2/(140+2.2)</f>
        <v>1.547116736990155E-2</v>
      </c>
      <c r="M6" s="2">
        <f t="shared" si="0"/>
        <v>5.1054852320675109E-2</v>
      </c>
      <c r="N6" s="2">
        <v>0</v>
      </c>
    </row>
    <row r="7" spans="1:14">
      <c r="A7" s="96"/>
      <c r="B7" s="98"/>
      <c r="C7" s="99"/>
      <c r="D7" s="104"/>
      <c r="E7" s="110"/>
      <c r="F7" s="110"/>
      <c r="G7" s="104"/>
      <c r="H7" s="114"/>
    </row>
    <row r="8" spans="1:14">
      <c r="A8" s="52" t="s">
        <v>51</v>
      </c>
      <c r="B8" s="53" t="s">
        <v>53</v>
      </c>
      <c r="C8" s="54" t="s">
        <v>54</v>
      </c>
      <c r="D8" s="55"/>
      <c r="E8" s="48" t="s">
        <v>18</v>
      </c>
      <c r="F8" s="48" t="s">
        <v>50</v>
      </c>
      <c r="G8" s="49"/>
      <c r="H8" s="115"/>
      <c r="K8" s="10" t="s">
        <v>137</v>
      </c>
    </row>
    <row r="9" spans="1:14">
      <c r="A9" s="33" t="s">
        <v>56</v>
      </c>
      <c r="B9" s="34" t="s">
        <v>57</v>
      </c>
      <c r="C9" s="67" t="s">
        <v>58</v>
      </c>
      <c r="D9" s="107" t="s">
        <v>46</v>
      </c>
      <c r="E9" s="107" t="s">
        <v>12</v>
      </c>
      <c r="F9" s="107" t="s">
        <v>15</v>
      </c>
      <c r="G9" s="38"/>
      <c r="H9" s="115"/>
    </row>
    <row r="10" spans="1:14" ht="51">
      <c r="A10" s="33" t="s">
        <v>47</v>
      </c>
      <c r="B10" s="34" t="s">
        <v>55</v>
      </c>
      <c r="C10" s="68" t="s">
        <v>75</v>
      </c>
      <c r="D10" s="108"/>
      <c r="E10" s="108"/>
      <c r="F10" s="108"/>
      <c r="G10" s="38"/>
      <c r="H10" s="112"/>
    </row>
    <row r="11" spans="1:14">
      <c r="A11" s="90" t="s">
        <v>20</v>
      </c>
      <c r="B11" s="91"/>
      <c r="C11" s="91"/>
      <c r="D11" s="91"/>
      <c r="E11" s="91"/>
      <c r="F11" s="91"/>
      <c r="G11" s="91"/>
      <c r="H11" s="92"/>
    </row>
    <row r="12" spans="1:14" ht="26.25">
      <c r="A12" s="33" t="s">
        <v>77</v>
      </c>
      <c r="B12" s="34">
        <v>9</v>
      </c>
      <c r="C12" s="38" t="s">
        <v>97</v>
      </c>
      <c r="D12" s="69" t="s">
        <v>21</v>
      </c>
      <c r="E12" s="69" t="s">
        <v>22</v>
      </c>
      <c r="F12" s="69" t="s">
        <v>23</v>
      </c>
      <c r="G12" s="38"/>
      <c r="H12" s="116"/>
    </row>
    <row r="13" spans="1:14" ht="26.25">
      <c r="A13" s="33" t="s">
        <v>78</v>
      </c>
      <c r="B13" s="34">
        <v>8</v>
      </c>
      <c r="C13" s="38" t="s">
        <v>98</v>
      </c>
      <c r="D13" s="69" t="s">
        <v>21</v>
      </c>
      <c r="E13" s="69" t="s">
        <v>22</v>
      </c>
      <c r="F13" s="69" t="s">
        <v>23</v>
      </c>
      <c r="G13" s="69"/>
      <c r="H13" s="116"/>
    </row>
    <row r="14" spans="1:14" ht="26.25">
      <c r="A14" s="33" t="s">
        <v>99</v>
      </c>
      <c r="B14" s="34">
        <v>10</v>
      </c>
      <c r="C14" s="38" t="s">
        <v>100</v>
      </c>
      <c r="D14" s="69"/>
      <c r="E14" s="69" t="s">
        <v>23</v>
      </c>
      <c r="F14" s="69"/>
      <c r="G14" s="69"/>
      <c r="H14" s="116"/>
    </row>
    <row r="15" spans="1:14" ht="26.25" hidden="1">
      <c r="A15" s="71" t="s">
        <v>101</v>
      </c>
      <c r="B15" s="72">
        <v>12</v>
      </c>
      <c r="C15" s="73" t="s">
        <v>102</v>
      </c>
      <c r="D15" s="74" t="s">
        <v>21</v>
      </c>
      <c r="E15" s="74" t="s">
        <v>22</v>
      </c>
      <c r="F15" s="74" t="s">
        <v>23</v>
      </c>
      <c r="G15" s="38" t="s">
        <v>103</v>
      </c>
      <c r="H15" s="70"/>
    </row>
    <row r="16" spans="1:14" ht="26.25" hidden="1">
      <c r="A16" s="71" t="s">
        <v>104</v>
      </c>
      <c r="B16" s="72">
        <v>11</v>
      </c>
      <c r="C16" s="73" t="s">
        <v>105</v>
      </c>
      <c r="D16" s="74" t="s">
        <v>21</v>
      </c>
      <c r="E16" s="74" t="s">
        <v>22</v>
      </c>
      <c r="F16" s="74" t="s">
        <v>23</v>
      </c>
      <c r="G16" s="69"/>
      <c r="H16" s="70"/>
    </row>
    <row r="17" spans="1:8" ht="39" hidden="1">
      <c r="A17" s="71" t="s">
        <v>106</v>
      </c>
      <c r="B17" s="72">
        <v>13</v>
      </c>
      <c r="C17" s="73" t="s">
        <v>107</v>
      </c>
      <c r="D17" s="74"/>
      <c r="E17" s="74" t="s">
        <v>23</v>
      </c>
      <c r="F17" s="74"/>
      <c r="G17" s="69"/>
      <c r="H17" s="70"/>
    </row>
    <row r="18" spans="1:8">
      <c r="A18" s="41" t="s">
        <v>28</v>
      </c>
      <c r="B18" s="56">
        <v>17</v>
      </c>
      <c r="C18" s="42" t="s">
        <v>108</v>
      </c>
      <c r="D18" s="43"/>
      <c r="E18" s="43"/>
      <c r="F18" s="43"/>
      <c r="G18" s="69"/>
      <c r="H18" s="116"/>
    </row>
    <row r="19" spans="1:8">
      <c r="A19" s="41" t="s">
        <v>28</v>
      </c>
      <c r="B19" s="56">
        <v>16</v>
      </c>
      <c r="C19" s="42" t="s">
        <v>108</v>
      </c>
      <c r="D19" s="43"/>
      <c r="E19" s="43"/>
      <c r="F19" s="43"/>
      <c r="G19" s="69"/>
      <c r="H19" s="116"/>
    </row>
    <row r="20" spans="1:8" ht="39">
      <c r="A20" s="41" t="s">
        <v>109</v>
      </c>
      <c r="B20" s="56">
        <v>18</v>
      </c>
      <c r="C20" s="42" t="s">
        <v>110</v>
      </c>
      <c r="D20" s="43"/>
      <c r="E20" s="43" t="s">
        <v>23</v>
      </c>
      <c r="F20" s="43"/>
      <c r="G20" s="75" t="s">
        <v>133</v>
      </c>
      <c r="H20" s="117"/>
    </row>
    <row r="21" spans="1:8" ht="39">
      <c r="A21" s="33" t="s">
        <v>42</v>
      </c>
      <c r="B21" s="34">
        <v>2</v>
      </c>
      <c r="C21" s="38" t="s">
        <v>76</v>
      </c>
      <c r="D21" s="106" t="s">
        <v>111</v>
      </c>
      <c r="E21" s="106"/>
      <c r="F21" s="106"/>
      <c r="G21" s="38" t="s">
        <v>138</v>
      </c>
      <c r="H21" s="116"/>
    </row>
    <row r="22" spans="1:8" ht="39">
      <c r="A22" s="33" t="s">
        <v>43</v>
      </c>
      <c r="B22" s="34">
        <v>3</v>
      </c>
      <c r="C22" s="38" t="s">
        <v>76</v>
      </c>
      <c r="D22" s="106" t="s">
        <v>112</v>
      </c>
      <c r="E22" s="106"/>
      <c r="F22" s="106"/>
      <c r="G22" s="38" t="s">
        <v>139</v>
      </c>
      <c r="H22" s="117"/>
    </row>
    <row r="23" spans="1:8" ht="77.25">
      <c r="A23" s="41" t="s">
        <v>48</v>
      </c>
      <c r="B23" s="56" t="s">
        <v>49</v>
      </c>
      <c r="C23" s="51" t="s">
        <v>24</v>
      </c>
      <c r="D23" s="43"/>
      <c r="E23" s="42" t="s">
        <v>29</v>
      </c>
      <c r="F23" s="43"/>
      <c r="G23" s="69"/>
      <c r="H23" s="116"/>
    </row>
    <row r="24" spans="1:8">
      <c r="A24" s="100" t="s">
        <v>25</v>
      </c>
      <c r="B24" s="101"/>
      <c r="C24" s="101"/>
      <c r="D24" s="101"/>
      <c r="E24" s="101"/>
      <c r="F24" s="101"/>
      <c r="G24" s="101"/>
      <c r="H24" s="102"/>
    </row>
    <row r="25" spans="1:8" ht="26.25">
      <c r="A25" s="41" t="s">
        <v>113</v>
      </c>
      <c r="B25" s="56">
        <v>6</v>
      </c>
      <c r="C25" s="42" t="s">
        <v>114</v>
      </c>
      <c r="D25" s="43"/>
      <c r="E25" s="43" t="s">
        <v>23</v>
      </c>
      <c r="F25" s="43"/>
      <c r="G25" s="43"/>
      <c r="H25" s="116"/>
    </row>
    <row r="26" spans="1:8" ht="39">
      <c r="A26" s="41" t="s">
        <v>115</v>
      </c>
      <c r="B26" s="56">
        <v>19</v>
      </c>
      <c r="C26" s="42" t="s">
        <v>116</v>
      </c>
      <c r="D26" s="43"/>
      <c r="E26" s="43" t="s">
        <v>23</v>
      </c>
      <c r="F26" s="43"/>
      <c r="G26" s="43"/>
      <c r="H26" s="116"/>
    </row>
    <row r="27" spans="1:8" ht="39">
      <c r="A27" s="33" t="s">
        <v>117</v>
      </c>
      <c r="B27" s="34">
        <v>5</v>
      </c>
      <c r="C27" s="38" t="s">
        <v>76</v>
      </c>
      <c r="D27" s="106" t="s">
        <v>118</v>
      </c>
      <c r="E27" s="106"/>
      <c r="F27" s="106"/>
      <c r="G27" s="38" t="s">
        <v>138</v>
      </c>
      <c r="H27" s="116"/>
    </row>
    <row r="28" spans="1:8" ht="39">
      <c r="A28" s="33" t="s">
        <v>119</v>
      </c>
      <c r="B28" s="34">
        <v>7</v>
      </c>
      <c r="C28" s="38" t="s">
        <v>76</v>
      </c>
      <c r="D28" s="106" t="s">
        <v>118</v>
      </c>
      <c r="E28" s="106"/>
      <c r="F28" s="106"/>
      <c r="G28" s="38" t="s">
        <v>138</v>
      </c>
      <c r="H28" s="117"/>
    </row>
    <row r="29" spans="1:8">
      <c r="A29" s="41" t="s">
        <v>120</v>
      </c>
      <c r="B29" s="56">
        <v>26</v>
      </c>
      <c r="C29" s="42" t="s">
        <v>121</v>
      </c>
      <c r="D29" s="43"/>
      <c r="E29" s="43"/>
      <c r="F29" s="43"/>
      <c r="G29" s="69"/>
      <c r="H29" s="116"/>
    </row>
    <row r="30" spans="1:8">
      <c r="A30" s="41" t="s">
        <v>120</v>
      </c>
      <c r="B30" s="56">
        <v>27</v>
      </c>
      <c r="C30" s="42" t="s">
        <v>121</v>
      </c>
      <c r="D30" s="43"/>
      <c r="E30" s="43"/>
      <c r="F30" s="43"/>
      <c r="G30" s="69"/>
      <c r="H30" s="116"/>
    </row>
    <row r="31" spans="1:8" ht="26.25">
      <c r="A31" s="33" t="s">
        <v>122</v>
      </c>
      <c r="B31" s="34">
        <v>37</v>
      </c>
      <c r="C31" s="35" t="s">
        <v>123</v>
      </c>
      <c r="D31" s="40"/>
      <c r="E31" s="43" t="s">
        <v>23</v>
      </c>
      <c r="F31" s="40"/>
      <c r="G31" s="76"/>
      <c r="H31" s="116"/>
    </row>
    <row r="32" spans="1:8">
      <c r="A32" s="33" t="s">
        <v>120</v>
      </c>
      <c r="B32" s="34">
        <v>36</v>
      </c>
      <c r="C32" s="42" t="s">
        <v>121</v>
      </c>
      <c r="D32" s="40"/>
      <c r="E32" s="40"/>
      <c r="F32" s="40"/>
      <c r="G32" s="69"/>
      <c r="H32" s="116"/>
    </row>
    <row r="33" spans="1:8">
      <c r="A33" s="90" t="s">
        <v>27</v>
      </c>
      <c r="B33" s="91"/>
      <c r="C33" s="91"/>
      <c r="D33" s="91"/>
      <c r="E33" s="91"/>
      <c r="F33" s="91"/>
      <c r="G33" s="91"/>
      <c r="H33" s="92"/>
    </row>
    <row r="34" spans="1:8" ht="15.75" thickBot="1">
      <c r="A34" s="36" t="s">
        <v>28</v>
      </c>
      <c r="B34" s="37">
        <v>14</v>
      </c>
      <c r="C34" s="39" t="s">
        <v>44</v>
      </c>
      <c r="D34" s="47"/>
      <c r="E34" s="47"/>
      <c r="F34" s="47"/>
      <c r="G34" s="47"/>
      <c r="H34" s="118"/>
    </row>
    <row r="35" spans="1:8">
      <c r="A35" s="93" t="s">
        <v>45</v>
      </c>
      <c r="B35" s="94"/>
      <c r="C35" s="94"/>
      <c r="D35" s="94"/>
      <c r="E35" s="94"/>
      <c r="F35" s="94"/>
      <c r="G35" s="94"/>
      <c r="H35" s="95"/>
    </row>
    <row r="36" spans="1:8" ht="15.75" thickBot="1">
      <c r="A36" s="36" t="s">
        <v>124</v>
      </c>
      <c r="B36" s="37" t="s">
        <v>59</v>
      </c>
      <c r="C36" s="39" t="s">
        <v>60</v>
      </c>
      <c r="D36" s="47"/>
      <c r="E36" s="47"/>
      <c r="F36" s="47"/>
      <c r="G36" s="47"/>
      <c r="H36" s="118"/>
    </row>
    <row r="37" spans="1:8">
      <c r="A37" s="90" t="s">
        <v>70</v>
      </c>
      <c r="B37" s="91"/>
      <c r="C37" s="91"/>
      <c r="D37" s="91"/>
      <c r="E37" s="91"/>
      <c r="F37" s="91"/>
      <c r="G37" s="91"/>
      <c r="H37" s="92"/>
    </row>
    <row r="38" spans="1:8" ht="15.75" thickBot="1">
      <c r="A38" s="36" t="s">
        <v>71</v>
      </c>
      <c r="B38" s="37"/>
      <c r="C38" s="39" t="s">
        <v>72</v>
      </c>
      <c r="D38" s="32"/>
      <c r="E38" s="32"/>
      <c r="F38" s="32"/>
      <c r="G38" s="32"/>
      <c r="H38" s="118"/>
    </row>
    <row r="39" spans="1:8">
      <c r="A39" s="91" t="s">
        <v>69</v>
      </c>
      <c r="B39" s="91"/>
      <c r="C39" s="91"/>
      <c r="D39" s="91"/>
      <c r="E39" s="91"/>
      <c r="F39" s="91"/>
      <c r="G39" s="91"/>
      <c r="H39" s="91"/>
    </row>
    <row r="40" spans="1:8" ht="27" thickBot="1">
      <c r="A40" s="36"/>
      <c r="B40" s="37"/>
      <c r="C40" s="39" t="s">
        <v>73</v>
      </c>
      <c r="D40" s="32"/>
      <c r="E40" s="32"/>
      <c r="F40" s="32"/>
      <c r="G40" s="32"/>
      <c r="H40" s="118"/>
    </row>
    <row r="41" spans="1:8">
      <c r="A41" s="105"/>
      <c r="B41" s="105"/>
      <c r="C41" s="105"/>
      <c r="D41" s="105"/>
      <c r="E41" s="105"/>
      <c r="F41" s="105"/>
      <c r="G41" s="105"/>
      <c r="H41" s="105"/>
    </row>
    <row r="42" spans="1:8">
      <c r="A42" s="46"/>
      <c r="B42" s="46"/>
      <c r="C42" s="45"/>
      <c r="D42" s="46"/>
      <c r="E42" s="46"/>
      <c r="F42" s="46"/>
      <c r="G42" s="46"/>
      <c r="H42" s="77"/>
    </row>
  </sheetData>
  <mergeCells count="23">
    <mergeCell ref="D22:F22"/>
    <mergeCell ref="A2:H2"/>
    <mergeCell ref="A6:A7"/>
    <mergeCell ref="B6:B7"/>
    <mergeCell ref="C6:C7"/>
    <mergeCell ref="D6:D7"/>
    <mergeCell ref="E6:E7"/>
    <mergeCell ref="F6:F7"/>
    <mergeCell ref="G6:G7"/>
    <mergeCell ref="H6:H7"/>
    <mergeCell ref="D9:D10"/>
    <mergeCell ref="E9:E10"/>
    <mergeCell ref="F9:F10"/>
    <mergeCell ref="A11:H11"/>
    <mergeCell ref="D21:F21"/>
    <mergeCell ref="A39:H39"/>
    <mergeCell ref="A41:H41"/>
    <mergeCell ref="A24:H24"/>
    <mergeCell ref="D27:F27"/>
    <mergeCell ref="D28:F28"/>
    <mergeCell ref="A33:H33"/>
    <mergeCell ref="A35:H35"/>
    <mergeCell ref="A37:H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L18" sqref="L18"/>
    </sheetView>
  </sheetViews>
  <sheetFormatPr defaultRowHeight="15"/>
  <cols>
    <col min="1" max="1" width="8.7109375" customWidth="1"/>
  </cols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DDA30800B8DA4890C8E5049D68757E" ma:contentTypeVersion="0" ma:contentTypeDescription="Create a new document." ma:contentTypeScope="" ma:versionID="83aaf7db1447b734f54888ba23eeaa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409AED-6CA8-4E7A-B331-C3643EF3A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BF8BDE-162F-4609-BCF3-71A7F23AC0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BBC289-9CCC-4540-80F5-03A08CB91D7F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Checklist</vt:lpstr>
      <vt:lpstr>ProjectInfo</vt:lpstr>
      <vt:lpstr>TPS25730D</vt:lpstr>
      <vt:lpstr>Disclaimer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 (PI), Rahul</dc:creator>
  <cp:lastModifiedBy>Gillette, Conner</cp:lastModifiedBy>
  <dcterms:created xsi:type="dcterms:W3CDTF">2018-07-10T09:56:11Z</dcterms:created>
  <dcterms:modified xsi:type="dcterms:W3CDTF">2024-07-31T17:08:45Z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0x01010008DDA30800B8DA4890C8E5049D68757E</vt:lpwstr>
  </property>
</Properties>
</file>