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90" yWindow="240" windowWidth="13380" windowHeight="5130"/>
  </bookViews>
  <sheets>
    <sheet name="worksheet" sheetId="1" r:id="rId1"/>
    <sheet name="TYPE data" sheetId="2" state="hidden" r:id="rId2"/>
    <sheet name="FFS Tables" sheetId="3" r:id="rId3"/>
    <sheet name="Sheet1" sheetId="4" r:id="rId4"/>
  </sheets>
  <calcPr calcId="145621"/>
</workbook>
</file>

<file path=xl/calcChain.xml><?xml version="1.0" encoding="utf-8"?>
<calcChain xmlns="http://schemas.openxmlformats.org/spreadsheetml/2006/main">
  <c r="B61" i="1" l="1"/>
  <c r="B60" i="1"/>
  <c r="B59" i="1"/>
  <c r="B58" i="1"/>
  <c r="B57" i="1"/>
  <c r="B56" i="1"/>
  <c r="B55" i="1"/>
  <c r="B54" i="1"/>
  <c r="B53" i="1"/>
  <c r="J28" i="1"/>
  <c r="J27" i="1"/>
  <c r="J26" i="1"/>
  <c r="J22" i="1"/>
  <c r="I27" i="1"/>
  <c r="I26" i="1"/>
  <c r="J25" i="1"/>
  <c r="I25" i="1"/>
  <c r="B15" i="1"/>
  <c r="B14" i="1"/>
  <c r="J21" i="1" l="1"/>
  <c r="J20" i="1"/>
  <c r="J23" i="1"/>
  <c r="J24" i="1"/>
  <c r="I28" i="1"/>
  <c r="I24" i="1"/>
  <c r="I23" i="1"/>
  <c r="I22" i="1"/>
  <c r="I20" i="1" l="1"/>
  <c r="F24" i="4" l="1"/>
  <c r="C8" i="4"/>
  <c r="C4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7" i="4"/>
  <c r="C6" i="4"/>
  <c r="C5" i="4"/>
  <c r="C3" i="4"/>
  <c r="B52" i="1" l="1"/>
  <c r="E776" i="3" l="1"/>
  <c r="E777" i="3" s="1"/>
  <c r="E778" i="3" s="1"/>
  <c r="E779" i="3" s="1"/>
  <c r="E780" i="3" s="1"/>
  <c r="E781" i="3" s="1"/>
  <c r="E782" i="3" s="1"/>
  <c r="E783" i="3" s="1"/>
  <c r="E784" i="3" s="1"/>
  <c r="E785" i="3" s="1"/>
  <c r="E786" i="3" s="1"/>
  <c r="E787" i="3" s="1"/>
  <c r="E788" i="3" s="1"/>
  <c r="E789" i="3" s="1"/>
  <c r="E775" i="3"/>
  <c r="E774" i="3"/>
  <c r="D756" i="3"/>
  <c r="D757" i="3" s="1"/>
  <c r="D758" i="3" s="1"/>
  <c r="D759" i="3" s="1"/>
  <c r="D760" i="3" s="1"/>
  <c r="D761" i="3" s="1"/>
  <c r="D762" i="3" s="1"/>
  <c r="D763" i="3" s="1"/>
  <c r="D764" i="3" s="1"/>
  <c r="D765" i="3" s="1"/>
  <c r="D766" i="3" s="1"/>
  <c r="D767" i="3" s="1"/>
  <c r="D768" i="3" s="1"/>
  <c r="D769" i="3" s="1"/>
  <c r="D755" i="3"/>
  <c r="D754" i="3"/>
  <c r="D738" i="3"/>
  <c r="D739" i="3"/>
  <c r="D740" i="3"/>
  <c r="D741" i="3" s="1"/>
  <c r="D742" i="3" s="1"/>
  <c r="D743" i="3" s="1"/>
  <c r="D744" i="3" s="1"/>
  <c r="D745" i="3" s="1"/>
  <c r="D746" i="3" s="1"/>
  <c r="D747" i="3" s="1"/>
  <c r="D748" i="3" s="1"/>
  <c r="D749" i="3" s="1"/>
  <c r="D750" i="3" s="1"/>
  <c r="D751" i="3" s="1"/>
  <c r="D737" i="3"/>
  <c r="D736" i="3"/>
  <c r="D720" i="3"/>
  <c r="D721" i="3"/>
  <c r="D722" i="3" s="1"/>
  <c r="D723" i="3" s="1"/>
  <c r="D724" i="3" s="1"/>
  <c r="D725" i="3" s="1"/>
  <c r="D726" i="3" s="1"/>
  <c r="D727" i="3" s="1"/>
  <c r="D728" i="3" s="1"/>
  <c r="D729" i="3" s="1"/>
  <c r="D730" i="3" s="1"/>
  <c r="D731" i="3" s="1"/>
  <c r="D732" i="3" s="1"/>
  <c r="D733" i="3" s="1"/>
  <c r="D718" i="3"/>
  <c r="D719" i="3" s="1"/>
  <c r="D703" i="3"/>
  <c r="D704" i="3" s="1"/>
  <c r="D705" i="3" s="1"/>
  <c r="D706" i="3" s="1"/>
  <c r="D707" i="3" s="1"/>
  <c r="D708" i="3" s="1"/>
  <c r="D709" i="3" s="1"/>
  <c r="D710" i="3" s="1"/>
  <c r="D711" i="3" s="1"/>
  <c r="D712" i="3" s="1"/>
  <c r="D713" i="3" s="1"/>
  <c r="D714" i="3" s="1"/>
  <c r="D715" i="3" s="1"/>
  <c r="D702" i="3"/>
  <c r="D700" i="3"/>
  <c r="D701" i="3" s="1"/>
  <c r="D684" i="3"/>
  <c r="D685" i="3" s="1"/>
  <c r="D686" i="3" s="1"/>
  <c r="D687" i="3" s="1"/>
  <c r="D688" i="3" s="1"/>
  <c r="D689" i="3" s="1"/>
  <c r="D690" i="3" s="1"/>
  <c r="D691" i="3" s="1"/>
  <c r="D692" i="3" s="1"/>
  <c r="D693" i="3" s="1"/>
  <c r="D694" i="3" s="1"/>
  <c r="D695" i="3" s="1"/>
  <c r="D696" i="3" s="1"/>
  <c r="D697" i="3" s="1"/>
  <c r="D682" i="3"/>
  <c r="D683" i="3" s="1"/>
  <c r="D666" i="3"/>
  <c r="D667" i="3" s="1"/>
  <c r="D668" i="3" s="1"/>
  <c r="D669" i="3" s="1"/>
  <c r="D670" i="3" s="1"/>
  <c r="D671" i="3" s="1"/>
  <c r="D672" i="3" s="1"/>
  <c r="D673" i="3" s="1"/>
  <c r="D674" i="3" s="1"/>
  <c r="D675" i="3" s="1"/>
  <c r="D676" i="3" s="1"/>
  <c r="D677" i="3" s="1"/>
  <c r="D678" i="3" s="1"/>
  <c r="D679" i="3" s="1"/>
  <c r="D665" i="3"/>
  <c r="D664" i="3"/>
  <c r="D647" i="3"/>
  <c r="D648" i="3" s="1"/>
  <c r="D649" i="3" s="1"/>
  <c r="D650" i="3" s="1"/>
  <c r="D651" i="3" s="1"/>
  <c r="D652" i="3" s="1"/>
  <c r="D653" i="3" s="1"/>
  <c r="D654" i="3" s="1"/>
  <c r="D655" i="3" s="1"/>
  <c r="D656" i="3" s="1"/>
  <c r="D657" i="3" s="1"/>
  <c r="D658" i="3" s="1"/>
  <c r="D659" i="3" s="1"/>
  <c r="D660" i="3" s="1"/>
  <c r="D646" i="3"/>
  <c r="D645" i="3"/>
  <c r="D623" i="3"/>
  <c r="D624" i="3" s="1"/>
  <c r="D625" i="3" s="1"/>
  <c r="D626" i="3" s="1"/>
  <c r="D627" i="3" s="1"/>
  <c r="D628" i="3" s="1"/>
  <c r="D629" i="3" s="1"/>
  <c r="D630" i="3" s="1"/>
  <c r="D631" i="3" s="1"/>
  <c r="D632" i="3" s="1"/>
  <c r="D633" i="3" s="1"/>
  <c r="D634" i="3" s="1"/>
  <c r="D635" i="3" s="1"/>
  <c r="D636" i="3" s="1"/>
  <c r="D637" i="3" s="1"/>
  <c r="D638" i="3" s="1"/>
  <c r="D639" i="3" s="1"/>
  <c r="D640" i="3" s="1"/>
  <c r="D641" i="3" s="1"/>
  <c r="D642" i="3" s="1"/>
  <c r="D622" i="3"/>
  <c r="D621" i="3"/>
  <c r="C620" i="3"/>
  <c r="C621" i="3"/>
  <c r="C622" i="3" s="1"/>
  <c r="C623" i="3" s="1"/>
  <c r="C624" i="3" s="1"/>
  <c r="C625" i="3" s="1"/>
  <c r="C626" i="3" s="1"/>
  <c r="C627" i="3" s="1"/>
  <c r="C628" i="3" s="1"/>
  <c r="C629" i="3" s="1"/>
  <c r="C630" i="3" s="1"/>
  <c r="C631" i="3" s="1"/>
  <c r="C632" i="3" s="1"/>
  <c r="C633" i="3" s="1"/>
  <c r="C634" i="3" s="1"/>
  <c r="C635" i="3" s="1"/>
  <c r="C636" i="3" s="1"/>
  <c r="C637" i="3" s="1"/>
  <c r="C638" i="3" s="1"/>
  <c r="C639" i="3" s="1"/>
  <c r="C640" i="3" s="1"/>
  <c r="C641" i="3" s="1"/>
  <c r="C642" i="3" s="1"/>
  <c r="D617" i="3"/>
  <c r="D612" i="3"/>
  <c r="D613" i="3" s="1"/>
  <c r="D614" i="3" s="1"/>
  <c r="D615" i="3" s="1"/>
  <c r="D616" i="3" s="1"/>
  <c r="D610" i="3"/>
  <c r="D611" i="3" s="1"/>
  <c r="D606" i="3"/>
  <c r="D593" i="3"/>
  <c r="D594" i="3" s="1"/>
  <c r="D595" i="3" s="1"/>
  <c r="D596" i="3" s="1"/>
  <c r="D597" i="3" s="1"/>
  <c r="D598" i="3" s="1"/>
  <c r="D599" i="3" s="1"/>
  <c r="D600" i="3" s="1"/>
  <c r="D601" i="3" s="1"/>
  <c r="D602" i="3" s="1"/>
  <c r="D603" i="3" s="1"/>
  <c r="D604" i="3" s="1"/>
  <c r="D605" i="3" s="1"/>
  <c r="D592" i="3"/>
  <c r="D591" i="3"/>
  <c r="D583" i="3"/>
  <c r="D584" i="3" s="1"/>
  <c r="D585" i="3" s="1"/>
  <c r="D586" i="3" s="1"/>
  <c r="D587" i="3" s="1"/>
  <c r="D588" i="3" s="1"/>
  <c r="D582" i="3"/>
  <c r="D581" i="3"/>
  <c r="D565" i="3"/>
  <c r="D566" i="3" s="1"/>
  <c r="D567" i="3" s="1"/>
  <c r="D568" i="3" s="1"/>
  <c r="D569" i="3" s="1"/>
  <c r="D570" i="3" s="1"/>
  <c r="D571" i="3" s="1"/>
  <c r="D572" i="3" s="1"/>
  <c r="D573" i="3" s="1"/>
  <c r="D574" i="3" s="1"/>
  <c r="D575" i="3" s="1"/>
  <c r="D576" i="3" s="1"/>
  <c r="D577" i="3" s="1"/>
  <c r="D564" i="3"/>
  <c r="D563" i="3"/>
  <c r="D562" i="3"/>
  <c r="D535" i="3"/>
  <c r="D536" i="3" s="1"/>
  <c r="D537" i="3" s="1"/>
  <c r="D538" i="3" s="1"/>
  <c r="D543" i="3"/>
  <c r="D544" i="3" s="1"/>
  <c r="D545" i="3" s="1"/>
  <c r="D546" i="3" s="1"/>
  <c r="D547" i="3" s="1"/>
  <c r="D548" i="3" s="1"/>
  <c r="D549" i="3" s="1"/>
  <c r="D550" i="3" s="1"/>
  <c r="D551" i="3" s="1"/>
  <c r="D552" i="3" s="1"/>
  <c r="D553" i="3" s="1"/>
  <c r="D554" i="3" s="1"/>
  <c r="D555" i="3" s="1"/>
  <c r="D556" i="3" s="1"/>
  <c r="D557" i="3" s="1"/>
  <c r="D371" i="3"/>
  <c r="D372" i="3" s="1"/>
  <c r="D373" i="3" s="1"/>
  <c r="D374" i="3" s="1"/>
  <c r="D375" i="3" s="1"/>
  <c r="D376" i="3" s="1"/>
  <c r="D377" i="3" s="1"/>
  <c r="D378" i="3" s="1"/>
  <c r="D379" i="3" s="1"/>
  <c r="D380" i="3" s="1"/>
  <c r="D381" i="3" s="1"/>
  <c r="D382" i="3" s="1"/>
  <c r="D383" i="3" s="1"/>
  <c r="D384" i="3" s="1"/>
  <c r="D385" i="3" s="1"/>
  <c r="D386" i="3" s="1"/>
  <c r="D387" i="3" s="1"/>
  <c r="D388" i="3" s="1"/>
  <c r="D389" i="3" s="1"/>
  <c r="D390" i="3" s="1"/>
  <c r="D391" i="3" s="1"/>
  <c r="D392" i="3" s="1"/>
  <c r="D393" i="3" s="1"/>
  <c r="D394" i="3" s="1"/>
  <c r="D395" i="3" s="1"/>
  <c r="D396" i="3" s="1"/>
  <c r="D397" i="3" s="1"/>
  <c r="D398" i="3" s="1"/>
  <c r="D399" i="3" s="1"/>
  <c r="D400" i="3" s="1"/>
  <c r="D401" i="3" s="1"/>
  <c r="D402" i="3" s="1"/>
  <c r="D403" i="3" s="1"/>
  <c r="D404" i="3" s="1"/>
  <c r="D405" i="3" s="1"/>
  <c r="D406" i="3" s="1"/>
  <c r="D407" i="3" s="1"/>
  <c r="D408" i="3" s="1"/>
  <c r="D409" i="3" s="1"/>
  <c r="D410" i="3" s="1"/>
  <c r="D411" i="3" s="1"/>
  <c r="D412" i="3" s="1"/>
  <c r="D413" i="3" s="1"/>
  <c r="D414" i="3" s="1"/>
  <c r="D415" i="3" s="1"/>
  <c r="D416" i="3" s="1"/>
  <c r="D417" i="3" s="1"/>
  <c r="D418" i="3" s="1"/>
  <c r="D419" i="3" s="1"/>
  <c r="D420" i="3" s="1"/>
  <c r="D421" i="3" s="1"/>
  <c r="D422" i="3" s="1"/>
  <c r="D423" i="3" s="1"/>
  <c r="D424" i="3" s="1"/>
  <c r="D425" i="3" s="1"/>
  <c r="D426" i="3" s="1"/>
  <c r="D427" i="3" s="1"/>
  <c r="D428" i="3" s="1"/>
  <c r="D429" i="3" s="1"/>
  <c r="D430" i="3" s="1"/>
  <c r="D431" i="3" s="1"/>
  <c r="D432" i="3" s="1"/>
  <c r="D433" i="3" s="1"/>
  <c r="D434" i="3" s="1"/>
  <c r="D435" i="3" s="1"/>
  <c r="D436" i="3" s="1"/>
  <c r="D437" i="3" s="1"/>
  <c r="D438" i="3" s="1"/>
  <c r="D439" i="3" s="1"/>
  <c r="D440" i="3" s="1"/>
  <c r="D441" i="3" s="1"/>
  <c r="D442" i="3" s="1"/>
  <c r="D443" i="3" s="1"/>
  <c r="D444" i="3" s="1"/>
  <c r="D445" i="3" s="1"/>
  <c r="D446" i="3" s="1"/>
  <c r="D447" i="3" s="1"/>
  <c r="D448" i="3" s="1"/>
  <c r="D449" i="3" s="1"/>
  <c r="D450" i="3" s="1"/>
  <c r="D451" i="3" s="1"/>
  <c r="D452" i="3" s="1"/>
  <c r="D453" i="3" s="1"/>
  <c r="D454" i="3" s="1"/>
  <c r="D455" i="3" s="1"/>
  <c r="D456" i="3" s="1"/>
  <c r="D457" i="3" s="1"/>
  <c r="D458" i="3" s="1"/>
  <c r="D459" i="3" s="1"/>
  <c r="D460" i="3" s="1"/>
  <c r="D461" i="3" s="1"/>
  <c r="D462" i="3" s="1"/>
  <c r="D463" i="3" s="1"/>
  <c r="D464" i="3" s="1"/>
  <c r="D465" i="3" s="1"/>
  <c r="D466" i="3" s="1"/>
  <c r="D467" i="3" s="1"/>
  <c r="D468" i="3" s="1"/>
  <c r="D469" i="3" s="1"/>
  <c r="D470" i="3" s="1"/>
  <c r="D471" i="3" s="1"/>
  <c r="D472" i="3" s="1"/>
  <c r="D473" i="3" s="1"/>
  <c r="D474" i="3" s="1"/>
  <c r="D475" i="3" s="1"/>
  <c r="D476" i="3" s="1"/>
  <c r="D477" i="3" s="1"/>
  <c r="D478" i="3" s="1"/>
  <c r="D479" i="3" s="1"/>
  <c r="D480" i="3" s="1"/>
  <c r="D481" i="3" s="1"/>
  <c r="D482" i="3" s="1"/>
  <c r="D483" i="3" s="1"/>
  <c r="D484" i="3" s="1"/>
  <c r="D485" i="3" s="1"/>
  <c r="D486" i="3" s="1"/>
  <c r="D487" i="3" s="1"/>
  <c r="D488" i="3" s="1"/>
  <c r="D489" i="3" s="1"/>
  <c r="D490" i="3" s="1"/>
  <c r="D491" i="3" s="1"/>
  <c r="D492" i="3" s="1"/>
  <c r="D493" i="3" s="1"/>
  <c r="D494" i="3" s="1"/>
  <c r="D495" i="3" s="1"/>
  <c r="D496" i="3" s="1"/>
  <c r="D497" i="3" s="1"/>
  <c r="D498" i="3" s="1"/>
  <c r="D499" i="3" s="1"/>
  <c r="D500" i="3" s="1"/>
  <c r="D501" i="3" s="1"/>
  <c r="D502" i="3" s="1"/>
  <c r="D503" i="3" s="1"/>
  <c r="D504" i="3" s="1"/>
  <c r="D505" i="3" s="1"/>
  <c r="D506" i="3" s="1"/>
  <c r="D507" i="3" s="1"/>
  <c r="D508" i="3" s="1"/>
  <c r="D509" i="3" s="1"/>
  <c r="D510" i="3" s="1"/>
  <c r="D511" i="3" s="1"/>
  <c r="D512" i="3" s="1"/>
  <c r="D513" i="3" s="1"/>
  <c r="D514" i="3" s="1"/>
  <c r="D515" i="3" s="1"/>
  <c r="D516" i="3" s="1"/>
  <c r="D517" i="3" s="1"/>
  <c r="D518" i="3" s="1"/>
  <c r="D519" i="3" s="1"/>
  <c r="D520" i="3" s="1"/>
  <c r="D521" i="3" s="1"/>
  <c r="D522" i="3" s="1"/>
  <c r="D523" i="3" s="1"/>
  <c r="D524" i="3" s="1"/>
  <c r="D525" i="3" s="1"/>
  <c r="D526" i="3" s="1"/>
  <c r="D527" i="3" s="1"/>
  <c r="D528" i="3" s="1"/>
  <c r="D529" i="3" s="1"/>
  <c r="D530" i="3" s="1"/>
  <c r="D531" i="3" s="1"/>
  <c r="E47" i="3"/>
  <c r="E48" i="3" s="1"/>
  <c r="E49" i="3" s="1"/>
  <c r="E50" i="3" s="1"/>
  <c r="E51" i="3" s="1"/>
  <c r="E52" i="3" s="1"/>
  <c r="E53" i="3" s="1"/>
  <c r="E54" i="3" s="1"/>
  <c r="E55" i="3" s="1"/>
  <c r="E56" i="3" s="1"/>
  <c r="E57" i="3" s="1"/>
  <c r="E58" i="3" s="1"/>
  <c r="E59" i="3" s="1"/>
  <c r="E60" i="3" s="1"/>
  <c r="E61" i="3" s="1"/>
  <c r="E62" i="3" s="1"/>
  <c r="E63" i="3" s="1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4" i="3" s="1"/>
  <c r="E95" i="3" s="1"/>
  <c r="E96" i="3" s="1"/>
  <c r="E97" i="3" s="1"/>
  <c r="E98" i="3" s="1"/>
  <c r="E99" i="3" s="1"/>
  <c r="E100" i="3" s="1"/>
  <c r="E101" i="3" s="1"/>
  <c r="E102" i="3" s="1"/>
  <c r="E103" i="3" s="1"/>
  <c r="E104" i="3" s="1"/>
  <c r="E105" i="3" s="1"/>
  <c r="E106" i="3" s="1"/>
  <c r="E107" i="3" s="1"/>
  <c r="E108" i="3" s="1"/>
  <c r="E109" i="3" s="1"/>
  <c r="E110" i="3" s="1"/>
  <c r="E111" i="3" s="1"/>
  <c r="E112" i="3" s="1"/>
  <c r="E113" i="3" s="1"/>
  <c r="E114" i="3" s="1"/>
  <c r="E115" i="3" s="1"/>
  <c r="E116" i="3" s="1"/>
  <c r="E117" i="3" s="1"/>
  <c r="E118" i="3" s="1"/>
  <c r="E119" i="3" s="1"/>
  <c r="E120" i="3" s="1"/>
  <c r="E121" i="3" s="1"/>
  <c r="E122" i="3" s="1"/>
  <c r="E123" i="3" s="1"/>
  <c r="E124" i="3" s="1"/>
  <c r="E125" i="3" s="1"/>
  <c r="E126" i="3" s="1"/>
  <c r="E127" i="3" s="1"/>
  <c r="E128" i="3" s="1"/>
  <c r="E129" i="3" s="1"/>
  <c r="E130" i="3" s="1"/>
  <c r="E131" i="3" s="1"/>
  <c r="E132" i="3" s="1"/>
  <c r="E133" i="3" s="1"/>
  <c r="E134" i="3" s="1"/>
  <c r="E135" i="3" s="1"/>
  <c r="E136" i="3" s="1"/>
  <c r="E137" i="3" s="1"/>
  <c r="E138" i="3" s="1"/>
  <c r="E139" i="3" s="1"/>
  <c r="E140" i="3" s="1"/>
  <c r="E141" i="3" s="1"/>
  <c r="E142" i="3" s="1"/>
  <c r="E143" i="3" s="1"/>
  <c r="E144" i="3" s="1"/>
  <c r="E145" i="3" s="1"/>
  <c r="E146" i="3" s="1"/>
  <c r="E147" i="3" s="1"/>
  <c r="E148" i="3" s="1"/>
  <c r="E149" i="3" s="1"/>
  <c r="E150" i="3" s="1"/>
  <c r="E151" i="3" s="1"/>
  <c r="E152" i="3" s="1"/>
  <c r="E153" i="3" s="1"/>
  <c r="E154" i="3" s="1"/>
  <c r="E155" i="3" s="1"/>
  <c r="E156" i="3" s="1"/>
  <c r="E157" i="3" s="1"/>
  <c r="E158" i="3" s="1"/>
  <c r="E159" i="3" s="1"/>
  <c r="E160" i="3" s="1"/>
  <c r="E161" i="3" s="1"/>
  <c r="E162" i="3" s="1"/>
  <c r="E163" i="3" s="1"/>
  <c r="E164" i="3" s="1"/>
  <c r="E165" i="3" s="1"/>
  <c r="E166" i="3" s="1"/>
  <c r="E167" i="3" s="1"/>
  <c r="E168" i="3" s="1"/>
  <c r="E169" i="3" s="1"/>
  <c r="E170" i="3" s="1"/>
  <c r="E171" i="3" s="1"/>
  <c r="E172" i="3" s="1"/>
  <c r="E173" i="3" s="1"/>
  <c r="E174" i="3" s="1"/>
  <c r="E175" i="3" s="1"/>
  <c r="E176" i="3" s="1"/>
  <c r="E177" i="3" s="1"/>
  <c r="E178" i="3" s="1"/>
  <c r="E179" i="3" s="1"/>
  <c r="E180" i="3" s="1"/>
  <c r="E181" i="3" s="1"/>
  <c r="E182" i="3" s="1"/>
  <c r="E183" i="3" s="1"/>
  <c r="E184" i="3" s="1"/>
  <c r="E185" i="3" s="1"/>
  <c r="E186" i="3" s="1"/>
  <c r="E187" i="3" s="1"/>
  <c r="E188" i="3" s="1"/>
  <c r="E189" i="3" s="1"/>
  <c r="E190" i="3" s="1"/>
  <c r="E191" i="3" s="1"/>
  <c r="E192" i="3" s="1"/>
  <c r="E193" i="3" s="1"/>
  <c r="E194" i="3" s="1"/>
  <c r="E195" i="3" s="1"/>
  <c r="E196" i="3" s="1"/>
  <c r="E197" i="3" s="1"/>
  <c r="E198" i="3" s="1"/>
  <c r="E199" i="3" s="1"/>
  <c r="E200" i="3" s="1"/>
  <c r="E201" i="3" s="1"/>
  <c r="E202" i="3" s="1"/>
  <c r="E203" i="3" s="1"/>
  <c r="E204" i="3" s="1"/>
  <c r="E205" i="3" s="1"/>
  <c r="E206" i="3" s="1"/>
  <c r="E207" i="3" s="1"/>
  <c r="E208" i="3" s="1"/>
  <c r="E209" i="3" s="1"/>
  <c r="E210" i="3" s="1"/>
  <c r="E211" i="3" s="1"/>
  <c r="E212" i="3" s="1"/>
  <c r="E213" i="3" s="1"/>
  <c r="E214" i="3" s="1"/>
  <c r="E215" i="3" s="1"/>
  <c r="E216" i="3" s="1"/>
  <c r="E217" i="3" s="1"/>
  <c r="E218" i="3" s="1"/>
  <c r="E219" i="3" s="1"/>
  <c r="E220" i="3" s="1"/>
  <c r="E221" i="3" s="1"/>
  <c r="E222" i="3" s="1"/>
  <c r="E223" i="3" s="1"/>
  <c r="E224" i="3" s="1"/>
  <c r="E225" i="3" s="1"/>
  <c r="E226" i="3" s="1"/>
  <c r="E227" i="3" s="1"/>
  <c r="E228" i="3" s="1"/>
  <c r="E229" i="3" s="1"/>
  <c r="E230" i="3" s="1"/>
  <c r="E231" i="3" s="1"/>
  <c r="E232" i="3" s="1"/>
  <c r="E233" i="3" s="1"/>
  <c r="E234" i="3" s="1"/>
  <c r="E235" i="3" s="1"/>
  <c r="E236" i="3" s="1"/>
  <c r="E237" i="3" s="1"/>
  <c r="E238" i="3" s="1"/>
  <c r="E239" i="3" s="1"/>
  <c r="E240" i="3" s="1"/>
  <c r="E241" i="3" s="1"/>
  <c r="E242" i="3" s="1"/>
  <c r="E243" i="3" s="1"/>
  <c r="E244" i="3" s="1"/>
  <c r="E245" i="3" s="1"/>
  <c r="E246" i="3" s="1"/>
  <c r="E247" i="3" s="1"/>
  <c r="E248" i="3" s="1"/>
  <c r="E249" i="3" s="1"/>
  <c r="E250" i="3" s="1"/>
  <c r="E251" i="3" s="1"/>
  <c r="E252" i="3" s="1"/>
  <c r="E253" i="3" s="1"/>
  <c r="E254" i="3" s="1"/>
  <c r="E255" i="3" s="1"/>
  <c r="E256" i="3" s="1"/>
  <c r="E257" i="3" s="1"/>
  <c r="E258" i="3" s="1"/>
  <c r="E259" i="3" s="1"/>
  <c r="E260" i="3" s="1"/>
  <c r="E261" i="3" s="1"/>
  <c r="E262" i="3" s="1"/>
  <c r="E263" i="3" s="1"/>
  <c r="E264" i="3" s="1"/>
  <c r="E265" i="3" s="1"/>
  <c r="E266" i="3" s="1"/>
  <c r="E267" i="3" s="1"/>
  <c r="E268" i="3" s="1"/>
  <c r="E269" i="3" s="1"/>
  <c r="E270" i="3" s="1"/>
  <c r="E271" i="3" s="1"/>
  <c r="E272" i="3" s="1"/>
  <c r="E273" i="3" s="1"/>
  <c r="E274" i="3" s="1"/>
  <c r="E275" i="3" s="1"/>
  <c r="E276" i="3" s="1"/>
  <c r="E277" i="3" s="1"/>
  <c r="E278" i="3" s="1"/>
  <c r="E279" i="3" s="1"/>
  <c r="E280" i="3" s="1"/>
  <c r="E281" i="3" s="1"/>
  <c r="E282" i="3" s="1"/>
  <c r="E283" i="3" s="1"/>
  <c r="E284" i="3" s="1"/>
  <c r="E285" i="3" s="1"/>
  <c r="E286" i="3" s="1"/>
  <c r="E287" i="3" s="1"/>
  <c r="E288" i="3" s="1"/>
  <c r="E289" i="3" s="1"/>
  <c r="E290" i="3" s="1"/>
  <c r="E291" i="3" s="1"/>
  <c r="E292" i="3" s="1"/>
  <c r="E293" i="3" s="1"/>
  <c r="E294" i="3" s="1"/>
  <c r="E295" i="3" s="1"/>
  <c r="E296" i="3" s="1"/>
  <c r="E297" i="3" s="1"/>
  <c r="E298" i="3" s="1"/>
  <c r="E299" i="3" s="1"/>
  <c r="E300" i="3" s="1"/>
  <c r="E301" i="3" s="1"/>
  <c r="E302" i="3" s="1"/>
  <c r="E303" i="3" s="1"/>
  <c r="E304" i="3" s="1"/>
  <c r="E305" i="3" s="1"/>
  <c r="E306" i="3" s="1"/>
  <c r="E307" i="3" s="1"/>
  <c r="E308" i="3" s="1"/>
  <c r="E309" i="3" s="1"/>
  <c r="E310" i="3" s="1"/>
  <c r="E311" i="3" s="1"/>
  <c r="E312" i="3" s="1"/>
  <c r="E313" i="3" s="1"/>
  <c r="E314" i="3" s="1"/>
  <c r="E315" i="3" s="1"/>
  <c r="E316" i="3" s="1"/>
  <c r="E317" i="3" s="1"/>
  <c r="E318" i="3" s="1"/>
  <c r="E319" i="3" s="1"/>
  <c r="E320" i="3" s="1"/>
  <c r="E321" i="3" s="1"/>
  <c r="E322" i="3" s="1"/>
  <c r="E323" i="3" s="1"/>
  <c r="E324" i="3" s="1"/>
  <c r="E325" i="3" s="1"/>
  <c r="E326" i="3" s="1"/>
  <c r="E327" i="3" s="1"/>
  <c r="E328" i="3" s="1"/>
  <c r="E329" i="3" s="1"/>
  <c r="E330" i="3" s="1"/>
  <c r="E331" i="3" s="1"/>
  <c r="E332" i="3" s="1"/>
  <c r="E333" i="3" s="1"/>
  <c r="E334" i="3" s="1"/>
  <c r="E335" i="3" s="1"/>
  <c r="E336" i="3" s="1"/>
  <c r="E337" i="3" s="1"/>
  <c r="E338" i="3" s="1"/>
  <c r="E339" i="3" s="1"/>
  <c r="E340" i="3" s="1"/>
  <c r="E341" i="3" s="1"/>
  <c r="E342" i="3" s="1"/>
  <c r="E343" i="3" s="1"/>
  <c r="E344" i="3" s="1"/>
  <c r="E345" i="3" s="1"/>
  <c r="E346" i="3" s="1"/>
  <c r="E347" i="3" s="1"/>
  <c r="E348" i="3" s="1"/>
  <c r="E349" i="3" s="1"/>
  <c r="E350" i="3" s="1"/>
  <c r="E351" i="3" s="1"/>
  <c r="E352" i="3" s="1"/>
  <c r="E353" i="3" s="1"/>
  <c r="E354" i="3" s="1"/>
  <c r="E355" i="3" s="1"/>
  <c r="E356" i="3" s="1"/>
  <c r="E357" i="3" s="1"/>
  <c r="E358" i="3" s="1"/>
  <c r="E359" i="3" s="1"/>
  <c r="E360" i="3" s="1"/>
  <c r="E361" i="3" s="1"/>
  <c r="E362" i="3" s="1"/>
  <c r="E363" i="3" s="1"/>
  <c r="E364" i="3" s="1"/>
  <c r="E365" i="3" s="1"/>
  <c r="E366" i="3" s="1"/>
  <c r="E367" i="3" s="1"/>
  <c r="E10" i="3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E34" i="3" s="1"/>
  <c r="E35" i="3" s="1"/>
  <c r="E36" i="3" s="1"/>
  <c r="E37" i="3" s="1"/>
  <c r="E38" i="3" s="1"/>
  <c r="E39" i="3" s="1"/>
  <c r="E40" i="3" s="1"/>
  <c r="E41" i="3" s="1"/>
  <c r="J19" i="1"/>
  <c r="I21" i="1"/>
  <c r="I19" i="1"/>
  <c r="B13" i="1"/>
  <c r="B12" i="1"/>
  <c r="Q12" i="1" l="1"/>
  <c r="Q13" i="1" s="1"/>
  <c r="Q14" i="1" s="1"/>
  <c r="E19" i="1"/>
  <c r="E20" i="1" s="1"/>
  <c r="E21" i="1" s="1"/>
  <c r="E22" i="1" s="1"/>
  <c r="E23" i="1" s="1"/>
  <c r="E24" i="1" s="1"/>
  <c r="E25" i="1" s="1"/>
  <c r="E26" i="1" s="1"/>
  <c r="E27" i="1" s="1"/>
  <c r="E28" i="1" s="1"/>
  <c r="Q15" i="1" l="1"/>
  <c r="B40" i="1" s="1"/>
  <c r="B48" i="1"/>
  <c r="Q32" i="1" l="1"/>
  <c r="Q19" i="1" l="1"/>
  <c r="Q20" i="1" s="1"/>
  <c r="Q21" i="1" s="1"/>
  <c r="Q22" i="1" s="1"/>
  <c r="Q23" i="1" s="1"/>
  <c r="Q24" i="1" s="1"/>
  <c r="Q25" i="1" s="1"/>
  <c r="Q26" i="1" s="1"/>
  <c r="Q27" i="1" l="1"/>
  <c r="Q28" i="1" s="1"/>
  <c r="B38" i="1"/>
  <c r="B49" i="1" s="1"/>
  <c r="Q8" i="1"/>
  <c r="B39" i="1" s="1"/>
  <c r="B41" i="1" l="1"/>
  <c r="B50" i="1"/>
  <c r="B51" i="1"/>
  <c r="D19" i="1"/>
  <c r="D20" i="1" s="1"/>
  <c r="D21" i="1" l="1"/>
  <c r="D22" i="1" s="1"/>
  <c r="D23" i="1" s="1"/>
  <c r="D24" i="1" s="1"/>
  <c r="D25" i="1" s="1"/>
  <c r="D26" i="1" s="1"/>
  <c r="D27" i="1" s="1"/>
  <c r="D28" i="1" s="1"/>
  <c r="B42" i="1" l="1"/>
  <c r="B46" i="1"/>
  <c r="B62" i="1" l="1"/>
  <c r="B47" i="1"/>
</calcChain>
</file>

<file path=xl/sharedStrings.xml><?xml version="1.0" encoding="utf-8"?>
<sst xmlns="http://schemas.openxmlformats.org/spreadsheetml/2006/main" count="1323" uniqueCount="1088">
  <si>
    <t>Default Value</t>
  </si>
  <si>
    <t>Range: Min|Max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</si>
  <si>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</si>
  <si>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</si>
  <si>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</si>
  <si>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</si>
  <si>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</si>
  <si>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</si>
  <si>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</si>
  <si>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</si>
  <si>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</si>
  <si>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</si>
  <si>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</si>
  <si>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Number</t>
  </si>
  <si>
    <t>Param Name</t>
  </si>
  <si>
    <t>Name</t>
  </si>
  <si>
    <t>Value</t>
  </si>
  <si>
    <t>Last Parameter</t>
  </si>
  <si>
    <t>Dialog Definition Worksheet for TabValueDialog based Parameter Editing Dialogs</t>
  </si>
  <si>
    <t>TABS</t>
  </si>
  <si>
    <t>These cells must not be changed - this sheet is locked</t>
  </si>
  <si>
    <t>GROUP</t>
  </si>
  <si>
    <t>Parent Tab</t>
  </si>
  <si>
    <t>Group Type</t>
  </si>
  <si>
    <t>CHECK</t>
  </si>
  <si>
    <t>GROUPCHECK</t>
  </si>
  <si>
    <t>LABEL</t>
  </si>
  <si>
    <t>Title</t>
  </si>
  <si>
    <t>Group Title</t>
  </si>
  <si>
    <t>Starting Row</t>
  </si>
  <si>
    <t>Starting Column</t>
  </si>
  <si>
    <t>Ending Row</t>
  </si>
  <si>
    <t>Ending Column</t>
  </si>
  <si>
    <t>Control Idx</t>
  </si>
  <si>
    <t>Add Vertical Lines</t>
  </si>
  <si>
    <t>Column Spacing</t>
  </si>
  <si>
    <t>Step #1:</t>
  </si>
  <si>
    <t>Step #2:</t>
  </si>
  <si>
    <t>Determine the group boxes on those tabs. The order of the groups doesn't matter.</t>
  </si>
  <si>
    <t>Step #3:</t>
  </si>
  <si>
    <t>Determine the parameter editing controls in the group boxes.</t>
  </si>
  <si>
    <t>GROUPS property contatenation</t>
  </si>
  <si>
    <t>Parent Group</t>
  </si>
  <si>
    <t>Row</t>
  </si>
  <si>
    <t>Col</t>
  </si>
  <si>
    <t>Units</t>
  </si>
  <si>
    <t>Tool Tip</t>
  </si>
  <si>
    <t>GROUPS</t>
  </si>
  <si>
    <t>edit_parameterised_multi_prop_device_tab_value_dialog 1</t>
  </si>
  <si>
    <t>DESCRIPTIONS</t>
  </si>
  <si>
    <t>Determine Dialog Title and Caption</t>
  </si>
  <si>
    <t>Caption</t>
  </si>
  <si>
    <t>DESCRIPTIONS property concatenation</t>
  </si>
  <si>
    <t>__Ohms__</t>
  </si>
  <si>
    <t>Determine how many tabs will be used, concatenate a string of comma seperated tab names. 
Tabs will be created in the top-to-bottom order you define here from left-to-right on the dialog.</t>
  </si>
  <si>
    <t>TABS property contatenation</t>
  </si>
  <si>
    <t>Step #4</t>
  </si>
  <si>
    <t>Symbol Property to be added to the symbol</t>
  </si>
  <si>
    <t>Flags</t>
  </si>
  <si>
    <t>File:</t>
  </si>
  <si>
    <t>Revision:</t>
  </si>
  <si>
    <t>1.0</t>
  </si>
  <si>
    <t>Date:</t>
  </si>
  <si>
    <t xml:space="preserve">Script Calls ( with the symbol open in the symbol editor, you can copy/paste these commands into the SIMetrix/SIMPLIS command shell to add or modify the symbol properties. )
</t>
  </si>
  <si>
    <t>Descriptive Label</t>
  </si>
  <si>
    <t>5.6_tab_value_dialog_definition_worksheet_independent.xlsx</t>
  </si>
  <si>
    <t>AC_GAIN</t>
  </si>
  <si>
    <t>TBLANK</t>
  </si>
  <si>
    <t>FREQUENCY_SWITCH (decoded)</t>
  </si>
  <si>
    <t>Effective Switching Frequency (kHz)</t>
  </si>
  <si>
    <t>NVM Code</t>
  </si>
  <si>
    <t>Less than 300 kHz</t>
  </si>
  <si>
    <t>Invalid/Unsupported</t>
  </si>
  <si>
    <t>-</t>
  </si>
  <si>
    <t>300 ≤ FSW &lt; 325 kHz</t>
  </si>
  <si>
    <t>0b00000</t>
  </si>
  <si>
    <t>325 ≤ FSW &lt; 375 kHz</t>
  </si>
  <si>
    <t>0b00001</t>
  </si>
  <si>
    <t>375 ≤ FSW &lt; 425 kHz</t>
  </si>
  <si>
    <t>0b00010</t>
  </si>
  <si>
    <t>425 ≤ FSW &lt; 475 kHz</t>
  </si>
  <si>
    <t>0b00011</t>
  </si>
  <si>
    <t>475 ≤ FSW &lt; 525 kHz</t>
  </si>
  <si>
    <t>0b00100</t>
  </si>
  <si>
    <t>525 ≤ FSW &lt; 575 kHz</t>
  </si>
  <si>
    <t>0b00101</t>
  </si>
  <si>
    <t>575 ≤ FSW &lt; 625 kHz</t>
  </si>
  <si>
    <t>0b00110</t>
  </si>
  <si>
    <t>625 ≤ FSW &lt; 675 kHz</t>
  </si>
  <si>
    <t>0b00111</t>
  </si>
  <si>
    <t>675 ≤ FSW &lt; 725 kHz</t>
  </si>
  <si>
    <t>0b01000</t>
  </si>
  <si>
    <t>725 ≤ FSW &lt; 775 kHz</t>
  </si>
  <si>
    <t>0b01001</t>
  </si>
  <si>
    <t>775 ≤ FSW &lt; 825 kHz</t>
  </si>
  <si>
    <t>0b01010</t>
  </si>
  <si>
    <t>825 ≤ FSW &lt; 875 kHz</t>
  </si>
  <si>
    <t>0b01011</t>
  </si>
  <si>
    <t>875 ≤ FSW &lt; 950 kHz</t>
  </si>
  <si>
    <t>0b01100</t>
  </si>
  <si>
    <t>950 ≤ FSW &lt; 1025 kHz</t>
  </si>
  <si>
    <t>0b01101</t>
  </si>
  <si>
    <t>1025 ≤ FSW &lt; 1075 kHz</t>
  </si>
  <si>
    <t>0b01110</t>
  </si>
  <si>
    <t>1075 ≤ FSW &lt; 1125 kHz</t>
  </si>
  <si>
    <t>0b01111</t>
  </si>
  <si>
    <t>1125 ≤ FSW &lt; 1175 kHz</t>
  </si>
  <si>
    <t>0b10000</t>
  </si>
  <si>
    <t>1175 ≤ FSW &lt; 1225 kHz</t>
  </si>
  <si>
    <t>0b10001</t>
  </si>
  <si>
    <t>1225 ≤ FSW &lt; 1275 kHz</t>
  </si>
  <si>
    <t>0b10010</t>
  </si>
  <si>
    <t>1275 ≤ FSW &lt; 1325 kHz</t>
  </si>
  <si>
    <t>0b10011</t>
  </si>
  <si>
    <t>1325 ≤ FSW &lt; 1375 kHz</t>
  </si>
  <si>
    <t>0b10100</t>
  </si>
  <si>
    <t>1375 ≤ FSW &lt; 1425 kHz</t>
  </si>
  <si>
    <t>0b10101</t>
  </si>
  <si>
    <t>1425 ≤ FSW &lt; 1475 kHz</t>
  </si>
  <si>
    <t>0b10110</t>
  </si>
  <si>
    <t>1475 ≤ FSW &lt; 1525 kHz</t>
  </si>
  <si>
    <t>0b10111</t>
  </si>
  <si>
    <t>1525 ≤ FSW &lt; 1575 kHz</t>
  </si>
  <si>
    <t>0b11000</t>
  </si>
  <si>
    <t>1575 ≤ FSW &lt; 1625 kHz</t>
  </si>
  <si>
    <t>0b11001</t>
  </si>
  <si>
    <t>1625 ≤ FSW &lt; 1675 kHz</t>
  </si>
  <si>
    <t>0b11010</t>
  </si>
  <si>
    <t>1675 ≤ FSW &lt; 1725 kHz</t>
  </si>
  <si>
    <t>0b11011</t>
  </si>
  <si>
    <t>1725 ≤ FSW &lt; 1775 kHz</t>
  </si>
  <si>
    <t>0b11100</t>
  </si>
  <si>
    <t>1775 ≤ FSW &lt; 1850 kHz</t>
  </si>
  <si>
    <t>0b11101</t>
  </si>
  <si>
    <t>1850 ≤ FSW &lt; 1950 kHz</t>
  </si>
  <si>
    <t>0b11110</t>
  </si>
  <si>
    <t>1950 ≤ FSW ≤ 2000 kHz</t>
  </si>
  <si>
    <t>0b11111</t>
  </si>
  <si>
    <t> Greater than 2000 kHz</t>
  </si>
  <si>
    <t>VOUT_DROOP (decoded)</t>
  </si>
  <si>
    <t>Effective DC LoadLine (mOhms)</t>
  </si>
  <si>
    <t>0 mOhm ≤ (VOUT_DROOP) &lt; 0.00390625 mOhms</t>
  </si>
  <si>
    <t>000000000b</t>
  </si>
  <si>
    <t>0.00390625 mOhm ≤ (VOUT_DROOP) &lt; 0.01171875 mOhm</t>
  </si>
  <si>
    <t>000000001b</t>
  </si>
  <si>
    <t>0.01171875 mOhm ≤ (VOUT_DROOP) &lt; 0.01953125 mOhm</t>
  </si>
  <si>
    <t>000000010b</t>
  </si>
  <si>
    <t>0.01953125 mOhm ≤ (VOUT_DROOP) &lt; 0.02734375 mOhm</t>
  </si>
  <si>
    <t>000000011b</t>
  </si>
  <si>
    <t>0.02734375 mOhm ≤ (VOUT_DROOP) &lt; 0.03515625 mOhm</t>
  </si>
  <si>
    <t>000000100b</t>
  </si>
  <si>
    <t>0.03515625 mOhm ≤ (VOUT_DROOP) &lt; 0.04296875 mOhm</t>
  </si>
  <si>
    <t>000000101b</t>
  </si>
  <si>
    <t>0.04296875 mOhm ≤ (VOUT_DROOP) &lt; 0.05078125 mOhm</t>
  </si>
  <si>
    <t>000000110b</t>
  </si>
  <si>
    <t>0.05078125 mOhm ≤ (VOUT_DROOP) &lt; 0.05859375 mOhm</t>
  </si>
  <si>
    <t>000000111b</t>
  </si>
  <si>
    <t>0.05859375 mOhm ≤ (VOUT_DROOP) &lt; 0.06640625 mOhm</t>
  </si>
  <si>
    <t>000001000b</t>
  </si>
  <si>
    <t>0.06640625 mOhm ≤ (VOUT_DROOP) &lt; 0.07421875 mOhm</t>
  </si>
  <si>
    <t>000001001b</t>
  </si>
  <si>
    <t>0.07421875 mOhm ≤ (VOUT_DROOP) &lt; 0.08203125 mOhm</t>
  </si>
  <si>
    <t>000001010b</t>
  </si>
  <si>
    <t>0.08203125 mOhm ≤ (VOUT_DROOP) &lt; 0.08984375 mOhm</t>
  </si>
  <si>
    <t>000001011b</t>
  </si>
  <si>
    <t>0.08984375 mOhm ≤ (VOUT_DROOP) &lt; 0.09765625 mOhm</t>
  </si>
  <si>
    <t>000001100b</t>
  </si>
  <si>
    <t>0.09765625 mOhm ≤ (VOUT_DROOP) &lt; 0.10546875 mOhm</t>
  </si>
  <si>
    <t>000001101b</t>
  </si>
  <si>
    <t>0.10546875 mOhm ≤ (VOUT_DROOP) &lt; 0.11328125 mOhm</t>
  </si>
  <si>
    <t>000001110b</t>
  </si>
  <si>
    <t>0.11328125 mOhm ≤ (VOUT_DROOP) &lt; 0.12109375 mOhm</t>
  </si>
  <si>
    <t>000001111b</t>
  </si>
  <si>
    <t>0.12109375 mOhm ≤ (VOUT_DROOP) &lt; 0.12890625 mOhm</t>
  </si>
  <si>
    <t>000010000b</t>
  </si>
  <si>
    <t>0.12890625 mOhm ≤ (VOUT_DROOP) &lt; 0.13671875 mOhm</t>
  </si>
  <si>
    <t>000010001b</t>
  </si>
  <si>
    <t>0.13671875 mOhm ≤ (VOUT_DROOP) &lt; 0.14453125 mOhm</t>
  </si>
  <si>
    <t>000010010b</t>
  </si>
  <si>
    <t>0.14453125 mOhm ≤ (VOUT_DROOP) &lt; 0.15234375 mOhm</t>
  </si>
  <si>
    <t>000010011b</t>
  </si>
  <si>
    <t>0.15234375 mOhm ≤ (VOUT_DROOP) &lt; 0.16015625 mOhm</t>
  </si>
  <si>
    <t>000010100b</t>
  </si>
  <si>
    <t>0.16015625 mOhm ≤ (VOUT_DROOP) &lt; 0.16796875 mOhm</t>
  </si>
  <si>
    <t>000010101b</t>
  </si>
  <si>
    <t>0.16796875 mOhm ≤ (VOUT_DROOP) &lt; 0.17578125 mOhm</t>
  </si>
  <si>
    <t>000010110b</t>
  </si>
  <si>
    <t>0.17578125 mOhm ≤ (VOUT_DROOP) &lt; 0.18359375 mOhm</t>
  </si>
  <si>
    <t>000010111b</t>
  </si>
  <si>
    <t>0.18359375 mOhm ≤ (VOUT_DROOP) &lt; 0.19140625 mOhm</t>
  </si>
  <si>
    <t>000011000b</t>
  </si>
  <si>
    <t>0.19140625 mOhm ≤ (VOUT_DROOP) &lt; 0.19921875 mOhm</t>
  </si>
  <si>
    <t>000011001b</t>
  </si>
  <si>
    <t>0.19921875 mOhm ≤ (VOUT_DROOP) &lt; 0.20703125 mOhm</t>
  </si>
  <si>
    <t>000011010b</t>
  </si>
  <si>
    <t>0.20703125 mOhm ≤ (VOUT_DROOP) &lt; 0.21484375 mOhm</t>
  </si>
  <si>
    <t>000011011b</t>
  </si>
  <si>
    <t>0.21484375 mOhm ≤ (VOUT_DROOP) &lt; 0.22265625 mOhm</t>
  </si>
  <si>
    <t>000011100b</t>
  </si>
  <si>
    <t>0.22265625 mOhm ≤ (VOUT_DROOP) &lt; 0.23046875 mOhm</t>
  </si>
  <si>
    <t>000011101b</t>
  </si>
  <si>
    <t>0.23046875 mOhm ≤ (VOUT_DROOP) &lt; 0.23828125 mOhm</t>
  </si>
  <si>
    <t>000011110b</t>
  </si>
  <si>
    <t>0.23828125 mOhm ≤ (VOUT_DROOP) &lt; 0.24609375 mOhm</t>
  </si>
  <si>
    <t>000011111b</t>
  </si>
  <si>
    <t>0.24609375 mOhm ≤ (VOUT_DROOP) &lt; 0.25390625 mOhm</t>
  </si>
  <si>
    <t>000100000b</t>
  </si>
  <si>
    <t>0.25390625 mOhm ≤ (VOUT_DROOP) &lt; 0.26171875 mOhm</t>
  </si>
  <si>
    <t>000100001b</t>
  </si>
  <si>
    <t>0.26171875 mOhm ≤ (VOUT_DROOP) &lt; 0.26953125 mOhm</t>
  </si>
  <si>
    <t>000100010b</t>
  </si>
  <si>
    <t>0.26953125 mOhm ≤ (VOUT_DROOP) &lt; 0.27734375 mOhm</t>
  </si>
  <si>
    <t>000100011b</t>
  </si>
  <si>
    <t>0.27734375 mOhm ≤ (VOUT_DROOP) &lt; 0.28515625 mOhm</t>
  </si>
  <si>
    <t>000100100b</t>
  </si>
  <si>
    <t>0.28515625 mOhm ≤ (VOUT_DROOP) &lt; 0.29296875 mOhm</t>
  </si>
  <si>
    <t>000100101b</t>
  </si>
  <si>
    <t>0.29296875 mOhm ≤ (VOUT_DROOP) &lt; 0.30078125 mOhm</t>
  </si>
  <si>
    <t>000100110b</t>
  </si>
  <si>
    <t>0.30078125 mOhm ≤ (VOUT_DROOP) &lt; 0.30859375 mOhm</t>
  </si>
  <si>
    <t>000100111b</t>
  </si>
  <si>
    <t>0.30859375 mOhm ≤ (VOUT_DROOP) &lt; 0.31640625 mOhm</t>
  </si>
  <si>
    <t>000101000b</t>
  </si>
  <si>
    <t>0.31640625 mOhm ≤ (VOUT_DROOP) &lt; 0.32421875 mOhm</t>
  </si>
  <si>
    <t>000101001b</t>
  </si>
  <si>
    <t>0.32421875 mOhm ≤ (VOUT_DROOP) &lt; 0.33203125 mOhm</t>
  </si>
  <si>
    <t>000101010b</t>
  </si>
  <si>
    <t>0.33203125 mOhm ≤ (VOUT_DROOP) &lt; 0.33984375 mOhm</t>
  </si>
  <si>
    <t>000101011b</t>
  </si>
  <si>
    <t>0.33984375 mOhm ≤ (VOUT_DROOP) &lt; 0.34765625 mOhm</t>
  </si>
  <si>
    <t>000101100b</t>
  </si>
  <si>
    <t>0.34765625 mOhm ≤ (VOUT_DROOP) &lt; 0.35546875 mOhm</t>
  </si>
  <si>
    <t>000101101b</t>
  </si>
  <si>
    <t>0.35546875 mOhm ≤ (VOUT_DROOP) &lt; 0.36328125 mOhm</t>
  </si>
  <si>
    <t>000101110b</t>
  </si>
  <si>
    <t>0.36328125 mOhm ≤ (VOUT_DROOP) &lt; 0.37109375 mOhm</t>
  </si>
  <si>
    <t>000101111b</t>
  </si>
  <si>
    <t>0.37109375 mOhm ≤ (VOUT_DROOP) &lt; 0.37890625 mOhm</t>
  </si>
  <si>
    <t>000110000b</t>
  </si>
  <si>
    <t>0.37890625 mOhm ≤ (VOUT_DROOP) &lt; 0.38671875 mOhm</t>
  </si>
  <si>
    <t>000110001b</t>
  </si>
  <si>
    <t>0.38671875 mOhm ≤ (VOUT_DROOP) &lt; 0.39453125 mOhm</t>
  </si>
  <si>
    <t>000110010b</t>
  </si>
  <si>
    <t>0.39453125 mOhm ≤ (VOUT_DROOP) &lt; 0.40234375 mOhm</t>
  </si>
  <si>
    <t>000110011b</t>
  </si>
  <si>
    <t>0.40234375 mOhm ≤ (VOUT_DROOP) &lt; 0.41015625 mOhm</t>
  </si>
  <si>
    <t>000110100b</t>
  </si>
  <si>
    <t>0.41015625 mOhm ≤ (VOUT_DROOP) &lt; 0.41796875 mOhm</t>
  </si>
  <si>
    <t>000110101b</t>
  </si>
  <si>
    <t>0.41796875 mOhm ≤ (VOUT_DROOP) &lt; 0.42578125 mOhm</t>
  </si>
  <si>
    <t>000110110b</t>
  </si>
  <si>
    <t>0.42578125 mOhm ≤ (VOUT_DROOP) &lt; 0.43359375 mOhm</t>
  </si>
  <si>
    <t>000110111b</t>
  </si>
  <si>
    <t>0.43359375 mOhm ≤ (VOUT_DROOP) &lt; 0.44140625 mOhm</t>
  </si>
  <si>
    <t>000111000b</t>
  </si>
  <si>
    <t>0.44140625 mOhm ≤ (VOUT_DROOP) &lt; 0.44921875 mOhm</t>
  </si>
  <si>
    <t>000111001b</t>
  </si>
  <si>
    <t>0.44921875 mOhm ≤ (VOUT_DROOP) &lt; 0.45703125 mOhm</t>
  </si>
  <si>
    <t>000111010b</t>
  </si>
  <si>
    <t>0.45703125 mOhm ≤ (VOUT_DROOP) &lt; 0.46484375 mOhm</t>
  </si>
  <si>
    <t>000111011b</t>
  </si>
  <si>
    <t>0.46484375 mOhm ≤ (VOUT_DROOP) &lt; 0.47265625 mOhm</t>
  </si>
  <si>
    <t>000111100b</t>
  </si>
  <si>
    <t>0.47265625 mOhm ≤ (VOUT_DROOP) &lt; 0.48046875 mOhm</t>
  </si>
  <si>
    <t>000111101b</t>
  </si>
  <si>
    <t>0.48046875 mOhm ≤ (VOUT_DROOP) &lt; 0.48828125 mOhm</t>
  </si>
  <si>
    <t>000111110b</t>
  </si>
  <si>
    <t>0.48828125 mOhm ≤ (VOUT_DROOP) &lt; 0.49609375 mOhm</t>
  </si>
  <si>
    <t>000111111b</t>
  </si>
  <si>
    <t>0.49609375 mOhm ≤ (VOUT_DROOP) &lt; 0.50390625 mOhm</t>
  </si>
  <si>
    <t>001000000b</t>
  </si>
  <si>
    <t>0.50390625 mOhm ≤ (VOUT_DROOP) &lt; 0.51171875 mOhm</t>
  </si>
  <si>
    <t>001000001b</t>
  </si>
  <si>
    <t>0.51171875 mOhm ≤ (VOUT_DROOP) &lt; 0.51953125 mOhm</t>
  </si>
  <si>
    <t>001000010b</t>
  </si>
  <si>
    <t>0.51953125 mOhm ≤ (VOUT_DROOP) &lt; 0.52734375 mOhm</t>
  </si>
  <si>
    <t>001000011b</t>
  </si>
  <si>
    <t>0.52734375 mOhm ≤ (VOUT_DROOP) &lt; 0.53515625 mOhm</t>
  </si>
  <si>
    <t>001000100b</t>
  </si>
  <si>
    <t>0.53515625 mOhm ≤ (VOUT_DROOP) &lt; 0.54296875 mOhm</t>
  </si>
  <si>
    <t>001000101b</t>
  </si>
  <si>
    <t>0.54296875 mOhm ≤ (VOUT_DROOP) &lt; 0.55078125 mOhm</t>
  </si>
  <si>
    <t>001000110b</t>
  </si>
  <si>
    <t>0.55078125 mOhm ≤ (VOUT_DROOP) &lt; 0.55859375 mOhm</t>
  </si>
  <si>
    <t>001000111b</t>
  </si>
  <si>
    <t>0.55859375 mOhm ≤ (VOUT_DROOP) &lt; 0.56640625 mOhm</t>
  </si>
  <si>
    <t>001001000b</t>
  </si>
  <si>
    <t>0.56640625 mOhm ≤ (VOUT_DROOP) &lt; 0.57421875 mOhm</t>
  </si>
  <si>
    <t>001001001b</t>
  </si>
  <si>
    <t>0.57421875 mOhm ≤ (VOUT_DROOP) &lt; 0.58203125 mOhm</t>
  </si>
  <si>
    <t>001001010b</t>
  </si>
  <si>
    <t>0.58203125 mOhm ≤ (VOUT_DROOP) &lt; 0.58984375 mOhm</t>
  </si>
  <si>
    <t>001001011b</t>
  </si>
  <si>
    <t>0.58984375 mOhm ≤ (VOUT_DROOP) &lt; 0.59765625 mOhm</t>
  </si>
  <si>
    <t>001001100b</t>
  </si>
  <si>
    <t>0.59765625 mOhm ≤ (VOUT_DROOP) &lt; 0.60546875 mOhm</t>
  </si>
  <si>
    <t>001001101b</t>
  </si>
  <si>
    <t>0.60546875 mOhm ≤ (VOUT_DROOP) &lt; 0.61328125 mOhm</t>
  </si>
  <si>
    <t>001001110b</t>
  </si>
  <si>
    <t>0.61328125 mOhm ≤ (VOUT_DROOP) &lt; 0.62109375 mOhm</t>
  </si>
  <si>
    <t>001001111b</t>
  </si>
  <si>
    <t>0.62109375 mOhm ≤ (VOUT_DROOP) &lt; 0.62890625 mOhm</t>
  </si>
  <si>
    <t>001010000b</t>
  </si>
  <si>
    <t>0.62890625 mOhm ≤ (VOUT_DROOP) &lt; 0.63671875 mOhm</t>
  </si>
  <si>
    <t>001010001b</t>
  </si>
  <si>
    <t>0.63671875 mOhm ≤ (VOUT_DROOP) &lt; 0.64453125 mOhm</t>
  </si>
  <si>
    <t>001010010b</t>
  </si>
  <si>
    <t>0.64453125 mOhm ≤ (VOUT_DROOP) &lt; 0.65234375 mOhm</t>
  </si>
  <si>
    <t>001010011b</t>
  </si>
  <si>
    <t>0.65234375 mOhm ≤ (VOUT_DROOP) &lt; 0.66015625 mOhm</t>
  </si>
  <si>
    <t>001010100b</t>
  </si>
  <si>
    <t>0.66015625 mOhm ≤ (VOUT_DROOP) &lt; 0.66796875 mOhm</t>
  </si>
  <si>
    <t>001010101b</t>
  </si>
  <si>
    <t>0.66796875 mOhm ≤ (VOUT_DROOP) &lt; 0.67578125 mOhm</t>
  </si>
  <si>
    <t>001010110b</t>
  </si>
  <si>
    <t>0.67578125 mOhm ≤ (VOUT_DROOP) &lt; 0.68359375 mOhm</t>
  </si>
  <si>
    <t>001010111b</t>
  </si>
  <si>
    <t>0.68359375 mOhm ≤ (VOUT_DROOP) &lt; 0.69140625 mOhm</t>
  </si>
  <si>
    <t>001011000b</t>
  </si>
  <si>
    <t>0.69140625 mOhm ≤ (VOUT_DROOP) &lt; 0.69921875 mOhm</t>
  </si>
  <si>
    <t>001011001b</t>
  </si>
  <si>
    <t>0.69921875 mOhm ≤ (VOUT_DROOP) &lt; 0.70703125 mOhm</t>
  </si>
  <si>
    <t>001011010b</t>
  </si>
  <si>
    <t>0.70703125 mOhm ≤ (VOUT_DROOP) &lt; 0.71484375 mOhm</t>
  </si>
  <si>
    <t>001011011b</t>
  </si>
  <si>
    <t>0.71484375 mOhm ≤ (VOUT_DROOP) &lt; 0.72265625 mOhm</t>
  </si>
  <si>
    <t>001011100b</t>
  </si>
  <si>
    <t>0.72265625 mOhm ≤ (VOUT_DROOP) &lt; 0.73046875 mOhm</t>
  </si>
  <si>
    <t>001011101b</t>
  </si>
  <si>
    <t>0.73046875 mOhm ≤ (VOUT_DROOP) &lt; 0.73828125 mOhm</t>
  </si>
  <si>
    <t>001011110b</t>
  </si>
  <si>
    <t>0.73828125 mOhm ≤ (VOUT_DROOP) &lt; 0.74609375 mOhm</t>
  </si>
  <si>
    <t>001011111b</t>
  </si>
  <si>
    <t>0.74609375 mOhm ≤ (VOUT_DROOP) &lt; 0.75390625 mOhm</t>
  </si>
  <si>
    <t>001100000b</t>
  </si>
  <si>
    <t>0.75390625 mOhm ≤ (VOUT_DROOP) &lt; 0.76171875 mOhm</t>
  </si>
  <si>
    <t>001100001b</t>
  </si>
  <si>
    <t>0.76171875 mOhm ≤ (VOUT_DROOP) &lt; 0.76953125 mOhm</t>
  </si>
  <si>
    <t>001100010b</t>
  </si>
  <si>
    <t>0.76953125 mOhm ≤ (VOUT_DROOP) &lt; 0.77734375 mOhm</t>
  </si>
  <si>
    <t>001100011b</t>
  </si>
  <si>
    <t>0.77734375 mOhm ≤ (VOUT_DROOP) &lt; 0.78515625 mOhm</t>
  </si>
  <si>
    <t>001100100b</t>
  </si>
  <si>
    <t>0.78515625 mOhm ≤ (VOUT_DROOP) &lt; 0.79296875 mOhm</t>
  </si>
  <si>
    <t>001100101b</t>
  </si>
  <si>
    <t>0.79296875 mOhm ≤ (VOUT_DROOP) &lt; 0.80078125 mOhm</t>
  </si>
  <si>
    <t>001100110b</t>
  </si>
  <si>
    <t>0.80078125 mOhm ≤ (VOUT_DROOP) &lt; 0.80859375 mOhm</t>
  </si>
  <si>
    <t>001100111b</t>
  </si>
  <si>
    <t>0.80859375 mOhm ≤ (VOUT_DROOP) &lt; 0.81640625 mOhm</t>
  </si>
  <si>
    <t>001101000b</t>
  </si>
  <si>
    <t>0.81640625 mOhm ≤ (VOUT_DROOP) &lt; 0.82421875 mOhm</t>
  </si>
  <si>
    <t>001101001b</t>
  </si>
  <si>
    <t>0.82421875 mOhm ≤ (VOUT_DROOP) &lt; 0.83203125 mOhm</t>
  </si>
  <si>
    <t>001101010b</t>
  </si>
  <si>
    <t>0.83203125 mOhm ≤ (VOUT_DROOP) &lt; 0.83984375 mOhm</t>
  </si>
  <si>
    <t>001101011b</t>
  </si>
  <si>
    <t>0.83984375 mOhm ≤ (VOUT_DROOP) &lt; 0.84765625 mOhm</t>
  </si>
  <si>
    <t>001101100b</t>
  </si>
  <si>
    <t>0.84765625 mOhm ≤ (VOUT_DROOP) &lt; 0.85546875 mOhm</t>
  </si>
  <si>
    <t>001101101b</t>
  </si>
  <si>
    <t>0.85546875 mOhm ≤ (VOUT_DROOP) &lt; 0.86328125 mOhm</t>
  </si>
  <si>
    <t>001101110b</t>
  </si>
  <si>
    <t>0.86328125 mOhm ≤ (VOUT_DROOP) &lt; 0.87109375 mOhm</t>
  </si>
  <si>
    <t>001101111b</t>
  </si>
  <si>
    <t>0.87109375 mOhm ≤ (VOUT_DROOP) &lt; 0.87890625 mOhm</t>
  </si>
  <si>
    <t>001110000b</t>
  </si>
  <si>
    <t>0.87890625 mOhm ≤ (VOUT_DROOP) &lt; 0.88671875 mOhm</t>
  </si>
  <si>
    <t>001110001b</t>
  </si>
  <si>
    <t>0.88671875 mOhm ≤ (VOUT_DROOP) &lt; 0.89453125 mOhm</t>
  </si>
  <si>
    <t>001110010b</t>
  </si>
  <si>
    <t>0.89453125 mOhm ≤ (VOUT_DROOP) &lt; 0.90234375 mOhm</t>
  </si>
  <si>
    <t>001110011b</t>
  </si>
  <si>
    <t>0.90234375 mOhm ≤ (VOUT_DROOP) &lt; 0.91015625 mOhm</t>
  </si>
  <si>
    <t>001110100b</t>
  </si>
  <si>
    <t>0.91015625 mOhm ≤ (VOUT_DROOP) &lt; 0.91796875 mOhm</t>
  </si>
  <si>
    <t>001110101b</t>
  </si>
  <si>
    <t>0.91796875 mOhm ≤ (VOUT_DROOP) &lt; 0.92578125 mOhm</t>
  </si>
  <si>
    <t>001110110b</t>
  </si>
  <si>
    <t>0.92578125 mOhm ≤ (VOUT_DROOP) &lt; 0.93359375 mOhm</t>
  </si>
  <si>
    <t>001110111b</t>
  </si>
  <si>
    <t>0.93359375 mOhm ≤ (VOUT_DROOP) &lt; 0.94140625 mOhm</t>
  </si>
  <si>
    <t>001111000b</t>
  </si>
  <si>
    <t>0.94140625 mOhm ≤ (VOUT_DROOP) &lt; 0.94921875 mOhm</t>
  </si>
  <si>
    <t>001111001b</t>
  </si>
  <si>
    <t>0.94921875 mOhm ≤ (VOUT_DROOP) &lt; 0.95703125 mOhm</t>
  </si>
  <si>
    <t>001111010b</t>
  </si>
  <si>
    <t>0.95703125 mOhm ≤ (VOUT_DROOP) &lt; 0.96484375 mOhm</t>
  </si>
  <si>
    <t>001111011b</t>
  </si>
  <si>
    <t>0.96484375 mOhm ≤ (VOUT_DROOP) &lt; 0.97265625 mOhm</t>
  </si>
  <si>
    <t>001111100b</t>
  </si>
  <si>
    <t>0.97265625 mOhm ≤ (VOUT_DROOP) &lt; 0.98046875 mOhm</t>
  </si>
  <si>
    <t>001111101b</t>
  </si>
  <si>
    <t>0.98046875 mOhm ≤ (VOUT_DROOP) &lt; 0.98828125 mOhm</t>
  </si>
  <si>
    <t>001111110b</t>
  </si>
  <si>
    <t>0.98828125 mOhm ≤ (VOUT_DROOP) &lt; 0.99609375 mOhm</t>
  </si>
  <si>
    <t>001111111b</t>
  </si>
  <si>
    <t>0.99609375 mOhm ≤ (VOUT_DROOP) &lt; 1.0078125 mOhm</t>
  </si>
  <si>
    <t>010000000b</t>
  </si>
  <si>
    <t>1.0078125 mOhm ≤ (VOUT_DROOP) &lt; 1.0234375 mOhm</t>
  </si>
  <si>
    <t>010000001b</t>
  </si>
  <si>
    <t>1.0234375 mOhm ≤ (VOUT_DROOP) &lt; 1.0390625 mOhm</t>
  </si>
  <si>
    <t>010000010b</t>
  </si>
  <si>
    <t>1.0390625 mOhm ≤ (VOUT_DROOP) &lt; 1.0546875 mOhm</t>
  </si>
  <si>
    <t>010000011b</t>
  </si>
  <si>
    <t>1.0546875 mOhm ≤ (VOUT_DROOP) &lt; 1.0703125 mOhm</t>
  </si>
  <si>
    <t>010000100b</t>
  </si>
  <si>
    <t>1.0703125 mOhm ≤ (VOUT_DROOP) &lt; 1.0859375 mOhm</t>
  </si>
  <si>
    <t>010000101b</t>
  </si>
  <si>
    <t>1.0859375 mOhm ≤ (VOUT_DROOP) &lt; 1.1015625 mOhm</t>
  </si>
  <si>
    <t>010000110b</t>
  </si>
  <si>
    <t>1.1015625 mOhm ≤ (VOUT_DROOP) &lt; 1.1171875 mOhm</t>
  </si>
  <si>
    <t>010000111b</t>
  </si>
  <si>
    <t>1.1171875 mOhm ≤ (VOUT_DROOP) &lt; 1.1328125 mOhm</t>
  </si>
  <si>
    <t>010001000b</t>
  </si>
  <si>
    <t>1.1328125 mOhm ≤ (VOUT_DROOP) &lt; 1.1484375 mOhm</t>
  </si>
  <si>
    <t>010001001b</t>
  </si>
  <si>
    <t>1.1484375 mOhm ≤ (VOUT_DROOP) &lt; 1.1640625 mOhm</t>
  </si>
  <si>
    <t>010001010b</t>
  </si>
  <si>
    <t>1.1640625 mOhm ≤ (VOUT_DROOP) &lt; 1.1796875 mOhm</t>
  </si>
  <si>
    <t>010001011b</t>
  </si>
  <si>
    <t>1.1796875 mOhm ≤ (VOUT_DROOP) &lt; 1.1953125 mOhm</t>
  </si>
  <si>
    <t>010001100b</t>
  </si>
  <si>
    <t>1.1953125 mOhm ≤ (VOUT_DROOP) &lt; 1.2109375 mOhm</t>
  </si>
  <si>
    <t>010001101b</t>
  </si>
  <si>
    <t>1.2109375 mOhm ≤ (VOUT_DROOP) &lt; 1.2265625 mOhm</t>
  </si>
  <si>
    <t>010001110b</t>
  </si>
  <si>
    <t>1.2265625 mOhm ≤ (VOUT_DROOP) &lt; 1.2421875 mOhm</t>
  </si>
  <si>
    <t>010001111b</t>
  </si>
  <si>
    <t>1.2421875 mOhm ≤ (VOUT_DROOP) &lt; 1.2578125 mOhm</t>
  </si>
  <si>
    <t>010010000b</t>
  </si>
  <si>
    <t>1.2578125 mOhm ≤ (VOUT_DROOP) &lt; 1.2734375 mOhm</t>
  </si>
  <si>
    <t>010010001b</t>
  </si>
  <si>
    <t>1.2734375 mOhm ≤ (VOUT_DROOP) &lt; 1.2890625 mOhm</t>
  </si>
  <si>
    <t>010010010b</t>
  </si>
  <si>
    <t>1.2890625 mOhm ≤ (VOUT_DROOP) &lt; 1.3046875 mOhm</t>
  </si>
  <si>
    <t>010010011b</t>
  </si>
  <si>
    <t>1.3046875 mOhm ≤ (VOUT_DROOP) &lt; 1.3203125 mOhm</t>
  </si>
  <si>
    <t>010010100b</t>
  </si>
  <si>
    <t>1.3203125 mOhm ≤ (VOUT_DROOP) &lt; 1.3359375 mOhm</t>
  </si>
  <si>
    <t>010010101b</t>
  </si>
  <si>
    <t>1.3359375 mOhm ≤ (VOUT_DROOP) &lt; 1.3515625 mOhm</t>
  </si>
  <si>
    <t>010010110b</t>
  </si>
  <si>
    <t>1.3515625 mOhm ≤ (VOUT_DROOP) &lt; 1.3671875 mOhm</t>
  </si>
  <si>
    <t>010010111b</t>
  </si>
  <si>
    <t>1.3671875 mOhm ≤ (VOUT_DROOP) &lt; 1.3828125 mOhm</t>
  </si>
  <si>
    <t>010011000b</t>
  </si>
  <si>
    <t>1.3828125 mOhm ≤ (VOUT_DROOP) &lt; 1.3984375 mOhm</t>
  </si>
  <si>
    <t>010011001b</t>
  </si>
  <si>
    <t>1.3984375 mOhm ≤ (VOUT_DROOP) &lt; 1.4140625 mOhm</t>
  </si>
  <si>
    <t>010011010b</t>
  </si>
  <si>
    <t>1.4140625 mOhm ≤ (VOUT_DROOP) &lt; 1.4296875 mOhm</t>
  </si>
  <si>
    <t>010011011b</t>
  </si>
  <si>
    <t>1.4296875 mOhm ≤ (VOUT_DROOP) &lt; 1.4453125 mOhm</t>
  </si>
  <si>
    <t>010011100b</t>
  </si>
  <si>
    <t>1.4453125 mOhm ≤ (VOUT_DROOP) &lt; 1.4609375 mOhm</t>
  </si>
  <si>
    <t>010011101b</t>
  </si>
  <si>
    <t>1.4609375 mOhm ≤ (VOUT_DROOP) &lt; 1.4765625 mOhm</t>
  </si>
  <si>
    <t>010011110b</t>
  </si>
  <si>
    <t>1.4765625 mOhm ≤ (VOUT_DROOP) &lt; 1.4921875 mOhm</t>
  </si>
  <si>
    <t>010011111b</t>
  </si>
  <si>
    <t>1.4921875 mOhm ≤ (VOUT_DROOP) &lt; 1.5078125 mOhm</t>
  </si>
  <si>
    <t>010100000b</t>
  </si>
  <si>
    <t>1.5078125 mOhm ≤ (VOUT_DROOP) &lt; 1.5234375 mOhm</t>
  </si>
  <si>
    <t>010100001b</t>
  </si>
  <si>
    <t>1.5234375 mOhm ≤ (VOUT_DROOP) &lt; 1.5390625 mOhm</t>
  </si>
  <si>
    <t>010100010b</t>
  </si>
  <si>
    <t>1.5390625 mOhm ≤ (VOUT_DROOP) &lt; 1.5546875 mOhm</t>
  </si>
  <si>
    <t>010100011b</t>
  </si>
  <si>
    <t>1.5546875 mOhm ≤ (VOUT_DROOP) &lt; 1.5703125 mOhm</t>
  </si>
  <si>
    <t>010100100b</t>
  </si>
  <si>
    <t>1.5703125 mOhm ≤ (VOUT_DROOP) &lt; 1.5859375 mOhm</t>
  </si>
  <si>
    <t>010100101b</t>
  </si>
  <si>
    <t>1.5859375 mOhm ≤ (VOUT_DROOP) &lt; 1.6015625 mOhm</t>
  </si>
  <si>
    <t>010100110b</t>
  </si>
  <si>
    <t>1.6015625 mOhm ≤ (VOUT_DROOP) &lt; 1.6171875 mOhm</t>
  </si>
  <si>
    <t>010100111b</t>
  </si>
  <si>
    <t>1.6171875 mOhm ≤ (VOUT_DROOP) &lt; 1.6328125 mOhm</t>
  </si>
  <si>
    <t>010101000b</t>
  </si>
  <si>
    <t>1.6328125 mOhm ≤ (VOUT_DROOP) &lt; 1.6484375 mOhm</t>
  </si>
  <si>
    <t>010101001b</t>
  </si>
  <si>
    <t>1.6484375 mOhm ≤ (VOUT_DROOP) &lt; 1.6640625 mOhm</t>
  </si>
  <si>
    <t>010101010b</t>
  </si>
  <si>
    <t>1.6640625 mOhm ≤ (VOUT_DROOP) &lt; 1.6796875 mOhm</t>
  </si>
  <si>
    <t>010101011b</t>
  </si>
  <si>
    <t>1.6796875 mOhm ≤ (VOUT_DROOP) &lt; 1.6953125 mOhm</t>
  </si>
  <si>
    <t>010101100b</t>
  </si>
  <si>
    <t>1.6953125 mOhm ≤ (VOUT_DROOP) &lt; 1.7109375 mOhm</t>
  </si>
  <si>
    <t>010101101b</t>
  </si>
  <si>
    <t>1.7109375 mOhm ≤ (VOUT_DROOP) &lt; 1.7265625 mOhm</t>
  </si>
  <si>
    <t>010101110b</t>
  </si>
  <si>
    <t>1.7265625 mOhm ≤ (VOUT_DROOP) &lt; 1.7421875 mOhm</t>
  </si>
  <si>
    <t>010101111b</t>
  </si>
  <si>
    <t>1.7421875 mOhm ≤ (VOUT_DROOP) &lt; 1.7578125 mOhm</t>
  </si>
  <si>
    <t>010110000b</t>
  </si>
  <si>
    <t>1.7578125 mOhm ≤ (VOUT_DROOP) &lt; 1.7734375 mOhm</t>
  </si>
  <si>
    <t>010110001b</t>
  </si>
  <si>
    <t>1.7734375 mOhm ≤ (VOUT_DROOP) &lt; 1.7890625 mOhm</t>
  </si>
  <si>
    <t>010110010b</t>
  </si>
  <si>
    <t>1.7890625 mOhm ≤ (VOUT_DROOP) &lt; 1.8046875 mOhm</t>
  </si>
  <si>
    <t>010110011b</t>
  </si>
  <si>
    <t>1.8046875 mOhm ≤ (VOUT_DROOP) &lt; 1.8203125 mOhm</t>
  </si>
  <si>
    <t>010110100b</t>
  </si>
  <si>
    <t>1.8203125 mOhm ≤ (VOUT_DROOP) &lt; 1.8359375 mOhm</t>
  </si>
  <si>
    <t>010110101b</t>
  </si>
  <si>
    <t>1.8359375 mOhm ≤ (VOUT_DROOP) &lt; 1.8515625 mOhm</t>
  </si>
  <si>
    <t>010110110b</t>
  </si>
  <si>
    <t>1.8515625 mOhm ≤ (VOUT_DROOP) &lt; 1.8671875 mOhm</t>
  </si>
  <si>
    <t>010110111b</t>
  </si>
  <si>
    <t>1.8671875 mOhm ≤ (VOUT_DROOP) &lt; 1.8828125 mOhm</t>
  </si>
  <si>
    <t>010111000b</t>
  </si>
  <si>
    <t>1.8828125 mOhm ≤ (VOUT_DROOP) &lt; 1.8984375 mOhm</t>
  </si>
  <si>
    <t>010111001b</t>
  </si>
  <si>
    <t>1.8984375 mOhm ≤ (VOUT_DROOP) &lt; 1.9140625 mOhm</t>
  </si>
  <si>
    <t>010111010b</t>
  </si>
  <si>
    <t>1.9140625 mOhm ≤ (VOUT_DROOP) &lt; 1.9296875 mOhm</t>
  </si>
  <si>
    <t>010111011b</t>
  </si>
  <si>
    <t>1.9296875 mOhm ≤ (VOUT_DROOP) &lt; 1.9453125 mOhm</t>
  </si>
  <si>
    <t>010111100b</t>
  </si>
  <si>
    <t>1.9453125 mOhm ≤ (VOUT_DROOP) &lt; 1.9609375 mOhm</t>
  </si>
  <si>
    <t>010111101b</t>
  </si>
  <si>
    <t>1.9609375 mOhm ≤ (VOUT_DROOP) &lt; 1.9765625 mOhm</t>
  </si>
  <si>
    <t>010111110b</t>
  </si>
  <si>
    <t>1.9765625 mOhm ≤ (VOUT_DROOP) &lt; 1.9921875 mOhm</t>
  </si>
  <si>
    <t>010111111b</t>
  </si>
  <si>
    <t>1.9921875 mOhm ≤ (VOUT_DROOP) &lt; 2.015625 mOhm</t>
  </si>
  <si>
    <t>011000000b</t>
  </si>
  <si>
    <t>2.015625 mOhm ≤ (VOUT_DROOP) &lt; 2.046875 mOhm</t>
  </si>
  <si>
    <t>011000001b</t>
  </si>
  <si>
    <t>2.046875 mOhm ≤ (VOUT_DROOP) &lt; 2.078125 mOhm</t>
  </si>
  <si>
    <t>011000010b</t>
  </si>
  <si>
    <t>2.078125 mOhm ≤ (VOUT_DROOP) &lt; 2.109375 mOhm</t>
  </si>
  <si>
    <t>011000011b</t>
  </si>
  <si>
    <t>2.109375 mOhm ≤ (VOUT_DROOP) &lt; 2.140625 mOhm</t>
  </si>
  <si>
    <t>011000100b</t>
  </si>
  <si>
    <t>2.140625 mOhm ≤ (VOUT_DROOP) &lt; 2.171875 mOhm</t>
  </si>
  <si>
    <t>011000101b</t>
  </si>
  <si>
    <t>2.171875 mOhm ≤ (VOUT_DROOP) &lt; 2.203125 mOhm</t>
  </si>
  <si>
    <t>011000110b</t>
  </si>
  <si>
    <t>2.203125 mOhm ≤ (VOUT_DROOP) &lt; 2.234375 mOhm</t>
  </si>
  <si>
    <t>011000111b</t>
  </si>
  <si>
    <t>2.234375 mOhm ≤ (VOUT_DROOP) &lt; 2.265625 mOhm</t>
  </si>
  <si>
    <t>011001000b</t>
  </si>
  <si>
    <t>2.265625 mOhm ≤ (VOUT_DROOP) &lt; 2.296875 mOhm</t>
  </si>
  <si>
    <t>011001001b</t>
  </si>
  <si>
    <t>2.296875 mOhm ≤ (VOUT_DROOP) &lt; 2.328125 mOhm</t>
  </si>
  <si>
    <t>011001010b</t>
  </si>
  <si>
    <t>2.328125 mOhm ≤ (VOUT_DROOP) &lt; 2.359375 mOhm</t>
  </si>
  <si>
    <t>011001011b</t>
  </si>
  <si>
    <t>2.359375 mOhm ≤ (VOUT_DROOP) &lt; 2.390625 mOhm</t>
  </si>
  <si>
    <t>011001100b</t>
  </si>
  <si>
    <t>2.390625 mOhm ≤ (VOUT_DROOP) &lt; 2.421875 mOhm</t>
  </si>
  <si>
    <t>011001101b</t>
  </si>
  <si>
    <t>2.421875 mOhm ≤ (VOUT_DROOP) &lt; 2.453125 mOhm</t>
  </si>
  <si>
    <t>011001110b</t>
  </si>
  <si>
    <t>2.453125 mOhm ≤ (VOUT_DROOP) &lt; 2.484375 mOhm</t>
  </si>
  <si>
    <t>011001111b</t>
  </si>
  <si>
    <t>2.484375 mOhm ≤ (VOUT_DROOP) &lt; 2.515625 mOhm</t>
  </si>
  <si>
    <t>011010000b</t>
  </si>
  <si>
    <t>2.515625 mOhm ≤ (VOUT_DROOP) &lt; 2.546875 mOhm</t>
  </si>
  <si>
    <t>011010001b</t>
  </si>
  <si>
    <t>2.546875 mOhm ≤ (VOUT_DROOP) &lt; 2.578125 mOhm</t>
  </si>
  <si>
    <t>011010010b</t>
  </si>
  <si>
    <t>2.578125 mOhm ≤ (VOUT_DROOP) &lt; 2.609375 mOhm</t>
  </si>
  <si>
    <t>011010011b</t>
  </si>
  <si>
    <t>2.609375 mOhm ≤ (VOUT_DROOP) &lt; 2.640625 mOhm</t>
  </si>
  <si>
    <t>011010100b</t>
  </si>
  <si>
    <t>2.640625 mOhm ≤ (VOUT_DROOP) &lt; 2.671875 mOhm</t>
  </si>
  <si>
    <t>011010101b</t>
  </si>
  <si>
    <t>2.671875 mOhm ≤ (VOUT_DROOP) &lt; 2.703125 mOhm</t>
  </si>
  <si>
    <t>011010110b</t>
  </si>
  <si>
    <t>2.703125 mOhm ≤ (VOUT_DROOP) &lt; 2.734375 mOhm</t>
  </si>
  <si>
    <t>011010111b</t>
  </si>
  <si>
    <t>2.734375 mOhm ≤ (VOUT_DROOP) &lt; 2.765625 mOhm</t>
  </si>
  <si>
    <t>011011000b</t>
  </si>
  <si>
    <t>2.765625 mOhm ≤ (VOUT_DROOP) &lt; 2.796875 mOhm</t>
  </si>
  <si>
    <t>011011001b</t>
  </si>
  <si>
    <t>2.796875 mOhm ≤ (VOUT_DROOP) &lt; 2.828125 mOhm</t>
  </si>
  <si>
    <t>011011010b</t>
  </si>
  <si>
    <t>2.828125 mOhm ≤ (VOUT_DROOP) &lt; 2.859375 mOhm</t>
  </si>
  <si>
    <t>011011011b</t>
  </si>
  <si>
    <t>2.859375 mOhm ≤ (VOUT_DROOP) &lt; 2.890625 mOhm</t>
  </si>
  <si>
    <t>011011100b</t>
  </si>
  <si>
    <t>2.890625 mOhm ≤ (VOUT_DROOP) &lt; 2.921875 mOhm</t>
  </si>
  <si>
    <t>011011101b</t>
  </si>
  <si>
    <t>2.921875 mOhm ≤ (VOUT_DROOP) &lt; 2.953125 mOhm</t>
  </si>
  <si>
    <t>011011110b</t>
  </si>
  <si>
    <t>2.953125 mOhm ≤ (VOUT_DROOP) &lt; 2.984375 mOhm</t>
  </si>
  <si>
    <t>011011111b</t>
  </si>
  <si>
    <t>2.984375 mOhm ≤ (VOUT_DROOP) &lt; 3.015625 mOhm</t>
  </si>
  <si>
    <t>011100000b</t>
  </si>
  <si>
    <t>3.015625 mOhm ≤ (VOUT_DROOP) &lt; 3.046875 mOhm</t>
  </si>
  <si>
    <t>011100001b</t>
  </si>
  <si>
    <t>3.046875 mOhm ≤ (VOUT_DROOP) &lt; 3.078125 mOhm</t>
  </si>
  <si>
    <t>011100010b</t>
  </si>
  <si>
    <t>3.078125 mOhm ≤ (VOUT_DROOP) &lt; 3.109375 mOhm</t>
  </si>
  <si>
    <t>011100011b</t>
  </si>
  <si>
    <t>3.109375 mOhm ≤ (VOUT_DROOP) &lt; 3.140625 mOhm</t>
  </si>
  <si>
    <t>011100100b</t>
  </si>
  <si>
    <t>3.140625 mOhm ≤ (VOUT_DROOP) &lt; 3.171875 mOhm</t>
  </si>
  <si>
    <t>011100101b</t>
  </si>
  <si>
    <t>3.171875 mOhm ≤ (VOUT_DROOP) &lt; 3.203125 mOhm</t>
  </si>
  <si>
    <t>011100110b</t>
  </si>
  <si>
    <t>3.203125 mOhm ≤ (VOUT_DROOP) &lt; 3.234375 mOhm</t>
  </si>
  <si>
    <t>011100111b</t>
  </si>
  <si>
    <t>3.234375 mOhm ≤ (VOUT_DROOP) &lt; 3.265625 mOhm</t>
  </si>
  <si>
    <t>011101000b</t>
  </si>
  <si>
    <t>3.265625 mOhm ≤ (VOUT_DROOP) &lt; 3.296875 mOhm</t>
  </si>
  <si>
    <t>011101001b</t>
  </si>
  <si>
    <t>3.296875 mOhm ≤ (VOUT_DROOP) &lt; 3.328125 mOhm</t>
  </si>
  <si>
    <t>011101010b</t>
  </si>
  <si>
    <t>3.328125 mOhm ≤ (VOUT_DROOP) &lt; 3.359375 mOhm</t>
  </si>
  <si>
    <t>011101011b</t>
  </si>
  <si>
    <t>3.359375 mOhm ≤ (VOUT_DROOP) &lt; 3.390625 mOhm</t>
  </si>
  <si>
    <t>011101100b</t>
  </si>
  <si>
    <t>3.390625 mOhm ≤ (VOUT_DROOP) &lt; 3.421875 mOhm</t>
  </si>
  <si>
    <t>011101101b</t>
  </si>
  <si>
    <t>3.421875 mOhm ≤ (VOUT_DROOP) &lt; 3.453125 mOhm</t>
  </si>
  <si>
    <t>011101110b</t>
  </si>
  <si>
    <t>3.453125 mOhm ≤ (VOUT_DROOP) &lt; 3.484375 mOhm</t>
  </si>
  <si>
    <t>011101111b</t>
  </si>
  <si>
    <t>3.484375 mOhm ≤ (VOUT_DROOP) &lt; 3.515625 mOhm</t>
  </si>
  <si>
    <t>011110000b</t>
  </si>
  <si>
    <t>3.515625 mOhm ≤ (VOUT_DROOP) &lt; 3.546875 mOhm</t>
  </si>
  <si>
    <t>011110001b</t>
  </si>
  <si>
    <t>3.546875 mOhm ≤ (VOUT_DROOP) &lt; 3.578125 mOhm</t>
  </si>
  <si>
    <t>011110010b</t>
  </si>
  <si>
    <t>3.578125 mOhm ≤ (VOUT_DROOP) &lt; 3.609375 mOhm</t>
  </si>
  <si>
    <t>011110011b</t>
  </si>
  <si>
    <t>3.609375 mOhm ≤ (VOUT_DROOP) &lt; 3.640625 mOhm</t>
  </si>
  <si>
    <t>011110100b</t>
  </si>
  <si>
    <t>3.640625 mOhm ≤ (VOUT_DROOP) &lt; 3.671875 mOhm</t>
  </si>
  <si>
    <t>011110101b</t>
  </si>
  <si>
    <t>3.671875 mOhm ≤ (VOUT_DROOP) &lt; 3.703125 mOhm</t>
  </si>
  <si>
    <t>011110110b</t>
  </si>
  <si>
    <t>3.703125 mOhm ≤ (VOUT_DROOP) &lt; 3.734375 mOhm</t>
  </si>
  <si>
    <t>011110111b</t>
  </si>
  <si>
    <t>3.734375 mOhm ≤ (VOUT_DROOP) &lt; 3.765625 mOhm</t>
  </si>
  <si>
    <t>011111000b</t>
  </si>
  <si>
    <t>3.765625 mOhm ≤ (VOUT_DROOP) &lt; 3.796875 mOhm</t>
  </si>
  <si>
    <t>011111001b</t>
  </si>
  <si>
    <t>3.796875 mOhm ≤ (VOUT_DROOP) &lt; 3.828125 mOhm</t>
  </si>
  <si>
    <t>011111010b</t>
  </si>
  <si>
    <t>3.828125 mOhm ≤ (VOUT_DROOP) &lt; 3.859375 mOhm</t>
  </si>
  <si>
    <t>011111011b</t>
  </si>
  <si>
    <t>3.859375 mOhm ≤ (VOUT_DROOP) &lt; 3.890625 mOhm</t>
  </si>
  <si>
    <t>011111100b</t>
  </si>
  <si>
    <t>3.890625 mOhm ≤ (VOUT_DROOP) &lt; 3.921875 mOhm</t>
  </si>
  <si>
    <t>011111101b</t>
  </si>
  <si>
    <t>3.921875 mOhm ≤ (VOUT_DROOP) &lt; 3.953125 mOhm</t>
  </si>
  <si>
    <t>011111110b</t>
  </si>
  <si>
    <t>3.953125 mOhm ≤ (VOUT_DROOP) &lt; 3.984375 mOhm</t>
  </si>
  <si>
    <t>011111111b</t>
  </si>
  <si>
    <t>3.984375 mOhm ≤ (VOUT_DROOP) &lt; 4.03125 mOhm</t>
  </si>
  <si>
    <t>100000000b</t>
  </si>
  <si>
    <t>4.03125 mOhm ≤ (VOUT_DROOP) &lt; 4.09375 mOhm</t>
  </si>
  <si>
    <t>100000001b</t>
  </si>
  <si>
    <t>4.09375 mOhm ≤ (VOUT_DROOP) &lt; 4.15625 mOhm</t>
  </si>
  <si>
    <t>100000010b</t>
  </si>
  <si>
    <t>4.15625 mOhm ≤ (VOUT_DROOP) &lt; 4.21875 mOhm</t>
  </si>
  <si>
    <t>100000011b</t>
  </si>
  <si>
    <t>4.21875 mOhm ≤ (VOUT_DROOP) &lt; 4.28125 mOhm</t>
  </si>
  <si>
    <t>100000100b</t>
  </si>
  <si>
    <t>4.28125 mOhm ≤ (VOUT_DROOP) &lt; 4.34375 mOhm</t>
  </si>
  <si>
    <t>100000101b</t>
  </si>
  <si>
    <t>4.34375 mOhm ≤ (VOUT_DROOP) &lt; 4.40625 mOhm</t>
  </si>
  <si>
    <t>100000110b</t>
  </si>
  <si>
    <t>4.40625 mOhm ≤ (VOUT_DROOP) &lt; 4.46875 mOhm</t>
  </si>
  <si>
    <t>100000111b</t>
  </si>
  <si>
    <t>4.46875 mOhm ≤ (VOUT_DROOP) &lt; 4.53125 mOhm</t>
  </si>
  <si>
    <t>100001000b</t>
  </si>
  <si>
    <t>4.53125 mOhm ≤ (VOUT_DROOP) &lt; 4.59375 mOhm</t>
  </si>
  <si>
    <t>100001001b</t>
  </si>
  <si>
    <t>4.59375 mOhm ≤ (VOUT_DROOP) &lt; 4.65625 mOhm</t>
  </si>
  <si>
    <t>100001010b</t>
  </si>
  <si>
    <t>4.65625 mOhm ≤ (VOUT_DROOP) &lt; 4.71875 mOhm</t>
  </si>
  <si>
    <t>100001011b</t>
  </si>
  <si>
    <t>4.71875 mOhm ≤ (VOUT_DROOP) &lt; 4.78125 mOhm</t>
  </si>
  <si>
    <t>100001100b</t>
  </si>
  <si>
    <t>4.78125 mOhm ≤ (VOUT_DROOP) &lt; 4.84375 mOhm</t>
  </si>
  <si>
    <t>100001101b</t>
  </si>
  <si>
    <t>4.84375 mOhm ≤ (VOUT_DROOP) &lt; 4.90625 mOhm</t>
  </si>
  <si>
    <t>100001110b</t>
  </si>
  <si>
    <t>4.90625 mOhm ≤ (VOUT_DROOP) &lt; 4.96875 mOhm</t>
  </si>
  <si>
    <t>100001111b</t>
  </si>
  <si>
    <t>4.96875 mOhm ≤ (VOUT_DROOP) &lt; 5.03125 mOhm</t>
  </si>
  <si>
    <t>100010000b</t>
  </si>
  <si>
    <t>5.03125 mOhm ≤ (VOUT_DROOP) &lt; 5.09375 mOhm</t>
  </si>
  <si>
    <t>100010001b</t>
  </si>
  <si>
    <t>5.09375 mOhm ≤ (VOUT_DROOP) &lt; 5.15625 mOhm</t>
  </si>
  <si>
    <t>100010010b</t>
  </si>
  <si>
    <t>5.15625 mOhm ≤ (VOUT_DROOP) &lt; 5.21875 mOhm</t>
  </si>
  <si>
    <t>100010011b</t>
  </si>
  <si>
    <t>5.21875 mOhm ≤ (VOUT_DROOP) &lt; 5.28125 mOhm</t>
  </si>
  <si>
    <t>100010100b</t>
  </si>
  <si>
    <t>5.28125 mOhm ≤ (VOUT_DROOP) &lt; 5.34375 mOhm</t>
  </si>
  <si>
    <t>100010101b</t>
  </si>
  <si>
    <t>5.34375 mOhm ≤ (VOUT_DROOP) &lt; 5.40625 mOhm</t>
  </si>
  <si>
    <t>100010110b</t>
  </si>
  <si>
    <t>5.40625 mOhm ≤ (VOUT_DROOP) &lt; 5.46875 mOhm</t>
  </si>
  <si>
    <t>100010111b</t>
  </si>
  <si>
    <t>5.46875 mOhm ≤ (VOUT_DROOP) &lt; 5.53125 mOhm</t>
  </si>
  <si>
    <t>100011000b</t>
  </si>
  <si>
    <t>5.53125 mOhm ≤ (VOUT_DROOP) &lt; 5.59375 mOhm</t>
  </si>
  <si>
    <t>100011001b</t>
  </si>
  <si>
    <t>5.59375 mOhm ≤ (VOUT_DROOP) &lt; 5.65625 mOhm</t>
  </si>
  <si>
    <t>100011010b</t>
  </si>
  <si>
    <t>5.65625 mOhm ≤ (VOUT_DROOP) &lt; 5.71875 mOhm</t>
  </si>
  <si>
    <t>100011011b</t>
  </si>
  <si>
    <t>5.71875 mOhm ≤ (VOUT_DROOP) &lt; 5.78125 mOhm</t>
  </si>
  <si>
    <t>100011100b</t>
  </si>
  <si>
    <t>5.78125 mOhm ≤ (VOUT_DROOP) &lt; 5.84375 mOhm</t>
  </si>
  <si>
    <t>100011101b</t>
  </si>
  <si>
    <t>5.84375 mOhm ≤ (VOUT_DROOP) &lt; 5.90625 mOhm</t>
  </si>
  <si>
    <t>100011110b</t>
  </si>
  <si>
    <t>5.90625 mOhm ≤ (VOUT_DROOP) &lt; 5.96875 mOhm</t>
  </si>
  <si>
    <t>100011111b</t>
  </si>
  <si>
    <t>5.96875 mOhm ≤ (VOUT_DROOP) &lt; 6.03125 mOhm</t>
  </si>
  <si>
    <t>100100000b</t>
  </si>
  <si>
    <t>6.03125 mOhm ≤ (VOUT_DROOP) &lt; 6.09375 mOhm</t>
  </si>
  <si>
    <t>100100001b</t>
  </si>
  <si>
    <t>6.09375 mOhm ≤ (VOUT_DROOP) &lt; 6.15625 mOhm</t>
  </si>
  <si>
    <t>100100010b</t>
  </si>
  <si>
    <t>6.15625 mOhm ≤ (VOUT_DROOP) &lt; 6.21875 mOhm</t>
  </si>
  <si>
    <t>100100011b</t>
  </si>
  <si>
    <t>6.21875 mOhm ≤ (VOUT_DROOP) &lt; 6.28125 mOhm</t>
  </si>
  <si>
    <t>100100100b</t>
  </si>
  <si>
    <t>6.28125 mOhm ≤ (VOUT_DROOP) &lt; 6.34375 mOhm</t>
  </si>
  <si>
    <t>100100101b</t>
  </si>
  <si>
    <t>6.34375 mOhm ≤ (VOUT_DROOP) &lt; 6.40625 mOhm</t>
  </si>
  <si>
    <t>100100110b</t>
  </si>
  <si>
    <t>6.40625 mOhm ≤ (VOUT_DROOP) &lt; 6.46875 mOhm</t>
  </si>
  <si>
    <t>100100111b</t>
  </si>
  <si>
    <t>6.46875 mOhm ≤ (VOUT_DROOP) &lt; 6.53125 mOhm</t>
  </si>
  <si>
    <t>100101000b</t>
  </si>
  <si>
    <t>6.53125 mOhm ≤ (VOUT_DROOP) &lt; 6.59375 mOhm</t>
  </si>
  <si>
    <t>100101001b</t>
  </si>
  <si>
    <t>6.59375 mOhm ≤ (VOUT_DROOP) &lt; 6.65625 mOhm</t>
  </si>
  <si>
    <t>100101010b</t>
  </si>
  <si>
    <t>6.65625 mOhm ≤ (VOUT_DROOP) &lt; 6.71875 mOhm</t>
  </si>
  <si>
    <t>100101011b</t>
  </si>
  <si>
    <t>6.71875 mOhm ≤ (VOUT_DROOP) &lt; 6.78125 mOhm</t>
  </si>
  <si>
    <t>100101100b</t>
  </si>
  <si>
    <t>6.78125 mOhm ≤ (VOUT_DROOP) &lt; 6.84375 mOhm</t>
  </si>
  <si>
    <t>100101101b</t>
  </si>
  <si>
    <t>6.84375 mOhm ≤ (VOUT_DROOP) &lt; 6.90625 mOhm</t>
  </si>
  <si>
    <t>100101110b</t>
  </si>
  <si>
    <t>6.90625 mOhm ≤ (VOUT_DROOP) &lt; 6.96875 mOhm</t>
  </si>
  <si>
    <t>100101111b</t>
  </si>
  <si>
    <t>6.96875 mOhm ≤ (VOUT_DROOP) &lt; 7.03125 mOhm</t>
  </si>
  <si>
    <t>100110000b</t>
  </si>
  <si>
    <t>7.03125 mOhm ≤ (VOUT_DROOP) &lt; 7.09375 mOhm</t>
  </si>
  <si>
    <t>100110001b</t>
  </si>
  <si>
    <t>7.09375 mOhm ≤ (VOUT_DROOP) &lt; 7.15625 mOhm</t>
  </si>
  <si>
    <t>100110010b</t>
  </si>
  <si>
    <t>7.15625 mOhm ≤ (VOUT_DROOP) &lt; 7.21875 mOhm</t>
  </si>
  <si>
    <t>100110011b</t>
  </si>
  <si>
    <t>7.21875 mOhm ≤ (VOUT_DROOP) &lt; 7.28125 mOhm</t>
  </si>
  <si>
    <t>100110100b</t>
  </si>
  <si>
    <t>7.28125 mOhm ≤ (VOUT_DROOP) &lt; 7.34375 mOhm</t>
  </si>
  <si>
    <t>100110101b</t>
  </si>
  <si>
    <t>7.34375 mOhm ≤ (VOUT_DROOP) &lt; 7.40625 mOhm</t>
  </si>
  <si>
    <t>100110110b</t>
  </si>
  <si>
    <t>7.40625 mOhm ≤ (VOUT_DROOP) &lt; 7.46875 mOhm</t>
  </si>
  <si>
    <t>100110111b</t>
  </si>
  <si>
    <t>7.46875 mOhm ≤ (VOUT_DROOP) &lt; 7.53125 mOhm</t>
  </si>
  <si>
    <t>100111000b</t>
  </si>
  <si>
    <t>7.53125 mOhm ≤ (VOUT_DROOP) &lt; 7.59375 mOhm</t>
  </si>
  <si>
    <t>100111001b</t>
  </si>
  <si>
    <t>7.59375 mOhm ≤ (VOUT_DROOP) &lt; 7.65625 mOhm</t>
  </si>
  <si>
    <t>100111010b</t>
  </si>
  <si>
    <t>7.65625 mOhm ≤ (VOUT_DROOP) &lt; 7.71875 mOhm</t>
  </si>
  <si>
    <t>100111011b</t>
  </si>
  <si>
    <t>7.71875 mOhm ≤ (VOUT_DROOP) &lt; 7.78125 mOhm</t>
  </si>
  <si>
    <t>100111100b</t>
  </si>
  <si>
    <t>7.78125 mOhm ≤ (VOUT_DROOP) &lt; 7.84375 mOhm</t>
  </si>
  <si>
    <t>100111101b</t>
  </si>
  <si>
    <t>7.84375 mOhm ≤ (VOUT_DROOP) &lt; 7.90625 mOhm</t>
  </si>
  <si>
    <t>100111110b</t>
  </si>
  <si>
    <t>7.90625 mOhm ≤ (VOUT_DROOP) &lt; 7.96875 mOhm</t>
  </si>
  <si>
    <t>100111111b</t>
  </si>
  <si>
    <t>7.96875 mOhm ≤ (VOUT_DROOP) ≤ 8 mOhm</t>
  </si>
  <si>
    <t>101000000b</t>
  </si>
  <si>
    <t>VOUT_DROOP &gt; 8 mOhm</t>
  </si>
  <si>
    <t> -</t>
  </si>
  <si>
    <t>ACLL (decoded)</t>
  </si>
  <si>
    <t>Effective AC Load Line (mOhms)</t>
  </si>
  <si>
    <t>0 mOhm &lt;= ACLL &lt; 0.0078125mOhm</t>
  </si>
  <si>
    <t>0.0078125 mOhm &lt;= ACLL &lt; 0.0234375mOhm</t>
  </si>
  <si>
    <t>0.0234375 mOhm &lt;= ACLL &lt; 0.0390625mOhm</t>
  </si>
  <si>
    <t>0.0390625 mOhm &lt;= ACLL &lt; 0.0546875mOhm</t>
  </si>
  <si>
    <t>0.0546875 mOhm &lt;= ACLL &lt; 0.0703125mOhm</t>
  </si>
  <si>
    <t>0.0703125 mOhm &lt;= ACLL &lt; 0.0859375mOhm</t>
  </si>
  <si>
    <t>0.0859375 mOhm &lt;= ACLL &lt; 0.1015625mOhm</t>
  </si>
  <si>
    <t>0.1015625 mOhm &lt;= ACLL &lt; 0.1171875mOhm</t>
  </si>
  <si>
    <t>0.1171875 mOhm &lt;= ACLL &lt; 0.1328125mOhm</t>
  </si>
  <si>
    <t>0.1328125 mOhm &lt;= ACLL &lt; 0.1484375mOhm</t>
  </si>
  <si>
    <t>0.1484375 mOhm &lt;= ACLL &lt; 0.1640625mOhm</t>
  </si>
  <si>
    <t>0.1640625 mOhm &lt;= ACLL &lt; 0.1796875mOhm</t>
  </si>
  <si>
    <t>0.1796875 mOhm &lt;= ACLL &lt; 0.1953125mOhm</t>
  </si>
  <si>
    <t>0.1953125 mOhm &lt;= ACLL &lt; 0.2109375mOhm</t>
  </si>
  <si>
    <t>0.2109375 mOhm &lt;= ACLL &lt; 0.2265625mOhm</t>
  </si>
  <si>
    <t>0.2265625 mOhm &lt;= ACLL &lt; 0.2421875mOhm</t>
  </si>
  <si>
    <t>0.2421875 mOhm &lt;= ACLL &lt; 0.2578125mOhm</t>
  </si>
  <si>
    <t>0.2578125 mOhm &lt;= ACLL &lt; 0.2734375mOhm</t>
  </si>
  <si>
    <t>0.2734375 mOhm &lt;= ACLL &lt; 0.2890625mOhm</t>
  </si>
  <si>
    <t>0.2890625 mOhm &lt;= ACLL &lt; 0.3046875mOhm</t>
  </si>
  <si>
    <t>0.3046875 mOhm &lt;= ACLL &lt; 0.3203125mOhm</t>
  </si>
  <si>
    <t>0.3203125 mOhm &lt;= ACLL &lt; 0.3359375mOhm</t>
  </si>
  <si>
    <t>0.3359375 mOhm &lt;= ACLL &lt; 0.3515625mOhm</t>
  </si>
  <si>
    <t>0.3515625 mOhm &lt;= ACLL &lt; 0.3671875mOhm</t>
  </si>
  <si>
    <t>0.3671875 mOhm &lt;= ACLL &lt; 0.3828125mOhm</t>
  </si>
  <si>
    <t>0.3828125 mOhm &lt;= ACLL &lt; 0.3984375mOhm</t>
  </si>
  <si>
    <t>0.3984375 mOhm &lt;= ACLL &lt; 0.4140625mOhm</t>
  </si>
  <si>
    <t>0.4140625 mOhm &lt;= ACLL &lt; 0.4296875mOhm</t>
  </si>
  <si>
    <t>0.4296875 mOhm &lt;= ACLL &lt; 0.4453125mOhm</t>
  </si>
  <si>
    <t>0.4453125 mOhm &lt;= ACLL &lt; 0.4609375mOhm</t>
  </si>
  <si>
    <t>0.4609375 mOhm &lt;= ACLL &lt; 0.4765625mOhm</t>
  </si>
  <si>
    <t>0.4765625 mOhm &lt;= ACLL &lt; 0.4921875mOhm</t>
  </si>
  <si>
    <t>0.4921875 mOhm &lt;= ACLL &lt; 0.5078125mOhm</t>
  </si>
  <si>
    <t>0.5078125 mOhm &lt;= ACLL &lt; 0.5234375mOhm</t>
  </si>
  <si>
    <t>0.5234375 mOhm &lt;= ACLL &lt; 0.5390625mOhm</t>
  </si>
  <si>
    <t>0.5390625 mOhm &lt;= ACLL &lt; 0.5546875mOhm</t>
  </si>
  <si>
    <t>0.5546875 mOhm &lt;= ACLL &lt; 0.5703125mOhm</t>
  </si>
  <si>
    <t>0.5703125 mOhm &lt;= ACLL &lt; 0.5859375mOhm</t>
  </si>
  <si>
    <t>0.5859375 mOhm &lt;= ACLL &lt; 0.6015625mOhm</t>
  </si>
  <si>
    <t>0.6015625 mOhm &lt;= ACLL &lt; 0.6171875mOhm</t>
  </si>
  <si>
    <t>0.6171875 mOhm &lt;= ACLL &lt; 0.6328125mOhm</t>
  </si>
  <si>
    <t>0.6328125 mOhm &lt;= ACLL &lt; 0.6484375mOhm</t>
  </si>
  <si>
    <t>0.6484375 mOhm &lt;= ACLL &lt; 0.6640625mOhm</t>
  </si>
  <si>
    <t>0.6640625 mOhm &lt;= ACLL &lt; 0.6796875mOhm</t>
  </si>
  <si>
    <t>0.6796875 mOhm &lt;= ACLL &lt; 0.6953125mOhm</t>
  </si>
  <si>
    <t>0.6953125 mOhm &lt;= ACLL &lt; 0.7109375mOhm</t>
  </si>
  <si>
    <t>0.7109375 mOhm &lt;= ACLL &lt; 0.7265625mOhm</t>
  </si>
  <si>
    <t>0.7265625 mOhm &lt;= ACLL &lt; 0.7421875mOhm</t>
  </si>
  <si>
    <t>0.7421875 mOhm &lt;= ACLL &lt; 0.7578125mOhm</t>
  </si>
  <si>
    <t>0.7578125 mOhm &lt;= ACLL &lt; 0.7734375mOhm</t>
  </si>
  <si>
    <t>0.7734375 mOhm &lt;= ACLL &lt; 0.7890625mOhm</t>
  </si>
  <si>
    <t>0.7890625 mOhm &lt;= ACLL &lt; 0.8046875mOhm</t>
  </si>
  <si>
    <t>0.8046875 mOhm &lt;= ACLL &lt; 0.8203125mOhm</t>
  </si>
  <si>
    <t>0.8203125 mOhm &lt;= ACLL &lt; 0.8359375mOhm</t>
  </si>
  <si>
    <t>0.8359375 mOhm &lt;= ACLL &lt; 0.8515625mOhm</t>
  </si>
  <si>
    <t>0.8515625 mOhm &lt;= ACLL &lt; 0.8671875mOhm</t>
  </si>
  <si>
    <t>0.8671875 mOhm &lt;= ACLL &lt; 0.8828125mOhm</t>
  </si>
  <si>
    <t>0.8828125 mOhm &lt;= ACLL &lt; 0.8984375mOhm</t>
  </si>
  <si>
    <t>0.8984375 mOhm &lt;= ACLL &lt; 0.9140625mOhm</t>
  </si>
  <si>
    <t>0.9140625 mOhm &lt;= ACLL &lt; 0.9296875mOhm</t>
  </si>
  <si>
    <t>0.9296875 mOhm &lt;= ACLL &lt; 0.9453125mOhm</t>
  </si>
  <si>
    <t>0.9453125 mOhm &lt;= ACLL &lt; 0.9609375mOhm</t>
  </si>
  <si>
    <t>0.9609375 mOhm &lt;= ACLL &lt; 0.9765625mOhm</t>
  </si>
  <si>
    <t>0.9765625 mOhm &lt;= ACLL &lt; 0.9921875mOhm</t>
  </si>
  <si>
    <t>0.9921875 mOhm &lt;= ACLL &lt; 1.015625mOhm</t>
  </si>
  <si>
    <t>1.015625 mOhm &lt;= ACLL &lt; 1.046875mOhm</t>
  </si>
  <si>
    <t>1.046875 mOhm &lt;= ACLL &lt; 1.078125mOhm</t>
  </si>
  <si>
    <t>1.078125 mOhm &lt;= ACLL &lt; 1.109375mOhm</t>
  </si>
  <si>
    <t>1.109375 mOhm &lt;= ACLL &lt; 1.140625mOhm</t>
  </si>
  <si>
    <t>1.140625 mOhm &lt;= ACLL &lt; 1.171875mOhm</t>
  </si>
  <si>
    <t>1.171875 mOhm &lt;= ACLL &lt; 1.203125mOhm</t>
  </si>
  <si>
    <t>1.203125 mOhm &lt;= ACLL &lt; 1.234375mOhm</t>
  </si>
  <si>
    <t>1.234375 mOhm &lt;= ACLL &lt; 1.265625mOhm</t>
  </si>
  <si>
    <t>1.265625 mOhm &lt;= ACLL &lt; 1.296875mOhm</t>
  </si>
  <si>
    <t>1.296875 mOhm &lt;= ACLL &lt; 1.328125mOhm</t>
  </si>
  <si>
    <t>1.328125 mOhm &lt;= ACLL &lt; 1.359375mOhm</t>
  </si>
  <si>
    <t>1.359375 mOhm &lt;= ACLL &lt; 1.390625mOhm</t>
  </si>
  <si>
    <t>1.390625 mOhm &lt;= ACLL &lt; 1.421875mOhm</t>
  </si>
  <si>
    <t>1.421875 mOhm &lt;= ACLL &lt; 1.453125mOhm</t>
  </si>
  <si>
    <t>1.453125 mOhm &lt;= ACLL &lt; 1.484375mOhm</t>
  </si>
  <si>
    <t>1.484375 mOhm &lt;= ACLL &lt; 1.515625mOhm</t>
  </si>
  <si>
    <t>1.515625 mOhm &lt;= ACLL &lt; 1.546875mOhm</t>
  </si>
  <si>
    <t>1.546875 mOhm &lt;= ACLL &lt; 1.578125mOhm</t>
  </si>
  <si>
    <t>1.578125 mOhm &lt;= ACLL &lt; 1.609375mOhm</t>
  </si>
  <si>
    <t>1.609375 mOhm &lt;= ACLL &lt; 1.640625mOhm</t>
  </si>
  <si>
    <t>1.640625 mOhm &lt;= ACLL &lt; 1.671875mOhm</t>
  </si>
  <si>
    <t>1.671875 mOhm &lt;= ACLL &lt; 1.703125mOhm</t>
  </si>
  <si>
    <t>1.703125 mOhm &lt;= ACLL &lt; 1.734375mOhm</t>
  </si>
  <si>
    <t>1.734375 mOhm &lt;= ACLL &lt; 1.765625mOhm</t>
  </si>
  <si>
    <t>1.765625 mOhm &lt;= ACLL &lt; 1.796875mOhm</t>
  </si>
  <si>
    <t>1.796875 mOhm &lt;= ACLL &lt; 1.828125mOhm</t>
  </si>
  <si>
    <t>1.828125 mOhm &lt;= ACLL &lt; 1.859375mOhm</t>
  </si>
  <si>
    <t>1.859375 mOhm &lt;= ACLL &lt; 1.890625mOhm</t>
  </si>
  <si>
    <t>1.890625 mOhm &lt;= ACLL &lt; 1.921875mOhm</t>
  </si>
  <si>
    <t>1.921875 mOhm &lt;= ACLL &lt; 1.953125mOhm</t>
  </si>
  <si>
    <t>1.953125 mOhm &lt;= ACLL &lt; 1.984375mOhm</t>
  </si>
  <si>
    <t>1.984375 mOhm &lt;= ACLL &lt; 2.03125mOhm</t>
  </si>
  <si>
    <t>2.03125 mOhm &lt;= ACLL &lt; 2.09375mOhm</t>
  </si>
  <si>
    <t>2.09375 mOhm &lt;= ACLL &lt; 2.15625mOhm</t>
  </si>
  <si>
    <t>2.15625 mOhm &lt;= ACLL &lt; 2.21875mOhm</t>
  </si>
  <si>
    <t>2.21875 mOhm &lt;= ACLL &lt; 2.28125mOhm</t>
  </si>
  <si>
    <t>2.28125 mOhm &lt;= ACLL &lt; 2.34375mOhm</t>
  </si>
  <si>
    <t>2.34375 mOhm &lt;= ACLL &lt; 2.40625mOhm</t>
  </si>
  <si>
    <t>2.40625 mOhm &lt;= ACLL &lt; 2.46875mOhm</t>
  </si>
  <si>
    <t>2.46875 mOhm &lt;= ACLL &lt; 2.53125mOhm</t>
  </si>
  <si>
    <t>2.53125 mOhm &lt;= ACLL &lt; 2.59375mOhm</t>
  </si>
  <si>
    <t>2.59375 mOhm &lt;= ACLL &lt; 2.65625mOhm</t>
  </si>
  <si>
    <t>2.65625 mOhm &lt;= ACLL &lt; 2.71875mOhm</t>
  </si>
  <si>
    <t>2.71875 mOhm &lt;= ACLL &lt; 2.78125mOhm</t>
  </si>
  <si>
    <t>2.78125 mOhm &lt;= ACLL &lt; 2.84375mOhm</t>
  </si>
  <si>
    <t>2.84375 mOhm &lt;= ACLL &lt; 2.90625mOhm</t>
  </si>
  <si>
    <t>2.90625 mOhm &lt;= ACLL &lt; 2.96875mOhm</t>
  </si>
  <si>
    <t>2.96875 mOhm &lt;= ACLL &lt; 3.03125mOhm</t>
  </si>
  <si>
    <t>3.03125 mOhm &lt;= ACLL &lt; 3.09375mOhm</t>
  </si>
  <si>
    <t>3.09375 mOhm &lt;= ACLL &lt; 3.15625mOhm</t>
  </si>
  <si>
    <t>3.15625 mOhm &lt;= ACLL &lt; 3.21875mOhm</t>
  </si>
  <si>
    <t>3.21875 mOhm &lt;= ACLL &lt; 3.28125mOhm</t>
  </si>
  <si>
    <t>3.28125 mOhm &lt;= ACLL &lt; 3.34375mOhm</t>
  </si>
  <si>
    <t>3.34375 mOhm &lt;= ACLL &lt; 3.40625mOhm</t>
  </si>
  <si>
    <t>3.40625 mOhm &lt;= ACLL &lt; 3.46875mOhm</t>
  </si>
  <si>
    <t>3.46875 mOhm &lt;= ACLL &lt; 3.53125mOhm</t>
  </si>
  <si>
    <t>3.53125 mOhm &lt;= ACLL &lt; 3.59375mOhm</t>
  </si>
  <si>
    <t>3.59375 mOhm &lt;= ACLL &lt; 3.65625mOhm</t>
  </si>
  <si>
    <t>3.65625 mOhm &lt;= ACLL &lt; 3.71875mOhm</t>
  </si>
  <si>
    <t>3.71875 mOhm &lt;= ACLL &lt; 3.78125mOhm</t>
  </si>
  <si>
    <t>3.78125 mOhm &lt;= ACLL &lt; 3.84375mOhm</t>
  </si>
  <si>
    <t>3.84375 mOhm &lt;= ACLL &lt; 3.90625mOhm</t>
  </si>
  <si>
    <t>3.90625 mOhm &lt;= ACLL &lt; 3.96875mOhm</t>
  </si>
  <si>
    <t>3.96875 mOhm &lt;= ACLL &lt; 4.0625mOhm</t>
  </si>
  <si>
    <t>4.0625 mOhm &lt;= ACLL &lt; 4.1875mOhm</t>
  </si>
  <si>
    <t>4.1875 mOhm &lt;= ACLL &lt; 4.3125mOhm</t>
  </si>
  <si>
    <t>4.3125 mOhm &lt;= ACLL &lt; 4.4375mOhm</t>
  </si>
  <si>
    <t>4.4375 mOhm &lt;= ACLL &lt; 4.5625mOhm</t>
  </si>
  <si>
    <t>4.5625 mOhm &lt;= ACLL &lt; 4.6875mOhm</t>
  </si>
  <si>
    <t>4.6875 mOhm &lt;= ACLL &lt; 4.8125mOhm</t>
  </si>
  <si>
    <t>4.8125 mOhm &lt;= ACLL &lt; 4.9375mOhm</t>
  </si>
  <si>
    <t>4.9375 mOhm &lt;= ACLL &lt; 5.0625mOhm</t>
  </si>
  <si>
    <t>5.0625 mOhm &lt;= ACLL &lt; 5.1875mOhm</t>
  </si>
  <si>
    <t>5.1875 mOhm &lt;= ACLL &lt; 5.3125mOhm</t>
  </si>
  <si>
    <t>5.3125 mOhm &lt;= ACLL &lt; 5.4375mOhm</t>
  </si>
  <si>
    <t>5.4375 mOhm &lt;= ACLL &lt; 5.5625mOhm</t>
  </si>
  <si>
    <t>5.5625 mOhm &lt;= ACLL &lt; 5.6875mOhm</t>
  </si>
  <si>
    <t>5.6875 mOhm &lt;= ACLL &lt; 5.8125mOhm</t>
  </si>
  <si>
    <t>5.8125 mOhm &lt;= ACLL &lt; 5.9375mOhm</t>
  </si>
  <si>
    <t>5.9375 mOhm &lt;= ACLL &lt; 6.0625mOhm</t>
  </si>
  <si>
    <t>6.0625 mOhm &lt;= ACLL &lt; 6.1875mOhm</t>
  </si>
  <si>
    <t>6.1875 mOhm &lt;= ACLL &lt; 6.3125mOhm</t>
  </si>
  <si>
    <t>6.3125 mOhm &lt;= ACLL &lt; 6.4375mOhm</t>
  </si>
  <si>
    <t>6.4375 mOhm &lt;= ACLL &lt; 6.5625mOhm</t>
  </si>
  <si>
    <t>6.5625 mOhm &lt;= ACLL &lt; 6.6875mOhm</t>
  </si>
  <si>
    <t>6.6875 mOhm &lt;= ACLL &lt; 6.8125mOhm</t>
  </si>
  <si>
    <t>6.8125 mOhm &lt;= ACLL &lt; 6.9375mOhm</t>
  </si>
  <si>
    <t>6.9375 mOhm &lt;= ACLL &lt; 7.0625mOhm</t>
  </si>
  <si>
    <t>7.0625 mOhm &lt;= ACLL &lt; 7.1875mOhm</t>
  </si>
  <si>
    <t>7.1875 mOhm &lt;= ACLL &lt; 7.3125mOhm</t>
  </si>
  <si>
    <t>7.3125 mOhm &lt;= ACLL &lt; 7.4375mOhm</t>
  </si>
  <si>
    <t>7.4375 mOhm &lt;= ACLL &lt; 7.5625mOhm</t>
  </si>
  <si>
    <t>7.5625 mOhm &lt;= ACLL &lt; 7.6875mOhm</t>
  </si>
  <si>
    <t>7.6875 mOhm &lt;= ACLL &lt; 7.8125mOhm</t>
  </si>
  <si>
    <t>7.8125 mOhm &lt;= ACLL &lt; 7.9375mOhm</t>
  </si>
  <si>
    <t>7.9375 mOhm &lt;= ACLL &lt; 8mOhm</t>
  </si>
  <si>
    <t>AC Gain</t>
  </si>
  <si>
    <t>00b</t>
  </si>
  <si>
    <t>01b</t>
  </si>
  <si>
    <t>10b</t>
  </si>
  <si>
    <t>11b</t>
  </si>
  <si>
    <t>INT_TC</t>
  </si>
  <si>
    <t>Static Integration Time Constant (us)</t>
  </si>
  <si>
    <t>0000b</t>
  </si>
  <si>
    <t>0001b</t>
  </si>
  <si>
    <t>0010b</t>
  </si>
  <si>
    <t>0011b</t>
  </si>
  <si>
    <t>0100b</t>
  </si>
  <si>
    <t>0101b</t>
  </si>
  <si>
    <t>0110b</t>
  </si>
  <si>
    <t>0111b</t>
  </si>
  <si>
    <t>1000b</t>
  </si>
  <si>
    <t>1001b</t>
  </si>
  <si>
    <t>1010b</t>
  </si>
  <si>
    <t>1011b</t>
  </si>
  <si>
    <t>1100b</t>
  </si>
  <si>
    <t>1101b</t>
  </si>
  <si>
    <t>1110b</t>
  </si>
  <si>
    <t>1111b</t>
  </si>
  <si>
    <t>RAMP</t>
  </si>
  <si>
    <t>Ramp Amplitude (mV)</t>
  </si>
  <si>
    <t>000b</t>
  </si>
  <si>
    <t>001b</t>
  </si>
  <si>
    <t>010b</t>
  </si>
  <si>
    <t>011b</t>
  </si>
  <si>
    <t>100b</t>
  </si>
  <si>
    <t>101b</t>
  </si>
  <si>
    <t>110b</t>
  </si>
  <si>
    <t>111b</t>
  </si>
  <si>
    <t>V</t>
  </si>
  <si>
    <t>USR2</t>
  </si>
  <si>
    <t>USR2 Threshold (mV)</t>
  </si>
  <si>
    <t>VDINT</t>
  </si>
  <si>
    <t>Dynamic Integration Voltage Setting (mV)</t>
  </si>
  <si>
    <t>s</t>
  </si>
  <si>
    <t>PH_ADD2</t>
  </si>
  <si>
    <t>Phase Add Threshold (A)</t>
  </si>
  <si>
    <t>PH_ADD3</t>
  </si>
  <si>
    <t>PH_ADD4</t>
  </si>
  <si>
    <t>PH_ADD5</t>
  </si>
  <si>
    <t>PH_ADD6</t>
  </si>
  <si>
    <t>PH_ADD7</t>
  </si>
  <si>
    <t>PH_ADD8</t>
  </si>
  <si>
    <t>VOUT_TRANSITION_RATE (decoded)</t>
  </si>
  <si>
    <r>
      <t>Minimum</t>
    </r>
    <r>
      <rPr>
        <b/>
        <sz val="11"/>
        <color rgb="FF000000"/>
        <rFont val="Calibri"/>
        <family val="2"/>
      </rPr>
      <t xml:space="preserve"> output voltage slew rate</t>
    </r>
  </si>
  <si>
    <t>Nominal Slew Rate (Target for DAC Calculations)</t>
  </si>
  <si>
    <t>VOTR &lt; 0.3125</t>
  </si>
  <si>
    <t>0.3125 ≤  VOTR &lt; 0.46875 mV/us</t>
  </si>
  <si>
    <t>0.46875 ≤  VOTR &lt; 0.78125 mV/us</t>
  </si>
  <si>
    <t>0.78125 ≤  VOTR &lt; 1.09375 mV/us</t>
  </si>
  <si>
    <t>1.09375 ≤  VOTR &lt; 1.40625 mV/us</t>
  </si>
  <si>
    <t>1.40625 ≤  VOTR &lt; 1.71875 mV/us</t>
  </si>
  <si>
    <t>1.71875 ≤  VOTR &lt; 2.03125 mV/us</t>
  </si>
  <si>
    <t>2.03125 ≤  VOTR &lt; 2.34375 mV/us</t>
  </si>
  <si>
    <t>2.34375 ≤  VOTR &lt; 3.75 mV/us</t>
  </si>
  <si>
    <t>3.75 ≤  VOTR &lt; 7.5 mV/us</t>
  </si>
  <si>
    <t>7.5 ≤  VOTR &lt; 12.5 mV/us</t>
  </si>
  <si>
    <t>12.5 ≤  VOTR &lt; 17.5 mV/us</t>
  </si>
  <si>
    <t>17.5 ≤  VOTR &lt; 22.5 mV/us</t>
  </si>
  <si>
    <t>22.5 ≤  VOTR &lt; 27.5 mV/us</t>
  </si>
  <si>
    <t>27.5 ≤  VOTR &lt; 32.5 mV/us</t>
  </si>
  <si>
    <t>32.5 ≤  VOTR &lt; 37.5 mV/us</t>
  </si>
  <si>
    <t>37.5 ≤  VOTR ≤ 40 mV/us</t>
  </si>
  <si>
    <t>VOTR &gt; 40 mV/us</t>
  </si>
  <si>
    <t>DVID1_START</t>
  </si>
  <si>
    <t>DVID2_START</t>
  </si>
  <si>
    <t>DVID3_START</t>
  </si>
  <si>
    <t>DVID4_START</t>
  </si>
  <si>
    <t>DVID5_START</t>
  </si>
  <si>
    <t>1m</t>
  </si>
  <si>
    <t>4m</t>
  </si>
  <si>
    <t>5m</t>
  </si>
  <si>
    <t>DVID1_START-1n</t>
  </si>
  <si>
    <t>DVID2_START-1n</t>
  </si>
  <si>
    <t>DVID3_START-1n</t>
  </si>
  <si>
    <t>DVID1_START+1n</t>
  </si>
  <si>
    <t>DVID1_START+4n</t>
  </si>
  <si>
    <t>DVID2_START+1n</t>
  </si>
  <si>
    <t>DVID2_START+4n</t>
  </si>
  <si>
    <t>DVID3_START+4n</t>
  </si>
  <si>
    <t>DVID3_START+1n</t>
  </si>
  <si>
    <t>DVID4_START-1n</t>
  </si>
  <si>
    <t>DVID4_START+1n</t>
  </si>
  <si>
    <t>DVID4_START+4n</t>
  </si>
  <si>
    <t>DVID5_START-1n</t>
  </si>
  <si>
    <t>DVID5_START+1n</t>
  </si>
  <si>
    <t>DVID5_START+4n</t>
  </si>
  <si>
    <t>{DVID1_VID}</t>
  </si>
  <si>
    <t>{DVID2_VID}</t>
  </si>
  <si>
    <t>{DVID3_VID}</t>
  </si>
  <si>
    <t>{DVID4_VID}</t>
  </si>
  <si>
    <t>{DVID5_VID}</t>
  </si>
  <si>
    <t>{DVID1_TYPE}</t>
  </si>
  <si>
    <t>{DVID2_TYPE}</t>
  </si>
  <si>
    <t>{DVID3_TYPE}</t>
  </si>
  <si>
    <t>{DVID4_TYPE}</t>
  </si>
  <si>
    <t>{DVID5_TYPE}</t>
  </si>
  <si>
    <t>Power Stage</t>
  </si>
  <si>
    <t>RDS_HS</t>
  </si>
  <si>
    <t>RDS_LS</t>
  </si>
  <si>
    <t>VFW</t>
  </si>
  <si>
    <t>High Side RDSon</t>
  </si>
  <si>
    <t>Low Side RDSon</t>
  </si>
  <si>
    <t>1p|1G</t>
  </si>
  <si>
    <t>High-side power switch on state resistance</t>
  </si>
  <si>
    <t>Low-Side power switch on state resistance</t>
  </si>
  <si>
    <t>600m</t>
  </si>
  <si>
    <t>Body Diode Vfw</t>
  </si>
  <si>
    <t>Body diode Vfw for both power switches</t>
  </si>
  <si>
    <t>TPD</t>
  </si>
  <si>
    <t>5n</t>
  </si>
  <si>
    <t>PWM comparator Propagation delay</t>
  </si>
  <si>
    <t>DT_RISING</t>
  </si>
  <si>
    <t>Dead time SW Rising</t>
  </si>
  <si>
    <t>Dead Time SW Rising</t>
  </si>
  <si>
    <t>DT_FALLING</t>
  </si>
  <si>
    <t>Dead time SW Falling</t>
  </si>
  <si>
    <t>Dead Time SW Falling</t>
  </si>
  <si>
    <t>CSGAIN</t>
  </si>
  <si>
    <t>Current Sense Gain</t>
  </si>
  <si>
    <t>Current Sense Gain in mOhms</t>
  </si>
  <si>
    <t>CSD9k</t>
  </si>
  <si>
    <t xml:space="preserve">CSD9k_Ideal &lt;br /&gt; &lt;i&gt; &lt;font size=1&gt; Simplified Idealized Smart Power Stage Model &lt;br /&gt; MOSFET/driver parameters may not be representative of actual devices&lt;/font&gt;&lt;/i&gt; </t>
  </si>
  <si>
    <t>Input Stage Config</t>
  </si>
  <si>
    <t>Current Sense Config</t>
  </si>
  <si>
    <t>Driver Config</t>
  </si>
  <si>
    <t>MOSFET Config</t>
  </si>
  <si>
    <t>VIH_PWM</t>
  </si>
  <si>
    <t>VIL_PWM</t>
  </si>
  <si>
    <t>VHYST_PWM</t>
  </si>
  <si>
    <t xml:space="preserve">PWM VIH </t>
  </si>
  <si>
    <t>PWM VIL</t>
  </si>
  <si>
    <t>PWM Comparator Hysteresis</t>
  </si>
  <si>
    <t>Logic Delay</t>
  </si>
  <si>
    <t>PWM VIH</t>
  </si>
  <si>
    <t>PWM Hysteresis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</si>
</sst>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</font>
    <font>
      <sz val="9"/>
      <color rgb="FF663300"/>
      <name val="Arial"/>
      <family val="2"/>
    </font>
    <font>
      <sz val="11"/>
      <color rgb="FF000000"/>
      <name val="Calibri"/>
      <family val="2"/>
    </font>
    <font>
      <b/>
      <sz val="9"/>
      <color rgb="FF663300"/>
      <name val="Arial"/>
      <family val="2"/>
    </font>
    <font>
      <b/>
      <i/>
      <sz val="11"/>
      <color rgb="FF000000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48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Border="1"/>
    <xf numFmtId="0" fontId="4" fillId="4" borderId="0" xfId="3" applyAlignment="1">
      <alignment horizontal="left"/>
    </xf>
    <xf numFmtId="0" fontId="1" fillId="2" borderId="1" xfId="1" applyAlignment="1">
      <alignment horizontal="left"/>
    </xf>
    <xf numFmtId="0" fontId="4" fillId="4" borderId="0" xfId="3" applyAlignment="1">
      <alignment horizontal="left" wrapText="1"/>
    </xf>
    <xf numFmtId="0" fontId="4" fillId="4" borderId="0" xfId="3" applyBorder="1"/>
    <xf numFmtId="0" fontId="1" fillId="2" borderId="1" xfId="1" applyAlignment="1">
      <alignment horizontal="center"/>
    </xf>
    <xf numFmtId="0" fontId="4" fillId="4" borderId="0" xfId="3" applyAlignment="1">
      <alignment vertical="top"/>
    </xf>
    <xf numFmtId="0" fontId="4" fillId="4" borderId="2" xfId="3" applyBorder="1"/>
    <xf numFmtId="0" fontId="4" fillId="5" borderId="0" xfId="4" applyAlignment="1">
      <alignment wrapText="1"/>
    </xf>
    <xf numFmtId="0" fontId="4" fillId="5" borderId="0" xfId="4" applyAlignment="1">
      <alignment horizontal="left"/>
    </xf>
    <xf numFmtId="0" fontId="0" fillId="0" borderId="0" xfId="0" quotePrefix="1" applyAlignment="1">
      <alignment horizontal="left"/>
    </xf>
    <xf numFmtId="14" fontId="0" fillId="0" borderId="0" xfId="0" applyNumberFormat="1" applyAlignment="1">
      <alignment horizontal="left"/>
    </xf>
    <xf numFmtId="0" fontId="7" fillId="6" borderId="3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6" borderId="4" xfId="0" applyFont="1" applyFill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0" fillId="7" borderId="7" xfId="0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vertical="center" wrapText="1"/>
    </xf>
    <xf numFmtId="0" fontId="3" fillId="0" borderId="0" xfId="0" applyFont="1" applyAlignment="1">
      <alignment horizontal="left"/>
    </xf>
    <xf numFmtId="0" fontId="9" fillId="0" borderId="8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63"/>
  <sheetViews>
    <sheetView tabSelected="1" topLeftCell="A8" zoomScale="70" zoomScaleNormal="70" workbookViewId="0">
      <selection activeCell="B59" sqref="B59"/>
    </sheetView>
  </sheetViews>
  <sheetFormatPr defaultRowHeight="15" x14ac:dyDescent="0.25"/>
  <cols>
    <col min="1" max="1" width="12.5703125" customWidth="1"/>
    <col min="2" max="2" width="76.85546875" customWidth="1"/>
    <col min="3" max="3" width="17.140625" customWidth="1"/>
    <col min="4" max="4" width="38.7109375" bestFit="1" customWidth="1"/>
    <col min="5" max="5" width="38.7109375" customWidth="1"/>
    <col min="6" max="6" width="18.7109375" bestFit="1" customWidth="1"/>
    <col min="7" max="7" width="14" bestFit="1" customWidth="1"/>
    <col min="8" max="8" width="14.7109375" bestFit="1" customWidth="1"/>
    <col min="9" max="9" width="13.140625" bestFit="1" customWidth="1"/>
    <col min="10" max="11" width="15.42578125" bestFit="1" customWidth="1"/>
    <col min="12" max="12" width="13.85546875" bestFit="1" customWidth="1"/>
    <col min="13" max="13" width="13.85546875" customWidth="1"/>
    <col min="14" max="14" width="10.5703125" bestFit="1" customWidth="1"/>
    <col min="15" max="15" width="24.42578125" bestFit="1" customWidth="1"/>
    <col min="17" max="17" width="101" bestFit="1" customWidth="1"/>
  </cols>
  <sheetData>
    <row r="1" spans="1:17" ht="14.45" x14ac:dyDescent="0.3">
      <c r="A1" t="s">
        <v>59</v>
      </c>
      <c r="B1" t="s">
        <v>65</v>
      </c>
    </row>
    <row r="2" spans="1:17" ht="14.45" x14ac:dyDescent="0.3">
      <c r="A2" t="s">
        <v>60</v>
      </c>
      <c r="B2" s="19" t="s">
        <v>61</v>
      </c>
    </row>
    <row r="3" spans="1:17" ht="14.45" x14ac:dyDescent="0.3">
      <c r="A3" t="s">
        <v>62</v>
      </c>
      <c r="B3" s="20">
        <v>41852</v>
      </c>
    </row>
    <row r="4" spans="1:17" ht="14.45" x14ac:dyDescent="0.3">
      <c r="B4" s="20"/>
    </row>
    <row r="5" spans="1:17" ht="14.45" x14ac:dyDescent="0.3">
      <c r="B5" s="43" t="s">
        <v>18</v>
      </c>
      <c r="C5" s="43"/>
      <c r="D5" s="43"/>
      <c r="E5" s="43"/>
      <c r="F5" s="43"/>
      <c r="G5" s="43"/>
      <c r="H5" s="43"/>
    </row>
    <row r="6" spans="1:17" ht="14.45" x14ac:dyDescent="0.3">
      <c r="B6" s="7"/>
      <c r="C6" s="7"/>
      <c r="D6" s="7"/>
      <c r="E6" s="7"/>
      <c r="F6" s="7"/>
      <c r="G6" s="7"/>
      <c r="H6" s="7"/>
    </row>
    <row r="7" spans="1:17" ht="26.45" customHeight="1" x14ac:dyDescent="0.3">
      <c r="A7" s="15" t="s">
        <v>36</v>
      </c>
      <c r="B7" s="12" t="s">
        <v>54</v>
      </c>
      <c r="Q7" s="1" t="s">
        <v>55</v>
      </c>
    </row>
    <row r="8" spans="1:17" ht="14.45" x14ac:dyDescent="0.3">
      <c r="B8" s="11" t="s">
        <v>1049</v>
      </c>
      <c r="C8" s="7"/>
      <c r="D8" s="7"/>
      <c r="E8" s="7"/>
      <c r="F8" s="7"/>
      <c r="G8" s="7"/>
      <c r="H8" s="7"/>
      <c r="Q8" s="5" t="str">
        <f>B8</f>
        <v>Power Stage</v>
      </c>
    </row>
    <row r="9" spans="1:17" ht="14.45" x14ac:dyDescent="0.3">
      <c r="B9" s="8"/>
      <c r="C9" s="7"/>
      <c r="D9" s="7"/>
      <c r="E9" s="7"/>
      <c r="F9" s="7"/>
      <c r="G9" s="7"/>
      <c r="H9" s="7"/>
    </row>
    <row r="10" spans="1:17" ht="14.45" x14ac:dyDescent="0.3">
      <c r="A10" s="1" t="s">
        <v>37</v>
      </c>
      <c r="B10" s="10" t="s">
        <v>38</v>
      </c>
      <c r="C10" s="7"/>
      <c r="D10" s="7"/>
      <c r="E10" s="7"/>
      <c r="F10" s="7"/>
      <c r="G10" s="7"/>
      <c r="H10" s="7"/>
    </row>
    <row r="11" spans="1:17" s="9" customFormat="1" ht="14.45" x14ac:dyDescent="0.3">
      <c r="B11" s="13" t="s">
        <v>22</v>
      </c>
      <c r="C11" s="13" t="s">
        <v>23</v>
      </c>
      <c r="D11" s="13" t="s">
        <v>28</v>
      </c>
      <c r="E11" s="13"/>
      <c r="F11" s="13" t="s">
        <v>29</v>
      </c>
      <c r="G11" s="13" t="s">
        <v>30</v>
      </c>
      <c r="H11" s="13" t="s">
        <v>31</v>
      </c>
      <c r="I11" s="13" t="s">
        <v>32</v>
      </c>
      <c r="J11" s="13" t="s">
        <v>33</v>
      </c>
      <c r="K11" s="13" t="s">
        <v>34</v>
      </c>
      <c r="L11" s="13" t="s">
        <v>35</v>
      </c>
      <c r="M11"/>
      <c r="Q11" s="1" t="s">
        <v>41</v>
      </c>
    </row>
    <row r="12" spans="1:17" ht="14.45" x14ac:dyDescent="0.3">
      <c r="B12" s="11" t="str">
        <f>B8</f>
        <v>Power Stage</v>
      </c>
      <c r="C12" s="14" t="s">
        <v>21</v>
      </c>
      <c r="D12" s="11" t="s">
        <v>1078</v>
      </c>
      <c r="E12" s="11"/>
      <c r="F12" s="14">
        <v>0</v>
      </c>
      <c r="G12" s="14">
        <v>0</v>
      </c>
      <c r="H12" s="14">
        <v>2</v>
      </c>
      <c r="I12" s="14">
        <v>0</v>
      </c>
      <c r="J12" s="14">
        <v>0</v>
      </c>
      <c r="K12" s="14">
        <v>0</v>
      </c>
      <c r="L12" s="14">
        <v>0</v>
      </c>
      <c r="Q12" s="5" t="str">
        <f>CONCATENATE(B12, ":", C12, ":", D12, ":", F12,":",G12,":",H12, ":", I12, ":", J12, ":", K12, ":", L12)</f>
        <v>Power Stage:GROUP:MOSFET Config:0:0:2:0:0:0:0</v>
      </c>
    </row>
    <row r="13" spans="1:17" ht="14.45" x14ac:dyDescent="0.3">
      <c r="B13" s="11" t="str">
        <f>B8</f>
        <v>Power Stage</v>
      </c>
      <c r="C13" s="14" t="s">
        <v>21</v>
      </c>
      <c r="D13" s="11" t="s">
        <v>1077</v>
      </c>
      <c r="E13" s="11"/>
      <c r="F13" s="14">
        <v>3</v>
      </c>
      <c r="G13" s="14">
        <v>0</v>
      </c>
      <c r="H13" s="14">
        <v>4</v>
      </c>
      <c r="I13" s="14">
        <v>0</v>
      </c>
      <c r="J13" s="14">
        <v>0</v>
      </c>
      <c r="K13" s="14">
        <v>0</v>
      </c>
      <c r="L13" s="14">
        <v>0</v>
      </c>
      <c r="Q13" s="5" t="str">
        <f>CONCATENATE(Q12,",",B13, ":", C13, ":", D13, ":", F13,":",G13,":",H13, ":", I13, ":", J13, ":", K13, ":", L13)</f>
        <v>Power Stage:GROUP:MOSFET Config:0:0:2:0:0:0:0,Power Stage:GROUP:Driver Config:3:0:4:0:0:0:0</v>
      </c>
    </row>
    <row r="14" spans="1:17" ht="14.25" x14ac:dyDescent="0.3">
      <c r="B14" s="11" t="str">
        <f>$B$8</f>
        <v>Power Stage</v>
      </c>
      <c r="C14" s="14" t="s">
        <v>21</v>
      </c>
      <c r="D14" s="11" t="s">
        <v>1076</v>
      </c>
      <c r="E14" s="11"/>
      <c r="F14" s="14">
        <v>5</v>
      </c>
      <c r="G14" s="14">
        <v>0</v>
      </c>
      <c r="H14" s="14">
        <v>5</v>
      </c>
      <c r="I14" s="14">
        <v>0</v>
      </c>
      <c r="J14" s="14">
        <v>0</v>
      </c>
      <c r="K14" s="14">
        <v>0</v>
      </c>
      <c r="L14" s="14">
        <v>0</v>
      </c>
      <c r="Q14" s="5" t="str">
        <f t="shared" ref="Q14" si="0">CONCATENATE(Q13,",",B14, ":", C14, ":", D14, ":", F14,":",G14,":",H14, ":", I14, ":", J14, ":", K14, ":", L14)</f>
        <v>Power Stage:GROUP:MOSFET Config:0:0:2:0:0:0:0,Power Stage:GROUP:Driver Config:3:0:4:0:0:0:0,Power Stage:GROUP:Current Sense Config:5:0:5:0:0:0:0</v>
      </c>
    </row>
    <row r="15" spans="1:17" ht="14.25" x14ac:dyDescent="0.3">
      <c r="B15" s="11" t="str">
        <f>$B$8</f>
        <v>Power Stage</v>
      </c>
      <c r="C15" s="14" t="s">
        <v>21</v>
      </c>
      <c r="D15" s="11" t="s">
        <v>1075</v>
      </c>
      <c r="E15" s="11"/>
      <c r="F15" s="14">
        <v>6</v>
      </c>
      <c r="G15" s="14">
        <v>0</v>
      </c>
      <c r="H15" s="14">
        <v>9</v>
      </c>
      <c r="I15" s="14">
        <v>0</v>
      </c>
      <c r="J15" s="14">
        <v>0</v>
      </c>
      <c r="K15" s="14">
        <v>0</v>
      </c>
      <c r="L15" s="14">
        <v>0</v>
      </c>
      <c r="Q15" s="5" t="str">
        <f t="shared" ref="Q15" si="1">CONCATENATE(Q14,",",B15, ":", C15, ":", D15, ":", F15,":",G15,":",H15, ":", I15, ":", J15, ":", K15, ":", L15)</f>
        <v>Power Stage:GROUP:MOSFET Config:0:0:2:0:0:0:0,Power Stage:GROUP:Driver Config:3:0:4:0:0:0:0,Power Stage:GROUP:Current Sense Config:5:0:5:0:0:0:0,Power Stage:GROUP:Input Stage Config:6:0:9:0:0:0:0</v>
      </c>
    </row>
    <row r="16" spans="1:17" x14ac:dyDescent="0.25">
      <c r="B16" s="7"/>
      <c r="C16" s="7"/>
      <c r="D16" s="7"/>
      <c r="E16" s="7"/>
      <c r="F16" s="7"/>
      <c r="G16" s="7"/>
      <c r="H16" s="7"/>
    </row>
    <row r="17" spans="1:17" x14ac:dyDescent="0.25">
      <c r="A17" s="1" t="s">
        <v>39</v>
      </c>
      <c r="B17" s="10" t="s">
        <v>40</v>
      </c>
    </row>
    <row r="18" spans="1:17" x14ac:dyDescent="0.25">
      <c r="A18" s="1" t="s">
        <v>13</v>
      </c>
      <c r="B18" s="1" t="s">
        <v>14</v>
      </c>
      <c r="C18" s="1" t="s">
        <v>0</v>
      </c>
      <c r="D18" s="1" t="s">
        <v>10</v>
      </c>
      <c r="E18" s="1"/>
      <c r="F18" s="1" t="s">
        <v>64</v>
      </c>
      <c r="G18" s="1" t="s">
        <v>2</v>
      </c>
      <c r="H18" s="1" t="s">
        <v>1</v>
      </c>
      <c r="I18" s="1" t="s">
        <v>22</v>
      </c>
      <c r="J18" s="1" t="s">
        <v>42</v>
      </c>
      <c r="K18" s="1" t="s">
        <v>43</v>
      </c>
      <c r="L18" s="1" t="s">
        <v>44</v>
      </c>
      <c r="M18" s="1" t="s">
        <v>45</v>
      </c>
      <c r="N18" s="16" t="s">
        <v>58</v>
      </c>
      <c r="O18" s="13" t="s">
        <v>46</v>
      </c>
      <c r="Q18" s="1" t="s">
        <v>4</v>
      </c>
    </row>
    <row r="19" spans="1:17" x14ac:dyDescent="0.25">
      <c r="B19" s="2" t="s">
        <v>1050</v>
      </c>
      <c r="C19" s="14" t="s">
        <v>1022</v>
      </c>
      <c r="D19" s="5" t="str">
        <f>CONCATENATE(B19, "=",C19)</f>
        <v>RDS_HS=4m</v>
      </c>
      <c r="E19" s="5" t="str">
        <f>CONCATENATE(B19, "=%",B19, "%" )</f>
        <v>RDS_HS=%RDS_HS%</v>
      </c>
      <c r="F19" s="2" t="s">
        <v>1053</v>
      </c>
      <c r="G19" s="2" t="s">
        <v>3</v>
      </c>
      <c r="H19" s="2" t="s">
        <v>1055</v>
      </c>
      <c r="I19" s="11" t="str">
        <f>$B$8</f>
        <v>Power Stage</v>
      </c>
      <c r="J19" s="11" t="str">
        <f>D12</f>
        <v>MOSFET Config</v>
      </c>
      <c r="K19" s="14">
        <v>0</v>
      </c>
      <c r="L19" s="14">
        <v>0</v>
      </c>
      <c r="M19" s="2" t="s">
        <v>53</v>
      </c>
      <c r="N19" s="14">
        <v>1</v>
      </c>
      <c r="O19" s="2" t="s">
        <v>1056</v>
      </c>
      <c r="Q19" s="5" t="str">
        <f>CONCATENATE( I19, ":", J19, ":", F19, ":", K19, ":", L19, ":", M19, ":", G19, ":", H19, ":", N19, ":", O19 )</f>
        <v>Power Stage:MOSFET Config:High Side RDSon:0:0:__Ohms__:REAL:1p|1G:1:High-side power switch on state resistance</v>
      </c>
    </row>
    <row r="20" spans="1:17" x14ac:dyDescent="0.25">
      <c r="B20" s="2" t="s">
        <v>1051</v>
      </c>
      <c r="C20" s="14" t="s">
        <v>1021</v>
      </c>
      <c r="D20" s="5" t="str">
        <f t="shared" ref="D20" si="2">CONCATENATE(D19," ",B20,"=",C20)</f>
        <v>RDS_HS=4m RDS_LS=1m</v>
      </c>
      <c r="E20" s="5" t="str">
        <f>CONCATENATE(E19," ",B20,"=%",B20,"%")</f>
        <v>RDS_HS=%RDS_HS% RDS_LS=%RDS_LS%</v>
      </c>
      <c r="F20" s="2" t="s">
        <v>1054</v>
      </c>
      <c r="G20" s="2" t="s">
        <v>3</v>
      </c>
      <c r="H20" s="2" t="s">
        <v>1055</v>
      </c>
      <c r="I20" s="11" t="str">
        <f>$B$8</f>
        <v>Power Stage</v>
      </c>
      <c r="J20" s="11" t="str">
        <f>$D$12</f>
        <v>MOSFET Config</v>
      </c>
      <c r="K20" s="14">
        <v>1</v>
      </c>
      <c r="L20" s="14">
        <v>0</v>
      </c>
      <c r="M20" s="2" t="s">
        <v>53</v>
      </c>
      <c r="N20" s="14">
        <v>1</v>
      </c>
      <c r="O20" s="2" t="s">
        <v>1057</v>
      </c>
      <c r="Q20" s="5" t="str">
        <f t="shared" ref="Q20:Q27" si="3">CONCATENATE( Q19, ",", I20, ":", J20, ":", F20, ":", K20, ":", L20, ":", M20, ":", G20, ":", H20, ":", N20, ":", O20 )</f>
        <v>Power Stage:MOSFET Config:High Side RDSon:0:0:__Ohms__:REAL:1p|1G:1:High-side power switch on state resistance,Power Stage:MOSFET Config:Low Side RDSon:1:0:__Ohms__:REAL:1p|1G:1:Low-Side power switch on state resistance</v>
      </c>
    </row>
    <row r="21" spans="1:17" x14ac:dyDescent="0.25">
      <c r="B21" s="2" t="s">
        <v>1052</v>
      </c>
      <c r="C21" s="14" t="s">
        <v>1058</v>
      </c>
      <c r="D21" s="5" t="str">
        <f t="shared" ref="D21" si="4">CONCATENATE(D20," ",B21,"=",C21)</f>
        <v>RDS_HS=4m RDS_LS=1m VFW=600m</v>
      </c>
      <c r="E21" s="5" t="str">
        <f t="shared" ref="E21:E27" si="5">CONCATENATE(E20," ",B21,"=%",B21,"%")</f>
        <v>RDS_HS=%RDS_HS% RDS_LS=%RDS_LS% VFW=%VFW%</v>
      </c>
      <c r="F21" s="2" t="s">
        <v>1059</v>
      </c>
      <c r="G21" s="2" t="s">
        <v>3</v>
      </c>
      <c r="H21" s="2" t="s">
        <v>1055</v>
      </c>
      <c r="I21" s="11" t="str">
        <f t="shared" ref="I21:I28" si="6">$B$8</f>
        <v>Power Stage</v>
      </c>
      <c r="J21" s="11" t="str">
        <f>$D$12</f>
        <v>MOSFET Config</v>
      </c>
      <c r="K21" s="14">
        <v>2</v>
      </c>
      <c r="L21" s="14">
        <v>0</v>
      </c>
      <c r="M21" s="2" t="s">
        <v>981</v>
      </c>
      <c r="N21" s="14">
        <v>1</v>
      </c>
      <c r="O21" s="2" t="s">
        <v>1060</v>
      </c>
      <c r="Q21" s="5" t="str">
        <f t="shared" si="3"/>
        <v>Power Stage:MOSFET Config:High Side RDSon:0:0:__Ohms__:REAL:1p|1G:1:High-side power switch on state resistance,Power Stage:MOSFET Config:Low Side RDSon:1:0:__Ohms__:REAL:1p|1G:1:Low-Side power switch on state resistance,Power Stage:MOSFET Config:Body Diode Vfw:2:0:V:REAL:1p|1G:1:Body diode Vfw for both power switches</v>
      </c>
    </row>
    <row r="22" spans="1:17" x14ac:dyDescent="0.25">
      <c r="B22" s="2" t="s">
        <v>1061</v>
      </c>
      <c r="C22" s="14" t="s">
        <v>1062</v>
      </c>
      <c r="D22" s="5" t="str">
        <f t="shared" ref="D22:D27" si="7">CONCATENATE(D21," ",B22,"=",C22)</f>
        <v>RDS_HS=4m RDS_LS=1m VFW=600m TPD=5n</v>
      </c>
      <c r="E22" s="5" t="str">
        <f t="shared" si="5"/>
        <v>RDS_HS=%RDS_HS% RDS_LS=%RDS_LS% VFW=%VFW% TPD=%TPD%</v>
      </c>
      <c r="F22" s="2" t="s">
        <v>1085</v>
      </c>
      <c r="G22" s="2" t="s">
        <v>3</v>
      </c>
      <c r="H22" s="2" t="s">
        <v>1055</v>
      </c>
      <c r="I22" s="11" t="str">
        <f t="shared" si="6"/>
        <v>Power Stage</v>
      </c>
      <c r="J22" s="11" t="str">
        <f>$D$15</f>
        <v>Input Stage Config</v>
      </c>
      <c r="K22" s="14">
        <v>9</v>
      </c>
      <c r="L22" s="14">
        <v>0</v>
      </c>
      <c r="M22" s="2" t="s">
        <v>986</v>
      </c>
      <c r="N22" s="14">
        <v>1</v>
      </c>
      <c r="O22" s="2" t="s">
        <v>1063</v>
      </c>
      <c r="Q22" s="5" t="str">
        <f t="shared" si="3"/>
        <v>Power Stage:MOSFET Config:High Side RDSon:0:0:__Ohms__:REAL:1p|1G:1:High-side power switch on state resistance,Power Stage:MOSFET Config:Low Side RDSon:1:0:__Ohms__:REAL:1p|1G:1:Low-Side power switch on state resistance,Power Stage:MOSFET Config:Body Diode Vfw:2:0:V:REAL:1p|1G:1:Body diode Vfw for both power switches,Power Stage:Input Stage Config:Logic Delay:9:0:s:REAL:1p|1G:1:PWM comparator Propagation delay</v>
      </c>
    </row>
    <row r="23" spans="1:17" x14ac:dyDescent="0.25">
      <c r="B23" s="2" t="s">
        <v>1064</v>
      </c>
      <c r="C23" s="14" t="s">
        <v>1062</v>
      </c>
      <c r="D23" s="5" t="str">
        <f t="shared" si="7"/>
        <v>RDS_HS=4m RDS_LS=1m VFW=600m TPD=5n DT_RISING=5n</v>
      </c>
      <c r="E23" s="5" t="str">
        <f t="shared" si="5"/>
        <v>RDS_HS=%RDS_HS% RDS_LS=%RDS_LS% VFW=%VFW% TPD=%TPD% DT_RISING=%DT_RISING%</v>
      </c>
      <c r="F23" s="2" t="s">
        <v>1065</v>
      </c>
      <c r="G23" s="2" t="s">
        <v>3</v>
      </c>
      <c r="H23" s="2" t="s">
        <v>1055</v>
      </c>
      <c r="I23" s="11" t="str">
        <f t="shared" si="6"/>
        <v>Power Stage</v>
      </c>
      <c r="J23" s="11" t="str">
        <f>$D$13</f>
        <v>Driver Config</v>
      </c>
      <c r="K23" s="14">
        <v>3</v>
      </c>
      <c r="L23" s="14">
        <v>0</v>
      </c>
      <c r="M23" s="2" t="s">
        <v>986</v>
      </c>
      <c r="N23" s="14">
        <v>1</v>
      </c>
      <c r="O23" s="2" t="s">
        <v>1066</v>
      </c>
      <c r="Q23" s="5" t="str">
        <f t="shared" si="3"/>
        <v>Power Stage:MOSFET Config:High Side RDSon:0:0:__Ohms__:REAL:1p|1G:1:High-side power switch on state resistance,Power Stage:MOSFET Config:Low Side RDSon:1:0:__Ohms__:REAL:1p|1G:1:Low-Side power switch on state resistance,Power Stage:MOSFET Config:Body Diode Vfw:2:0:V:REAL:1p|1G:1:Body diode Vfw for both power switches,Power Stage:Input Stage Config:Logic Delay:9:0:s:REAL:1p|1G:1:PWM comparator Propagation delay,Power Stage:Driver Config:Dead time SW Rising:3:0:s:REAL:1p|1G:1:Dead Time SW Rising</v>
      </c>
    </row>
    <row r="24" spans="1:17" x14ac:dyDescent="0.25">
      <c r="B24" s="2" t="s">
        <v>1067</v>
      </c>
      <c r="C24" s="14" t="s">
        <v>1062</v>
      </c>
      <c r="D24" s="5" t="str">
        <f t="shared" si="7"/>
        <v>RDS_HS=4m RDS_LS=1m VFW=600m TPD=5n DT_RISING=5n DT_FALLING=5n</v>
      </c>
      <c r="E24" s="5" t="str">
        <f t="shared" si="5"/>
        <v>RDS_HS=%RDS_HS% RDS_LS=%RDS_LS% VFW=%VFW% TPD=%TPD% DT_RISING=%DT_RISING% DT_FALLING=%DT_FALLING%</v>
      </c>
      <c r="F24" s="2" t="s">
        <v>1068</v>
      </c>
      <c r="G24" s="2" t="s">
        <v>3</v>
      </c>
      <c r="H24" s="2" t="s">
        <v>1055</v>
      </c>
      <c r="I24" s="11" t="str">
        <f t="shared" si="6"/>
        <v>Power Stage</v>
      </c>
      <c r="J24" s="11" t="str">
        <f>$D$13</f>
        <v>Driver Config</v>
      </c>
      <c r="K24" s="14">
        <v>4</v>
      </c>
      <c r="L24" s="14">
        <v>0</v>
      </c>
      <c r="M24" s="2" t="s">
        <v>986</v>
      </c>
      <c r="N24" s="14">
        <v>1</v>
      </c>
      <c r="O24" s="2" t="s">
        <v>1069</v>
      </c>
      <c r="Q24" s="5" t="str">
        <f t="shared" si="3"/>
        <v>Power Stage:MOSFET Config:High Side RDSon:0:0:__Ohms__:REAL:1p|1G:1:High-side power switch on state resistance,Power Stage:MOSFET Config:Low Side RDSon:1:0:__Ohms__:REAL:1p|1G:1:Low-Side power switch on state resistance,Power Stage:MOSFET Config:Body Diode Vfw:2:0:V:REAL:1p|1G:1:Body diode Vfw for both power switches,Power Stage:Input Stage Config:Logic Delay:9:0:s:REAL:1p|1G:1:PWM comparator Propagation delay,Power Stage:Driver Config:Dead time SW Rising:3:0:s:REAL:1p|1G:1:Dead Time SW Rising,Power Stage:Driver Config:Dead time SW Falling:4:0:s:REAL:1p|1G:1:Dead Time SW Falling</v>
      </c>
    </row>
    <row r="25" spans="1:17" x14ac:dyDescent="0.25">
      <c r="B25" s="2" t="s">
        <v>1070</v>
      </c>
      <c r="C25" s="14" t="s">
        <v>1023</v>
      </c>
      <c r="D25" s="5" t="str">
        <f t="shared" si="7"/>
        <v>RDS_HS=4m RDS_LS=1m VFW=600m TPD=5n DT_RISING=5n DT_FALLING=5n CSGAIN=5m</v>
      </c>
      <c r="E25" s="5" t="str">
        <f t="shared" si="5"/>
        <v>RDS_HS=%RDS_HS% RDS_LS=%RDS_LS% VFW=%VFW% TPD=%TPD% DT_RISING=%DT_RISING% DT_FALLING=%DT_FALLING% CSGAIN=%CSGAIN%</v>
      </c>
      <c r="F25" s="2" t="s">
        <v>1071</v>
      </c>
      <c r="G25" s="2" t="s">
        <v>3</v>
      </c>
      <c r="H25" s="2" t="s">
        <v>1055</v>
      </c>
      <c r="I25" s="11" t="str">
        <f t="shared" si="6"/>
        <v>Power Stage</v>
      </c>
      <c r="J25" s="11" t="str">
        <f>$D$14</f>
        <v>Current Sense Config</v>
      </c>
      <c r="K25" s="14">
        <v>5</v>
      </c>
      <c r="L25" s="14">
        <v>0</v>
      </c>
      <c r="M25" s="2" t="s">
        <v>53</v>
      </c>
      <c r="N25" s="14">
        <v>1</v>
      </c>
      <c r="O25" s="2" t="s">
        <v>1072</v>
      </c>
      <c r="Q25" s="5" t="str">
        <f t="shared" si="3"/>
        <v>Power Stage:MOSFET Config:High Side RDSon:0:0:__Ohms__:REAL:1p|1G:1:High-side power switch on state resistance,Power Stage:MOSFET Config:Low Side RDSon:1:0:__Ohms__:REAL:1p|1G:1:Low-Side power switch on state resistance,Power Stage:MOSFET Config:Body Diode Vfw:2:0:V:REAL:1p|1G:1:Body diode Vfw for both power switches,Power Stage:Input Stage Config:Logic Delay:9:0:s:REAL:1p|1G:1:PWM comparator Propagation delay,Power Stage:Driver Config:Dead time SW Rising:3:0:s:REAL:1p|1G:1:Dead Time SW Rising,Power Stage:Driver Config:Dead time SW Falling:4:0:s:REAL:1p|1G:1:Dead Time SW Falling,Power Stage:Current Sense Config:Current Sense Gain:5:0:__Ohms__:REAL:1p|1G:1:Current Sense Gain in mOhms</v>
      </c>
    </row>
    <row r="26" spans="1:17" x14ac:dyDescent="0.25">
      <c r="B26" s="2" t="s">
        <v>1079</v>
      </c>
      <c r="C26" s="14">
        <v>2.6</v>
      </c>
      <c r="D26" s="5" t="str">
        <f t="shared" si="7"/>
        <v>RDS_HS=4m RDS_LS=1m VFW=600m TPD=5n DT_RISING=5n DT_FALLING=5n CSGAIN=5m VIH_PWM=2.6</v>
      </c>
      <c r="E26" s="5" t="str">
        <f t="shared" si="5"/>
        <v>RDS_HS=%RDS_HS% RDS_LS=%RDS_LS% VFW=%VFW% TPD=%TPD% DT_RISING=%DT_RISING% DT_FALLING=%DT_FALLING% CSGAIN=%CSGAIN% VIH_PWM=%VIH_PWM%</v>
      </c>
      <c r="F26" s="2" t="s">
        <v>1086</v>
      </c>
      <c r="G26" s="2" t="s">
        <v>3</v>
      </c>
      <c r="H26" s="2" t="s">
        <v>1055</v>
      </c>
      <c r="I26" s="11" t="str">
        <f t="shared" si="6"/>
        <v>Power Stage</v>
      </c>
      <c r="J26" s="11" t="str">
        <f t="shared" ref="J26:J28" si="8">$D$15</f>
        <v>Input Stage Config</v>
      </c>
      <c r="K26" s="14">
        <v>6</v>
      </c>
      <c r="L26" s="14">
        <v>0</v>
      </c>
      <c r="M26" s="2" t="s">
        <v>981</v>
      </c>
      <c r="N26" s="14">
        <v>1</v>
      </c>
      <c r="O26" s="2" t="s">
        <v>1082</v>
      </c>
      <c r="Q26" s="5" t="str">
        <f t="shared" si="3"/>
        <v xml:space="preserve">Power Stage:MOSFET Config:High Side RDSon:0:0:__Ohms__:REAL:1p|1G:1:High-side power switch on state resistance,Power Stage:MOSFET Config:Low Side RDSon:1:0:__Ohms__:REAL:1p|1G:1:Low-Side power switch on state resistance,Power Stage:MOSFET Config:Body Diode Vfw:2:0:V:REAL:1p|1G:1:Body diode Vfw for both power switches,Power Stage:Input Stage Config:Logic Delay:9:0:s:REAL:1p|1G:1:PWM comparator Propagation delay,Power Stage:Driver Config:Dead time SW Rising:3:0:s:REAL:1p|1G:1:Dead Time SW Rising,Power Stage:Driver Config:Dead time SW Falling:4:0:s:REAL:1p|1G:1:Dead Time SW Falling,Power Stage:Current Sense Config:Current Sense Gain:5:0:__Ohms__:REAL:1p|1G:1:Current Sense Gain in mOhms,Power Stage:Input Stage Config:PWM VIH:6:0:V:REAL:1p|1G:1:PWM VIH </v>
      </c>
    </row>
    <row r="27" spans="1:17" x14ac:dyDescent="0.25">
      <c r="B27" s="2" t="s">
        <v>1080</v>
      </c>
      <c r="C27" s="14">
        <v>1</v>
      </c>
      <c r="D27" s="5" t="str">
        <f t="shared" si="7"/>
        <v>RDS_HS=4m RDS_LS=1m VFW=600m TPD=5n DT_RISING=5n DT_FALLING=5n CSGAIN=5m VIH_PWM=2.6 VIL_PWM=1</v>
      </c>
      <c r="E27" s="5" t="str">
        <f t="shared" si="5"/>
        <v>RDS_HS=%RDS_HS% RDS_LS=%RDS_LS% VFW=%VFW% TPD=%TPD% DT_RISING=%DT_RISING% DT_FALLING=%DT_FALLING% CSGAIN=%CSGAIN% VIH_PWM=%VIH_PWM% VIL_PWM=%VIL_PWM%</v>
      </c>
      <c r="F27" s="2" t="s">
        <v>1083</v>
      </c>
      <c r="G27" s="2" t="s">
        <v>3</v>
      </c>
      <c r="H27" s="2" t="s">
        <v>1055</v>
      </c>
      <c r="I27" s="11" t="str">
        <f t="shared" si="6"/>
        <v>Power Stage</v>
      </c>
      <c r="J27" s="11" t="str">
        <f t="shared" si="8"/>
        <v>Input Stage Config</v>
      </c>
      <c r="K27" s="14">
        <v>7</v>
      </c>
      <c r="L27" s="14">
        <v>0</v>
      </c>
      <c r="M27" s="2" t="s">
        <v>981</v>
      </c>
      <c r="N27" s="14">
        <v>1</v>
      </c>
      <c r="O27" s="2" t="s">
        <v>1083</v>
      </c>
      <c r="Q27" s="5" t="str">
        <f t="shared" si="3"/>
        <v>Power Stage:MOSFET Config:High Side RDSon:0:0:__Ohms__:REAL:1p|1G:1:High-side power switch on state resistance,Power Stage:MOSFET Config:Low Side RDSon:1:0:__Ohms__:REAL:1p|1G:1:Low-Side power switch on state resistance,Power Stage:MOSFET Config:Body Diode Vfw:2:0:V:REAL:1p|1G:1:Body diode Vfw for both power switches,Power Stage:Input Stage Config:Logic Delay:9:0:s:REAL:1p|1G:1:PWM comparator Propagation delay,Power Stage:Driver Config:Dead time SW Rising:3:0:s:REAL:1p|1G:1:Dead Time SW Rising,Power Stage:Driver Config:Dead time SW Falling:4:0:s:REAL:1p|1G:1:Dead Time SW Falling,Power Stage:Current Sense Config:Current Sense Gain:5:0:__Ohms__:REAL:1p|1G:1:Current Sense Gain in mOhms,Power Stage:Input Stage Config:PWM VIH:6:0:V:REAL:1p|1G:1:PWM VIH ,Power Stage:Input Stage Config:PWM VIL:7:0:V:REAL:1p|1G:1:PWM VIL</v>
      </c>
    </row>
    <row r="28" spans="1:17" x14ac:dyDescent="0.25">
      <c r="B28" s="2" t="s">
        <v>1081</v>
      </c>
      <c r="C28" s="14" t="s">
        <v>1023</v>
      </c>
      <c r="D28" s="5" t="str">
        <f>CONCATENATE(D27," ",B28,"=",C28)</f>
        <v>RDS_HS=4m RDS_LS=1m VFW=600m TPD=5n DT_RISING=5n DT_FALLING=5n CSGAIN=5m VIH_PWM=2.6 VIL_PWM=1 VHYST_PWM=5m</v>
      </c>
      <c r="E28" s="5" t="str">
        <f>CONCATENATE(E27," ",B28,"=%",B28,"%")</f>
        <v>RDS_HS=%RDS_HS% RDS_LS=%RDS_LS% VFW=%VFW% TPD=%TPD% DT_RISING=%DT_RISING% DT_FALLING=%DT_FALLING% CSGAIN=%CSGAIN% VIH_PWM=%VIH_PWM% VIL_PWM=%VIL_PWM% VHYST_PWM=%VHYST_PWM%</v>
      </c>
      <c r="F28" s="2" t="s">
        <v>1087</v>
      </c>
      <c r="G28" s="2" t="s">
        <v>3</v>
      </c>
      <c r="H28" s="2" t="s">
        <v>1055</v>
      </c>
      <c r="I28" s="11" t="str">
        <f t="shared" si="6"/>
        <v>Power Stage</v>
      </c>
      <c r="J28" s="11" t="str">
        <f t="shared" si="8"/>
        <v>Input Stage Config</v>
      </c>
      <c r="K28" s="14">
        <v>8</v>
      </c>
      <c r="L28" s="14">
        <v>0</v>
      </c>
      <c r="M28" s="2" t="s">
        <v>981</v>
      </c>
      <c r="N28" s="14">
        <v>1</v>
      </c>
      <c r="O28" s="2" t="s">
        <v>1084</v>
      </c>
      <c r="Q28" s="5" t="str">
        <f>CONCATENATE( Q27, ",", I28, ":", J28, ":", F28, ":", K28, ":", L28, ":", M28, ":", G28, ":", H28, ":", N28, ":", O28 )</f>
        <v>Power Stage:MOSFET Config:High Side RDSon:0:0:__Ohms__:REAL:1p|1G:1:High-side power switch on state resistance,Power Stage:MOSFET Config:Low Side RDSon:1:0:__Ohms__:REAL:1p|1G:1:Low-Side power switch on state resistance,Power Stage:MOSFET Config:Body Diode Vfw:2:0:V:REAL:1p|1G:1:Body diode Vfw for both power switches,Power Stage:Input Stage Config:Logic Delay:9:0:s:REAL:1p|1G:1:PWM comparator Propagation delay,Power Stage:Driver Config:Dead time SW Rising:3:0:s:REAL:1p|1G:1:Dead Time SW Rising,Power Stage:Driver Config:Dead time SW Falling:4:0:s:REAL:1p|1G:1:Dead Time SW Falling,Power Stage:Current Sense Config:Current Sense Gain:5:0:__Ohms__:REAL:1p|1G:1:Current Sense Gain in mOhms,Power Stage:Input Stage Config:PWM VIH:6:0:V:REAL:1p|1G:1:PWM VIH ,Power Stage:Input Stage Config:PWM VIL:7:0:V:REAL:1p|1G:1:PWM VIL,Power Stage:Input Stage Config:PWM Hysteresis:8:0:V:REAL:1p|1G:1:PWM Comparator Hysteresis</v>
      </c>
    </row>
    <row r="30" spans="1:17" x14ac:dyDescent="0.25">
      <c r="A30" s="1" t="s">
        <v>56</v>
      </c>
      <c r="B30" s="13" t="s">
        <v>50</v>
      </c>
    </row>
    <row r="31" spans="1:17" x14ac:dyDescent="0.25">
      <c r="B31" s="13" t="s">
        <v>27</v>
      </c>
      <c r="C31" s="1" t="s">
        <v>51</v>
      </c>
      <c r="Q31" s="1" t="s">
        <v>52</v>
      </c>
    </row>
    <row r="32" spans="1:17" x14ac:dyDescent="0.25">
      <c r="B32" s="2" t="s">
        <v>1074</v>
      </c>
      <c r="C32" s="2" t="s">
        <v>1073</v>
      </c>
      <c r="Q32" s="5" t="str">
        <f>CONCATENATE( C32, ",", B32 )</f>
        <v xml:space="preserve">CSD9k,CSD9k_Ideal &lt;br /&gt; &lt;i&gt; &lt;font size=1&gt; Simplified Idealized Smart Power Stage Model &lt;br /&gt; MOSFET/driver parameters may not be representative of actual devices&lt;/font&gt;&lt;/i&gt; </v>
      </c>
    </row>
    <row r="36" spans="1:2" x14ac:dyDescent="0.25">
      <c r="A36" s="4"/>
      <c r="B36" s="18" t="s">
        <v>57</v>
      </c>
    </row>
    <row r="37" spans="1:2" x14ac:dyDescent="0.25">
      <c r="A37" s="4" t="s">
        <v>15</v>
      </c>
      <c r="B37" s="4" t="s">
        <v>16</v>
      </c>
    </row>
    <row r="38" spans="1:2" x14ac:dyDescent="0.25">
      <c r="A38" t="s">
        <v>49</v>
      </c>
      <c r="B38" s="3" t="str">
        <f>Q32</f>
        <v xml:space="preserve">CSD9k,CSD9k_Ideal &lt;br /&gt; &lt;i&gt; &lt;font size=1&gt; Simplified Idealized Smart Power Stage Model &lt;br /&gt; MOSFET/driver parameters may not be representative of actual devices&lt;/font&gt;&lt;/i&gt; </v>
      </c>
    </row>
    <row r="39" spans="1:2" x14ac:dyDescent="0.25">
      <c r="A39" t="s">
        <v>19</v>
      </c>
      <c r="B39" s="3" t="str">
        <f>Q8</f>
        <v>Power Stage</v>
      </c>
    </row>
    <row r="40" spans="1:2" x14ac:dyDescent="0.25">
      <c r="A40" t="s">
        <v>47</v>
      </c>
      <c r="B40" s="3" t="str">
        <f>Q15</f>
        <v>Power Stage:GROUP:MOSFET Config:0:0:2:0:0:0:0,Power Stage:GROUP:Driver Config:3:0:4:0:0:0:0,Power Stage:GROUP:Current Sense Config:5:0:5:0:0:0:0,Power Stage:GROUP:Input Stage Config:6:0:9:0:0:0:0</v>
      </c>
    </row>
    <row r="41" spans="1:2" x14ac:dyDescent="0.25">
      <c r="A41" t="s">
        <v>9</v>
      </c>
      <c r="B41" s="3" t="str">
        <f>Q28</f>
        <v>Power Stage:MOSFET Config:High Side RDSon:0:0:__Ohms__:REAL:1p|1G:1:High-side power switch on state resistance,Power Stage:MOSFET Config:Low Side RDSon:1:0:__Ohms__:REAL:1p|1G:1:Low-Side power switch on state resistance,Power Stage:MOSFET Config:Body Diode Vfw:2:0:V:REAL:1p|1G:1:Body diode Vfw for both power switches,Power Stage:Input Stage Config:Logic Delay:9:0:s:REAL:1p|1G:1:PWM comparator Propagation delay,Power Stage:Driver Config:Dead time SW Rising:3:0:s:REAL:1p|1G:1:Dead Time SW Rising,Power Stage:Driver Config:Dead time SW Falling:4:0:s:REAL:1p|1G:1:Dead Time SW Falling,Power Stage:Current Sense Config:Current Sense Gain:5:0:__Ohms__:REAL:1p|1G:1:Current Sense Gain in mOhms,Power Stage:Input Stage Config:PWM VIH:6:0:V:REAL:1p|1G:1:PWM VIH ,Power Stage:Input Stage Config:PWM VIL:7:0:V:REAL:1p|1G:1:PWM VIL,Power Stage:Input Stage Config:PWM Hysteresis:8:0:V:REAL:1p|1G:1:PWM Comparator Hysteresis</v>
      </c>
    </row>
    <row r="42" spans="1:2" x14ac:dyDescent="0.25">
      <c r="A42" t="s">
        <v>11</v>
      </c>
      <c r="B42" s="3" t="str">
        <f>D28</f>
        <v>RDS_HS=4m RDS_LS=1m VFW=600m TPD=5n DT_RISING=5n DT_FALLING=5n CSGAIN=5m VIH_PWM=2.6 VIL_PWM=1 VHYST_PWM=5m</v>
      </c>
    </row>
    <row r="43" spans="1:2" x14ac:dyDescent="0.25">
      <c r="A43" t="s">
        <v>12</v>
      </c>
      <c r="B43" s="3" t="s">
        <v>48</v>
      </c>
    </row>
    <row r="45" spans="1:2" ht="60" x14ac:dyDescent="0.25">
      <c r="B45" s="17" t="s">
        <v>63</v>
      </c>
    </row>
    <row r="46" spans="1:2" x14ac:dyDescent="0.25">
      <c r="B46" s="6" t="str">
        <f xml:space="preserve"> CONCATENATE( "AddSymbolProperty ", A41, " ", "195 ", "{'", B41, "'}" )</f>
        <v>AddSymbolProperty LABELS 195 {'Power Stage:MOSFET Config:High Side RDSon:0:0:__Ohms__:REAL:1p|1G:1:High-side power switch on state resistance,Power Stage:MOSFET Config:Low Side RDSon:1:0:__Ohms__:REAL:1p|1G:1:Low-Side power switch on state resistance,Power Stage:MOSFET Config:Body Diode Vfw:2:0:V:REAL:1p|1G:1:Body diode Vfw for both power switches,Power Stage:Input Stage Config:Logic Delay:9:0:s:REAL:1p|1G:1:PWM comparator Propagation delay,Power Stage:Driver Config:Dead time SW Rising:3:0:s:REAL:1p|1G:1:Dead Time SW Rising,Power Stage:Driver Config:Dead time SW Falling:4:0:s:REAL:1p|1G:1:Dead Time SW Falling,Power Stage:Current Sense Config:Current Sense Gain:5:0:__Ohms__:REAL:1p|1G:1:Current Sense Gain in mOhms,Power Stage:Input Stage Config:PWM VIH:6:0:V:REAL:1p|1G:1:PWM VIH ,Power Stage:Input Stage Config:PWM VIL:7:0:V:REAL:1p|1G:1:PWM VIL,Power Stage:Input Stage Config:PWM Hysteresis:8:0:V:REAL:1p|1G:1:PWM Comparator Hysteresis'}</v>
      </c>
    </row>
    <row r="47" spans="1:2" x14ac:dyDescent="0.25">
      <c r="B47" s="6" t="str">
        <f xml:space="preserve"> CONCATENATE( "AddSymbolProperty ", A42, " ", "195 ", "{'", B42, "'}" )</f>
        <v>AddSymbolProperty PARAMETERS 195 {'RDS_HS=4m RDS_LS=1m VFW=600m TPD=5n DT_RISING=5n DT_FALLING=5n CSGAIN=5m VIH_PWM=2.6 VIL_PWM=1 VHYST_PWM=5m'}</v>
      </c>
    </row>
    <row r="48" spans="1:2" x14ac:dyDescent="0.25">
      <c r="B48" s="6" t="str">
        <f xml:space="preserve"> CONCATENATE( "AddSymbolProperty ", A43, " ", "195 ", "{'", B43, "'}" )</f>
        <v>AddSymbolProperty VALUESCRIPT 195 {'edit_parameterised_multi_prop_device_tab_value_dialog 1'}</v>
      </c>
    </row>
    <row r="49" spans="2:2" x14ac:dyDescent="0.25">
      <c r="B49" s="6" t="str">
        <f xml:space="preserve"> CONCATENATE( "AddSymbolProperty ", A38, " ", "195 ", "{'", B38, "'}" )</f>
        <v>AddSymbolProperty DESCRIPTIONS 195 {'CSD9k,CSD9k_Ideal &lt;br /&gt; &lt;i&gt; &lt;font size=1&gt; Simplified Idealized Smart Power Stage Model &lt;br /&gt; MOSFET/driver parameters may not be representative of actual devices&lt;/font&gt;&lt;/i&gt; '}</v>
      </c>
    </row>
    <row r="50" spans="2:2" x14ac:dyDescent="0.25">
      <c r="B50" s="6" t="str">
        <f t="shared" ref="B50:B51" si="9" xml:space="preserve"> CONCATENATE( "AddSymbolProperty ", A39, " ", "195 ", "{'", B39, "'}" )</f>
        <v>AddSymbolProperty TABS 195 {'Power Stage'}</v>
      </c>
    </row>
    <row r="51" spans="2:2" x14ac:dyDescent="0.25">
      <c r="B51" s="6" t="str">
        <f t="shared" si="9"/>
        <v>AddSymbolProperty GROUPS 195 {'Power Stage:GROUP:MOSFET Config:0:0:2:0:0:0:0,Power Stage:GROUP:Driver Config:3:0:4:0:0:0:0,Power Stage:GROUP:Current Sense Config:5:0:5:0:0:0:0,Power Stage:GROUP:Input Stage Config:6:0:9:0:0:0:0'}</v>
      </c>
    </row>
    <row r="52" spans="2:2" x14ac:dyDescent="0.25">
      <c r="B52" s="6" t="str">
        <f t="shared" ref="B52:B60" si="10" xml:space="preserve"> CONCATENATE( "AddSymbolProperty ", B19, " ", "33793 ", "{'", C19, "'}" )</f>
        <v>AddSymbolProperty RDS_HS 33793 {'4m'}</v>
      </c>
    </row>
    <row r="53" spans="2:2" x14ac:dyDescent="0.25">
      <c r="B53" s="6" t="str">
        <f t="shared" si="10"/>
        <v>AddSymbolProperty RDS_LS 33793 {'1m'}</v>
      </c>
    </row>
    <row r="54" spans="2:2" x14ac:dyDescent="0.25">
      <c r="B54" s="6" t="str">
        <f t="shared" si="10"/>
        <v>AddSymbolProperty VFW 33793 {'600m'}</v>
      </c>
    </row>
    <row r="55" spans="2:2" x14ac:dyDescent="0.25">
      <c r="B55" s="6" t="str">
        <f t="shared" si="10"/>
        <v>AddSymbolProperty TPD 33793 {'5n'}</v>
      </c>
    </row>
    <row r="56" spans="2:2" x14ac:dyDescent="0.25">
      <c r="B56" s="6" t="str">
        <f t="shared" si="10"/>
        <v>AddSymbolProperty DT_RISING 33793 {'5n'}</v>
      </c>
    </row>
    <row r="57" spans="2:2" x14ac:dyDescent="0.25">
      <c r="B57" s="6" t="str">
        <f t="shared" si="10"/>
        <v>AddSymbolProperty DT_FALLING 33793 {'5n'}</v>
      </c>
    </row>
    <row r="58" spans="2:2" x14ac:dyDescent="0.25">
      <c r="B58" s="6" t="str">
        <f t="shared" si="10"/>
        <v>AddSymbolProperty CSGAIN 33793 {'5m'}</v>
      </c>
    </row>
    <row r="59" spans="2:2" x14ac:dyDescent="0.25">
      <c r="B59" s="6" t="str">
        <f t="shared" si="10"/>
        <v>AddSymbolProperty VIH_PWM 33793 {'2.6'}</v>
      </c>
    </row>
    <row r="60" spans="2:2" x14ac:dyDescent="0.25">
      <c r="B60" s="6" t="str">
        <f t="shared" si="10"/>
        <v>AddSymbolProperty VIL_PWM 33793 {'1'}</v>
      </c>
    </row>
    <row r="61" spans="2:2" x14ac:dyDescent="0.25">
      <c r="B61" s="6" t="str">
        <f t="shared" ref="B61" si="11" xml:space="preserve"> CONCATENATE( "AddSymbolProperty ", B28, " ", "33793 ", "{'", C28, "'}" )</f>
        <v>AddSymbolProperty VHYST_PWM 33793 {'5m'}</v>
      </c>
    </row>
    <row r="62" spans="2:2" x14ac:dyDescent="0.25">
      <c r="B62" s="6" t="str">
        <f xml:space="preserve"> CONCATENATE( "AddSymbolProperty SIMPLIS_TEMPLATE ", "192 ", "{'&lt;ref&gt; &lt;nodelist&gt; &lt;value&gt; vars: ",E28, "'}" )</f>
        <v>AddSymbolProperty SIMPLIS_TEMPLATE 192 {'&lt;ref&gt; &lt;nodelist&gt; &lt;value&gt; vars: RDS_HS=%RDS_HS% RDS_LS=%RDS_LS% VFW=%VFW% TPD=%TPD% DT_RISING=%DT_RISING% DT_FALLING=%DT_FALLING% CSGAIN=%CSGAIN% VIH_PWM=%VIH_PWM% VIL_PWM=%VIL_PWM% VHYST_PWM=%VHYST_PWM%'}</v>
      </c>
    </row>
    <row r="63" spans="2:2" x14ac:dyDescent="0.25">
      <c r="B63" s="6"/>
    </row>
  </sheetData>
  <mergeCells count="1">
    <mergeCell ref="B5:H5"/>
  </mergeCells>
  <dataValidations xWindow="997" yWindow="556" count="20">
    <dataValidation allowBlank="1" showInputMessage="1" showErrorMessage="1" promptTitle="Please don't edit these cells" prompt="These cells are automatically calculated" sqref="Q32 Q8 Q12:Q15 Q19:Q28 D19:E28"/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F19:F28">
      <formula1>AND(IFERROR(SEARCH(":",F19),0)=0,IFERROR(SEARCH(",",F19),0)=0)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19:B28">
      <formula1>IFERROR(SEARCH(" ",B19),0)=0</formula1>
    </dataValidation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C19:C28">
      <formula1>IFERROR(SEARCH(" ",C19),0)=0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H19:H28"/>
    <dataValidation type="custom" allowBlank="1" showInputMessage="1" showErrorMessage="1" errorTitle="No commas allowed in titles" error="You cannot put commas in tab titles" promptTitle="Enter a tab title from step #1" prompt="Each group box &quot;Parent Tab&quot; must exactly match a tab title defined in step #1. If you mis-spell the tab title, the group will not be created. Better to copy/paste the titles from step #1." sqref="B8 B12:B15 I19:I28">
      <formula1>IFERROR(SEARCH(",",B8),0)=0</formula1>
    </dataValidation>
    <dataValidation type="custom" allowBlank="1" showInputMessage="1" showErrorMessage="1" errorTitle="Index must be &gt;= 0" error="Row and column indicies must be positive integers or zero." promptTitle="Row for the parameter control" prompt="Parameter editing controls and their descriptive labels are organized on a grid. 0,0 represents the upper left hand parameter. Specify the row where the parameter control is to be placed." sqref="K19:K28">
      <formula1>AND( ISNUMBER(K19), K19&gt;=0 )</formula1>
    </dataValidation>
    <dataValidation type="custom" allowBlank="1" showInputMessage="1" showErrorMessage="1" errorTitle="Index must be &gt;= 0" error="Row and column indicies must be positive integers or zero." promptTitle="Column for the parameter control" prompt="Parameter editing controls and their descriptive labels are organized on a grid. 0,0 represents the upper left hand parameter. Specify the column where the parameter control is to be placed." sqref="L19:L28">
      <formula1>AND( ISNUMBER(L19), L19&gt;=0 )</formula1>
    </dataValidation>
    <dataValidation type="custom" allowBlank="1" showInputMessage="1" showErrorMessage="1" errorTitle="Field cannot contain characters" error="This field cannot contain commas or semicolons" promptTitle="Enter text tool tip for dialog" prompt="The tool tip is the pop-up box, quite similar to this one. It is normally hidden, but it pops up when a user hovers the mouse over the control or it's label. This field cannot contain commas or semicolons." sqref="O19:O28">
      <formula1>AND(IFERROR(SEARCH(":",O19),0)=0,IFERROR(SEARCH(",",O19),0)=0)</formula1>
    </dataValidation>
    <dataValidation type="custom" allowBlank="1" showInputMessage="1" showErrorMessage="1" errorTitle="Field cannot contain characters" error="This field cannot contain commas or semicolons" promptTitle="Enter units for the parameter" prompt="The units are displayed to the right of the editing control. Special units are caps sensitive:_x000a___Ohms___x000a___degrees___x000a___micro___x000a___Mho__" sqref="M19:M28">
      <formula1>AND(IFERROR(SEARCH(":",M19),0)=0,IFERROR(SEARCH(",",M19),0)=0)</formula1>
    </dataValidation>
    <dataValidation type="custom" allowBlank="1" showInputMessage="1" showErrorMessage="1" errorTitle="No commas allowed in title" error="You cannot put commas in dialog titles." promptTitle="Enter dialog title" prompt="This text is displayed in large bold font on the dialog._x000a_The dialog title cannot contain commas" sqref="B32">
      <formula1>IFERROR(SEARCH(",",B32),0)=0</formula1>
    </dataValidation>
    <dataValidation type="custom" allowBlank="1" showInputMessage="1" showErrorMessage="1" errorTitle="No commas allowed in caption" error="You cannot put commas in the caption." promptTitle="Enter dialog caption" prompt="The caption is the text on the window frame around the dialog._x000a_The dialog caption cannot contain commas" sqref="C32">
      <formula1>IFERROR(SEARCH(",",C32),0)=0</formula1>
    </dataValidation>
    <dataValidation type="custom" allowBlank="1" showInputMessage="1" showErrorMessage="1" errorTitle="No commas allowed in titles" error="You cannot put commas in group titles" promptTitle="Enter a group title from step #2" prompt="Each parameter &quot;Group Tab&quot; must exactly match a group title defined in step #2. If you mis-spell the group title, the parameter editing controls will not be created. Better to copy/paste the titles from step #2." sqref="J19:J28">
      <formula1>IFERROR(SEARCH(",",J19),0)=0</formula1>
    </dataValidation>
    <dataValidation type="custom" allowBlank="1" showInputMessage="1" showErrorMessage="1" errorTitle="Index must be &gt;= 0" error="Row and column indicies must be positive integers or zero." promptTitle="Starting row for the group box" prompt="Group boxes are constructed on a grid, starting at 0,0 in the upper left hand corner. Group boxes can span multiple rows and/or columns. You are entering the integer value for the row where the group starts." sqref="F12:F15">
      <formula1>AND( ISNUMBER(F12), F12&gt;=0 )</formula1>
    </dataValidation>
    <dataValidation type="custom" allowBlank="1" showInputMessage="1" showErrorMessage="1" errorTitle="Index must be &gt;= 0" error="Row and column indicies must be positive integers or zero." promptTitle="Starting column for group box" prompt="Group boxes are constructed on a grid, starting at 0,0 in the upper left hand corner. Group boxes can span multiple rows and/or columns. You are entering the integer value for the column where the group starts." sqref="G12:G15">
      <formula1>AND( ISNUMBER(G12), G12&gt;=0 )</formula1>
    </dataValidation>
    <dataValidation type="custom" allowBlank="1" showInputMessage="1" showErrorMessage="1" errorTitle="Index must be &gt;= 0" error="Row and column indicies must be positive integers or zero." promptTitle="Ending row for the group box" prompt="Group boxes are constructed on a grid, starting at 0,0 in the upper left hand corner. Group boxes can span multiple rows and/or columns. You are entering the integer value for the row where the group ends." sqref="H12:H15">
      <formula1>AND( ISNUMBER(H12), H12&gt;=0 )</formula1>
    </dataValidation>
    <dataValidation type="custom" allowBlank="1" showInputMessage="1" showErrorMessage="1" errorTitle="Index must be &gt;= 0" error="Row and column indicies must be positive integers or zero." promptTitle="Ending column for the group box" prompt="Group boxes are constructed on a grid, starting at 0,0 in the upper left hand corner. Group boxes can span multiple rows and/or columns. You are entering the integer value for the column where the group ends." sqref="I12:I15">
      <formula1>AND( ISNUMBER(I12), I12&gt;=0 )</formula1>
    </dataValidation>
    <dataValidation type="custom" allowBlank="1" showInputMessage="1" showErrorMessage="1" errorTitle="Index must be &gt;= 0" error="Row and column indicies must be positive integers or zero." promptTitle="Parameter index for check groups" prompt="Only used for CHECK type groups. Check groups return a boolean parameter - 0 or 1. You need to provide a index where this will be returned, and place the appropriate parameter name at that index. UNTESTED in this spreadsheet." sqref="J12:J15">
      <formula1>AND( ISNUMBER(J12), J12&gt;=0 )</formula1>
    </dataValidation>
    <dataValidation type="custom" allowBlank="1" showInputMessage="1" showErrorMessage="1" errorTitle="Value must be &gt;= 0" error="Column spacing must be greater than or equal to 0." promptTitle="Column spacing in pixels" prompt="Increases padding between columns in a groupbox. Ignored if you have a single column. Default is 6 pixels, and 0 will specify the default." sqref="L12:L15">
      <formula1>AND( ISNUMBER(L12), L12&gt;=0 )</formula1>
    </dataValidation>
    <dataValidation type="custom" allowBlank="1" showInputMessage="1" showErrorMessage="1" errorTitle="No commas allowed in titles" error="You cannot put commas in group titles." promptTitle="Enter group titles" prompt="Group titles cannot contain commas" sqref="D12:E15">
      <formula1>IFERROR(SEARCH(",",D12),0)=0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xWindow="997" yWindow="556" count="4">
        <x14:dataValidation type="list" allowBlank="1" showInputMessage="1" showErrorMessage="1" promptTitle="Flags" prompt="This boolean flag has different meanings depending on the control type._x000a__x000a_REAL, INT : 1 allows expressions enclosed in {}_x000a_STRING, LIST : 1 strips enclosed quotes from value. Quotes are replaced in return value._x000a_">
          <x14:formula1>
            <xm:f>'TYPE data'!$D$3:$D$4</xm:f>
          </x14:formula1>
          <xm:sqref>N19:N28</xm:sqref>
        </x14:dataValidation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>
          <x14:formula1>
            <xm:f>'TYPE data'!$B$3:$B$10</xm:f>
          </x14:formula1>
          <xm:sqref>G19:G28</xm:sqref>
        </x14:dataValidation>
        <x14:dataValidation type="list" allowBlank="1" showInputMessage="1" showErrorMessage="1" promptTitle="Select the type of group box" prompt="Group : Plain group box ( used most often )_x000a_CHECK: Checkable group box. If you define a checkable group box, you must define a Control Idx to pass the value into and out of the dialog function.">
          <x14:formula1>
            <xm:f>'TYPE data'!$C$3:$C$4</xm:f>
          </x14:formula1>
          <xm:sqref>C12:C15</xm:sqref>
        </x14:dataValidation>
        <x14:dataValidation type="list" allowBlank="1" showInputMessage="1" showErrorMessage="1" errorTitle="Gotta be a boolean!" error="It's 0 or 1, man." promptTitle="Add vertical line between params" prompt="This boolean option adds a vertical line between parameter columns inside a group box. If you have only a single column, this option will be ignored.">
          <x14:formula1>
            <xm:f>'TYPE data'!$D$3:$D$4</xm:f>
          </x14:formula1>
          <xm:sqref>K12:K15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1:D101"/>
  <sheetViews>
    <sheetView workbookViewId="0">
      <selection activeCell="B13" sqref="B13"/>
    </sheetView>
  </sheetViews>
  <sheetFormatPr defaultRowHeight="15" x14ac:dyDescent="0.25"/>
  <cols>
    <col min="2" max="2" width="44.140625" bestFit="1" customWidth="1"/>
  </cols>
  <sheetData>
    <row r="1" spans="2:4" ht="14.45" x14ac:dyDescent="0.3">
      <c r="B1" t="s">
        <v>20</v>
      </c>
    </row>
    <row r="3" spans="2:4" ht="14.45" x14ac:dyDescent="0.3">
      <c r="B3" t="s">
        <v>3</v>
      </c>
      <c r="C3" t="s">
        <v>21</v>
      </c>
      <c r="D3">
        <v>0</v>
      </c>
    </row>
    <row r="4" spans="2:4" ht="14.45" x14ac:dyDescent="0.3">
      <c r="B4" t="s">
        <v>5</v>
      </c>
      <c r="C4" t="s">
        <v>24</v>
      </c>
      <c r="D4">
        <v>1</v>
      </c>
    </row>
    <row r="5" spans="2:4" ht="14.45" x14ac:dyDescent="0.3">
      <c r="B5" t="s">
        <v>7</v>
      </c>
    </row>
    <row r="6" spans="2:4" ht="14.45" x14ac:dyDescent="0.3">
      <c r="B6" t="s">
        <v>8</v>
      </c>
    </row>
    <row r="7" spans="2:4" ht="14.45" x14ac:dyDescent="0.3">
      <c r="B7" t="s">
        <v>6</v>
      </c>
    </row>
    <row r="8" spans="2:4" ht="14.45" x14ac:dyDescent="0.3">
      <c r="B8" t="s">
        <v>25</v>
      </c>
    </row>
    <row r="9" spans="2:4" ht="14.45" x14ac:dyDescent="0.3">
      <c r="B9" t="s">
        <v>21</v>
      </c>
    </row>
    <row r="10" spans="2:4" ht="14.45" x14ac:dyDescent="0.3">
      <c r="B10" t="s">
        <v>26</v>
      </c>
    </row>
    <row r="101" spans="2:2" x14ac:dyDescent="0.25">
      <c r="B101" t="s">
        <v>17</v>
      </c>
    </row>
  </sheetData>
  <sheetProtection password="8D7B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7:E790"/>
  <sheetViews>
    <sheetView topLeftCell="A773" workbookViewId="0">
      <selection activeCell="E789" sqref="E789"/>
    </sheetView>
  </sheetViews>
  <sheetFormatPr defaultRowHeight="15" x14ac:dyDescent="0.25"/>
  <cols>
    <col min="3" max="3" width="9.140625" customWidth="1"/>
  </cols>
  <sheetData>
    <row r="7" spans="2:5" ht="15.75" thickBot="1" x14ac:dyDescent="0.3"/>
    <row r="8" spans="2:5" ht="15.75" thickBot="1" x14ac:dyDescent="0.3">
      <c r="B8" s="26" t="s">
        <v>68</v>
      </c>
      <c r="C8" s="27" t="s">
        <v>69</v>
      </c>
      <c r="D8" s="28" t="s">
        <v>70</v>
      </c>
    </row>
    <row r="9" spans="2:5" ht="15.75" thickBot="1" x14ac:dyDescent="0.3">
      <c r="B9" s="29" t="s">
        <v>71</v>
      </c>
      <c r="C9" s="30" t="s">
        <v>72</v>
      </c>
      <c r="D9" s="25" t="s">
        <v>73</v>
      </c>
    </row>
    <row r="10" spans="2:5" ht="15.75" thickBot="1" x14ac:dyDescent="0.3">
      <c r="B10" s="29" t="s">
        <v>74</v>
      </c>
      <c r="C10" s="30">
        <v>300</v>
      </c>
      <c r="D10" s="25" t="s">
        <v>75</v>
      </c>
      <c r="E10" t="str">
        <f>C10&amp;"k|"</f>
        <v>300k|</v>
      </c>
    </row>
    <row r="11" spans="2:5" ht="15.75" thickBot="1" x14ac:dyDescent="0.3">
      <c r="B11" s="29" t="s">
        <v>76</v>
      </c>
      <c r="C11" s="30">
        <v>350</v>
      </c>
      <c r="D11" s="25" t="s">
        <v>77</v>
      </c>
      <c r="E11" t="str">
        <f>E10&amp;C11&amp;"k|"</f>
        <v>300k|350k|</v>
      </c>
    </row>
    <row r="12" spans="2:5" ht="15.75" thickBot="1" x14ac:dyDescent="0.3">
      <c r="B12" s="29" t="s">
        <v>78</v>
      </c>
      <c r="C12" s="30">
        <v>400</v>
      </c>
      <c r="D12" s="25" t="s">
        <v>79</v>
      </c>
      <c r="E12" t="str">
        <f t="shared" ref="E12:E40" si="0">E11&amp;C12&amp;"k|"</f>
        <v>300k|350k|400k|</v>
      </c>
    </row>
    <row r="13" spans="2:5" ht="15.75" thickBot="1" x14ac:dyDescent="0.3">
      <c r="B13" s="29" t="s">
        <v>80</v>
      </c>
      <c r="C13" s="30">
        <v>450</v>
      </c>
      <c r="D13" s="25" t="s">
        <v>81</v>
      </c>
      <c r="E13" t="str">
        <f t="shared" si="0"/>
        <v>300k|350k|400k|450k|</v>
      </c>
    </row>
    <row r="14" spans="2:5" ht="15.75" thickBot="1" x14ac:dyDescent="0.3">
      <c r="B14" s="29" t="s">
        <v>82</v>
      </c>
      <c r="C14" s="30">
        <v>500</v>
      </c>
      <c r="D14" s="25" t="s">
        <v>83</v>
      </c>
      <c r="E14" t="str">
        <f t="shared" si="0"/>
        <v>300k|350k|400k|450k|500k|</v>
      </c>
    </row>
    <row r="15" spans="2:5" ht="15.75" thickBot="1" x14ac:dyDescent="0.3">
      <c r="B15" s="29" t="s">
        <v>84</v>
      </c>
      <c r="C15" s="30">
        <v>550</v>
      </c>
      <c r="D15" s="25" t="s">
        <v>85</v>
      </c>
      <c r="E15" t="str">
        <f t="shared" si="0"/>
        <v>300k|350k|400k|450k|500k|550k|</v>
      </c>
    </row>
    <row r="16" spans="2:5" ht="15.75" thickBot="1" x14ac:dyDescent="0.3">
      <c r="B16" s="29" t="s">
        <v>86</v>
      </c>
      <c r="C16" s="30">
        <v>600</v>
      </c>
      <c r="D16" s="25" t="s">
        <v>87</v>
      </c>
      <c r="E16" t="str">
        <f t="shared" si="0"/>
        <v>300k|350k|400k|450k|500k|550k|600k|</v>
      </c>
    </row>
    <row r="17" spans="2:5" ht="15.75" thickBot="1" x14ac:dyDescent="0.3">
      <c r="B17" s="29" t="s">
        <v>88</v>
      </c>
      <c r="C17" s="30">
        <v>650</v>
      </c>
      <c r="D17" s="25" t="s">
        <v>89</v>
      </c>
      <c r="E17" t="str">
        <f t="shared" si="0"/>
        <v>300k|350k|400k|450k|500k|550k|600k|650k|</v>
      </c>
    </row>
    <row r="18" spans="2:5" ht="15.75" thickBot="1" x14ac:dyDescent="0.3">
      <c r="B18" s="29" t="s">
        <v>90</v>
      </c>
      <c r="C18" s="30">
        <v>700</v>
      </c>
      <c r="D18" s="25" t="s">
        <v>91</v>
      </c>
      <c r="E18" t="str">
        <f t="shared" si="0"/>
        <v>300k|350k|400k|450k|500k|550k|600k|650k|700k|</v>
      </c>
    </row>
    <row r="19" spans="2:5" ht="15.75" thickBot="1" x14ac:dyDescent="0.3">
      <c r="B19" s="29" t="s">
        <v>92</v>
      </c>
      <c r="C19" s="30">
        <v>750</v>
      </c>
      <c r="D19" s="25" t="s">
        <v>93</v>
      </c>
      <c r="E19" t="str">
        <f t="shared" si="0"/>
        <v>300k|350k|400k|450k|500k|550k|600k|650k|700k|750k|</v>
      </c>
    </row>
    <row r="20" spans="2:5" ht="15.75" thickBot="1" x14ac:dyDescent="0.3">
      <c r="B20" s="29" t="s">
        <v>94</v>
      </c>
      <c r="C20" s="30">
        <v>800</v>
      </c>
      <c r="D20" s="25" t="s">
        <v>95</v>
      </c>
      <c r="E20" t="str">
        <f t="shared" si="0"/>
        <v>300k|350k|400k|450k|500k|550k|600k|650k|700k|750k|800k|</v>
      </c>
    </row>
    <row r="21" spans="2:5" ht="15.75" thickBot="1" x14ac:dyDescent="0.3">
      <c r="B21" s="29" t="s">
        <v>96</v>
      </c>
      <c r="C21" s="30">
        <v>850</v>
      </c>
      <c r="D21" s="25" t="s">
        <v>97</v>
      </c>
      <c r="E21" t="str">
        <f t="shared" si="0"/>
        <v>300k|350k|400k|450k|500k|550k|600k|650k|700k|750k|800k|850k|</v>
      </c>
    </row>
    <row r="22" spans="2:5" ht="15.75" thickBot="1" x14ac:dyDescent="0.3">
      <c r="B22" s="29" t="s">
        <v>98</v>
      </c>
      <c r="C22" s="30">
        <v>900</v>
      </c>
      <c r="D22" s="25" t="s">
        <v>99</v>
      </c>
      <c r="E22" t="str">
        <f t="shared" si="0"/>
        <v>300k|350k|400k|450k|500k|550k|600k|650k|700k|750k|800k|850k|900k|</v>
      </c>
    </row>
    <row r="23" spans="2:5" ht="15.75" thickBot="1" x14ac:dyDescent="0.3">
      <c r="B23" s="29" t="s">
        <v>100</v>
      </c>
      <c r="C23" s="30">
        <v>1000</v>
      </c>
      <c r="D23" s="25" t="s">
        <v>101</v>
      </c>
      <c r="E23" t="str">
        <f t="shared" si="0"/>
        <v>300k|350k|400k|450k|500k|550k|600k|650k|700k|750k|800k|850k|900k|1000k|</v>
      </c>
    </row>
    <row r="24" spans="2:5" ht="15.75" thickBot="1" x14ac:dyDescent="0.3">
      <c r="B24" s="29" t="s">
        <v>102</v>
      </c>
      <c r="C24" s="30">
        <v>1050</v>
      </c>
      <c r="D24" s="25" t="s">
        <v>103</v>
      </c>
      <c r="E24" t="str">
        <f t="shared" si="0"/>
        <v>300k|350k|400k|450k|500k|550k|600k|650k|700k|750k|800k|850k|900k|1000k|1050k|</v>
      </c>
    </row>
    <row r="25" spans="2:5" ht="15.75" thickBot="1" x14ac:dyDescent="0.3">
      <c r="B25" s="29" t="s">
        <v>104</v>
      </c>
      <c r="C25" s="30">
        <v>1100</v>
      </c>
      <c r="D25" s="25" t="s">
        <v>105</v>
      </c>
      <c r="E25" t="str">
        <f t="shared" si="0"/>
        <v>300k|350k|400k|450k|500k|550k|600k|650k|700k|750k|800k|850k|900k|1000k|1050k|1100k|</v>
      </c>
    </row>
    <row r="26" spans="2:5" ht="15.75" thickBot="1" x14ac:dyDescent="0.3">
      <c r="B26" s="29" t="s">
        <v>106</v>
      </c>
      <c r="C26" s="30">
        <v>1150</v>
      </c>
      <c r="D26" s="25" t="s">
        <v>107</v>
      </c>
      <c r="E26" t="str">
        <f t="shared" si="0"/>
        <v>300k|350k|400k|450k|500k|550k|600k|650k|700k|750k|800k|850k|900k|1000k|1050k|1100k|1150k|</v>
      </c>
    </row>
    <row r="27" spans="2:5" ht="15.75" thickBot="1" x14ac:dyDescent="0.3">
      <c r="B27" s="29" t="s">
        <v>108</v>
      </c>
      <c r="C27" s="30">
        <v>1200</v>
      </c>
      <c r="D27" s="25" t="s">
        <v>109</v>
      </c>
      <c r="E27" t="str">
        <f t="shared" si="0"/>
        <v>300k|350k|400k|450k|500k|550k|600k|650k|700k|750k|800k|850k|900k|1000k|1050k|1100k|1150k|1200k|</v>
      </c>
    </row>
    <row r="28" spans="2:5" ht="15.75" thickBot="1" x14ac:dyDescent="0.3">
      <c r="B28" s="29" t="s">
        <v>110</v>
      </c>
      <c r="C28" s="30">
        <v>1250</v>
      </c>
      <c r="D28" s="25" t="s">
        <v>111</v>
      </c>
      <c r="E28" t="str">
        <f t="shared" si="0"/>
        <v>300k|350k|400k|450k|500k|550k|600k|650k|700k|750k|800k|850k|900k|1000k|1050k|1100k|1150k|1200k|1250k|</v>
      </c>
    </row>
    <row r="29" spans="2:5" ht="15.75" thickBot="1" x14ac:dyDescent="0.3">
      <c r="B29" s="29" t="s">
        <v>112</v>
      </c>
      <c r="C29" s="30">
        <v>1300</v>
      </c>
      <c r="D29" s="25" t="s">
        <v>113</v>
      </c>
      <c r="E29" t="str">
        <f t="shared" si="0"/>
        <v>300k|350k|400k|450k|500k|550k|600k|650k|700k|750k|800k|850k|900k|1000k|1050k|1100k|1150k|1200k|1250k|1300k|</v>
      </c>
    </row>
    <row r="30" spans="2:5" ht="15.75" thickBot="1" x14ac:dyDescent="0.3">
      <c r="B30" s="29" t="s">
        <v>114</v>
      </c>
      <c r="C30" s="30">
        <v>1350</v>
      </c>
      <c r="D30" s="25" t="s">
        <v>115</v>
      </c>
      <c r="E30" t="str">
        <f t="shared" si="0"/>
        <v>300k|350k|400k|450k|500k|550k|600k|650k|700k|750k|800k|850k|900k|1000k|1050k|1100k|1150k|1200k|1250k|1300k|1350k|</v>
      </c>
    </row>
    <row r="31" spans="2:5" ht="15.75" thickBot="1" x14ac:dyDescent="0.3">
      <c r="B31" s="29" t="s">
        <v>116</v>
      </c>
      <c r="C31" s="30">
        <v>1400</v>
      </c>
      <c r="D31" s="25" t="s">
        <v>117</v>
      </c>
      <c r="E31" t="str">
        <f t="shared" si="0"/>
        <v>300k|350k|400k|450k|500k|550k|600k|650k|700k|750k|800k|850k|900k|1000k|1050k|1100k|1150k|1200k|1250k|1300k|1350k|1400k|</v>
      </c>
    </row>
    <row r="32" spans="2:5" ht="15.75" thickBot="1" x14ac:dyDescent="0.3">
      <c r="B32" s="29" t="s">
        <v>118</v>
      </c>
      <c r="C32" s="30">
        <v>1450</v>
      </c>
      <c r="D32" s="25" t="s">
        <v>119</v>
      </c>
      <c r="E32" t="str">
        <f t="shared" si="0"/>
        <v>300k|350k|400k|450k|500k|550k|600k|650k|700k|750k|800k|850k|900k|1000k|1050k|1100k|1150k|1200k|1250k|1300k|1350k|1400k|1450k|</v>
      </c>
    </row>
    <row r="33" spans="2:5" ht="15.75" thickBot="1" x14ac:dyDescent="0.3">
      <c r="B33" s="29" t="s">
        <v>120</v>
      </c>
      <c r="C33" s="30">
        <v>1500</v>
      </c>
      <c r="D33" s="25" t="s">
        <v>121</v>
      </c>
      <c r="E33" t="str">
        <f t="shared" si="0"/>
        <v>300k|350k|400k|450k|500k|550k|600k|650k|700k|750k|800k|850k|900k|1000k|1050k|1100k|1150k|1200k|1250k|1300k|1350k|1400k|1450k|1500k|</v>
      </c>
    </row>
    <row r="34" spans="2:5" ht="15.75" thickBot="1" x14ac:dyDescent="0.3">
      <c r="B34" s="29" t="s">
        <v>122</v>
      </c>
      <c r="C34" s="30">
        <v>1550</v>
      </c>
      <c r="D34" s="25" t="s">
        <v>123</v>
      </c>
      <c r="E34" t="str">
        <f t="shared" si="0"/>
        <v>300k|350k|400k|450k|500k|550k|600k|650k|700k|750k|800k|850k|900k|1000k|1050k|1100k|1150k|1200k|1250k|1300k|1350k|1400k|1450k|1500k|1550k|</v>
      </c>
    </row>
    <row r="35" spans="2:5" ht="15.75" thickBot="1" x14ac:dyDescent="0.3">
      <c r="B35" s="29" t="s">
        <v>124</v>
      </c>
      <c r="C35" s="30">
        <v>1600</v>
      </c>
      <c r="D35" s="25" t="s">
        <v>125</v>
      </c>
      <c r="E35" t="str">
        <f t="shared" si="0"/>
        <v>300k|350k|400k|450k|500k|550k|600k|650k|700k|750k|800k|850k|900k|1000k|1050k|1100k|1150k|1200k|1250k|1300k|1350k|1400k|1450k|1500k|1550k|1600k|</v>
      </c>
    </row>
    <row r="36" spans="2:5" ht="15.75" thickBot="1" x14ac:dyDescent="0.3">
      <c r="B36" s="29" t="s">
        <v>126</v>
      </c>
      <c r="C36" s="30">
        <v>1650</v>
      </c>
      <c r="D36" s="25" t="s">
        <v>127</v>
      </c>
      <c r="E36" t="str">
        <f t="shared" si="0"/>
        <v>300k|350k|400k|450k|500k|550k|600k|650k|700k|750k|800k|850k|900k|1000k|1050k|1100k|1150k|1200k|1250k|1300k|1350k|1400k|1450k|1500k|1550k|1600k|1650k|</v>
      </c>
    </row>
    <row r="37" spans="2:5" ht="15.75" thickBot="1" x14ac:dyDescent="0.3">
      <c r="B37" s="29" t="s">
        <v>128</v>
      </c>
      <c r="C37" s="30">
        <v>1700</v>
      </c>
      <c r="D37" s="25" t="s">
        <v>129</v>
      </c>
      <c r="E37" t="str">
        <f t="shared" si="0"/>
        <v>300k|350k|400k|450k|500k|550k|600k|650k|700k|750k|800k|850k|900k|1000k|1050k|1100k|1150k|1200k|1250k|1300k|1350k|1400k|1450k|1500k|1550k|1600k|1650k|1700k|</v>
      </c>
    </row>
    <row r="38" spans="2:5" ht="15.75" thickBot="1" x14ac:dyDescent="0.3">
      <c r="B38" s="29" t="s">
        <v>130</v>
      </c>
      <c r="C38" s="30">
        <v>1750</v>
      </c>
      <c r="D38" s="25" t="s">
        <v>131</v>
      </c>
      <c r="E38" t="str">
        <f t="shared" si="0"/>
        <v>300k|350k|400k|450k|500k|550k|600k|650k|700k|750k|800k|850k|900k|1000k|1050k|1100k|1150k|1200k|1250k|1300k|1350k|1400k|1450k|1500k|1550k|1600k|1650k|1700k|1750k|</v>
      </c>
    </row>
    <row r="39" spans="2:5" ht="15.75" thickBot="1" x14ac:dyDescent="0.3">
      <c r="B39" s="29" t="s">
        <v>132</v>
      </c>
      <c r="C39" s="30">
        <v>1800</v>
      </c>
      <c r="D39" s="25" t="s">
        <v>133</v>
      </c>
      <c r="E39" t="str">
        <f t="shared" si="0"/>
        <v>300k|350k|400k|450k|500k|550k|600k|650k|700k|750k|800k|850k|900k|1000k|1050k|1100k|1150k|1200k|1250k|1300k|1350k|1400k|1450k|1500k|1550k|1600k|1650k|1700k|1750k|1800k|</v>
      </c>
    </row>
    <row r="40" spans="2:5" ht="15.75" thickBot="1" x14ac:dyDescent="0.3">
      <c r="B40" s="29" t="s">
        <v>134</v>
      </c>
      <c r="C40" s="30">
        <v>1900</v>
      </c>
      <c r="D40" s="25" t="s">
        <v>135</v>
      </c>
      <c r="E40" t="str">
        <f t="shared" si="0"/>
        <v>300k|350k|400k|450k|500k|550k|600k|650k|700k|750k|800k|850k|900k|1000k|1050k|1100k|1150k|1200k|1250k|1300k|1350k|1400k|1450k|1500k|1550k|1600k|1650k|1700k|1750k|1800k|1900k|</v>
      </c>
    </row>
    <row r="41" spans="2:5" ht="15.75" thickBot="1" x14ac:dyDescent="0.3">
      <c r="B41" s="29" t="s">
        <v>136</v>
      </c>
      <c r="C41" s="30">
        <v>2000</v>
      </c>
      <c r="D41" s="25" t="s">
        <v>137</v>
      </c>
      <c r="E41" t="str">
        <f>E40&amp;C41&amp;"k"</f>
        <v>300k|350k|400k|450k|500k|550k|600k|650k|700k|750k|800k|850k|900k|1000k|1050k|1100k|1150k|1200k|1250k|1300k|1350k|1400k|1450k|1500k|1550k|1600k|1650k|1700k|1750k|1800k|1900k|2000k</v>
      </c>
    </row>
    <row r="42" spans="2:5" ht="15.75" thickBot="1" x14ac:dyDescent="0.3">
      <c r="B42" s="29" t="s">
        <v>138</v>
      </c>
      <c r="C42" s="30" t="s">
        <v>72</v>
      </c>
      <c r="D42" s="25" t="s">
        <v>73</v>
      </c>
    </row>
    <row r="45" spans="2:5" ht="15.75" thickBot="1" x14ac:dyDescent="0.3"/>
    <row r="46" spans="2:5" ht="75.75" thickBot="1" x14ac:dyDescent="0.3">
      <c r="B46" s="21" t="s">
        <v>139</v>
      </c>
      <c r="C46" s="22" t="s">
        <v>140</v>
      </c>
      <c r="D46" s="31" t="s">
        <v>70</v>
      </c>
    </row>
    <row r="47" spans="2:5" ht="15.75" thickBot="1" x14ac:dyDescent="0.3">
      <c r="B47" s="32" t="s">
        <v>141</v>
      </c>
      <c r="C47" s="33">
        <v>0</v>
      </c>
      <c r="D47" s="34" t="s">
        <v>142</v>
      </c>
      <c r="E47" t="str">
        <f>C47&amp;"m|"</f>
        <v>0m|</v>
      </c>
    </row>
    <row r="48" spans="2:5" ht="15.75" thickBot="1" x14ac:dyDescent="0.3">
      <c r="B48" s="32" t="s">
        <v>143</v>
      </c>
      <c r="C48" s="33">
        <v>7.8125E-3</v>
      </c>
      <c r="D48" s="34" t="s">
        <v>144</v>
      </c>
      <c r="E48" t="str">
        <f>E47&amp;C48&amp;"m|"</f>
        <v>0m|0.0078125m|</v>
      </c>
    </row>
    <row r="49" spans="2:5" ht="15.75" thickBot="1" x14ac:dyDescent="0.3">
      <c r="B49" s="32" t="s">
        <v>145</v>
      </c>
      <c r="C49" s="33">
        <v>1.5625E-2</v>
      </c>
      <c r="D49" s="34" t="s">
        <v>146</v>
      </c>
      <c r="E49" t="str">
        <f t="shared" ref="E49:E112" si="1">E48&amp;C49&amp;"m|"</f>
        <v>0m|0.0078125m|0.015625m|</v>
      </c>
    </row>
    <row r="50" spans="2:5" ht="15.75" thickBot="1" x14ac:dyDescent="0.3">
      <c r="B50" s="32" t="s">
        <v>147</v>
      </c>
      <c r="C50" s="33">
        <v>2.34375E-2</v>
      </c>
      <c r="D50" s="34" t="s">
        <v>148</v>
      </c>
      <c r="E50" t="str">
        <f t="shared" si="1"/>
        <v>0m|0.0078125m|0.015625m|0.0234375m|</v>
      </c>
    </row>
    <row r="51" spans="2:5" ht="15.75" thickBot="1" x14ac:dyDescent="0.3">
      <c r="B51" s="32" t="s">
        <v>149</v>
      </c>
      <c r="C51" s="33">
        <v>3.125E-2</v>
      </c>
      <c r="D51" s="34" t="s">
        <v>150</v>
      </c>
      <c r="E51" t="str">
        <f t="shared" si="1"/>
        <v>0m|0.0078125m|0.015625m|0.0234375m|0.03125m|</v>
      </c>
    </row>
    <row r="52" spans="2:5" ht="15.75" thickBot="1" x14ac:dyDescent="0.3">
      <c r="B52" s="32" t="s">
        <v>151</v>
      </c>
      <c r="C52" s="33">
        <v>3.90625E-2</v>
      </c>
      <c r="D52" s="34" t="s">
        <v>152</v>
      </c>
      <c r="E52" t="str">
        <f t="shared" si="1"/>
        <v>0m|0.0078125m|0.015625m|0.0234375m|0.03125m|0.0390625m|</v>
      </c>
    </row>
    <row r="53" spans="2:5" ht="15.75" thickBot="1" x14ac:dyDescent="0.3">
      <c r="B53" s="32" t="s">
        <v>153</v>
      </c>
      <c r="C53" s="33">
        <v>4.6875E-2</v>
      </c>
      <c r="D53" s="34" t="s">
        <v>154</v>
      </c>
      <c r="E53" t="str">
        <f t="shared" si="1"/>
        <v>0m|0.0078125m|0.015625m|0.0234375m|0.03125m|0.0390625m|0.046875m|</v>
      </c>
    </row>
    <row r="54" spans="2:5" ht="15.75" thickBot="1" x14ac:dyDescent="0.3">
      <c r="B54" s="32" t="s">
        <v>155</v>
      </c>
      <c r="C54" s="33">
        <v>5.46875E-2</v>
      </c>
      <c r="D54" s="34" t="s">
        <v>156</v>
      </c>
      <c r="E54" t="str">
        <f t="shared" si="1"/>
        <v>0m|0.0078125m|0.015625m|0.0234375m|0.03125m|0.0390625m|0.046875m|0.0546875m|</v>
      </c>
    </row>
    <row r="55" spans="2:5" ht="15.75" thickBot="1" x14ac:dyDescent="0.3">
      <c r="B55" s="32" t="s">
        <v>157</v>
      </c>
      <c r="C55" s="33">
        <v>6.25E-2</v>
      </c>
      <c r="D55" s="34" t="s">
        <v>158</v>
      </c>
      <c r="E55" t="str">
        <f t="shared" si="1"/>
        <v>0m|0.0078125m|0.015625m|0.0234375m|0.03125m|0.0390625m|0.046875m|0.0546875m|0.0625m|</v>
      </c>
    </row>
    <row r="56" spans="2:5" ht="15.75" thickBot="1" x14ac:dyDescent="0.3">
      <c r="B56" s="32" t="s">
        <v>159</v>
      </c>
      <c r="C56" s="33">
        <v>7.03125E-2</v>
      </c>
      <c r="D56" s="34" t="s">
        <v>160</v>
      </c>
      <c r="E56" t="str">
        <f t="shared" si="1"/>
        <v>0m|0.0078125m|0.015625m|0.0234375m|0.03125m|0.0390625m|0.046875m|0.0546875m|0.0625m|0.0703125m|</v>
      </c>
    </row>
    <row r="57" spans="2:5" ht="15.75" thickBot="1" x14ac:dyDescent="0.3">
      <c r="B57" s="32" t="s">
        <v>161</v>
      </c>
      <c r="C57" s="33">
        <v>7.8125E-2</v>
      </c>
      <c r="D57" s="34" t="s">
        <v>162</v>
      </c>
      <c r="E57" t="str">
        <f t="shared" si="1"/>
        <v>0m|0.0078125m|0.015625m|0.0234375m|0.03125m|0.0390625m|0.046875m|0.0546875m|0.0625m|0.0703125m|0.078125m|</v>
      </c>
    </row>
    <row r="58" spans="2:5" ht="15.75" thickBot="1" x14ac:dyDescent="0.3">
      <c r="B58" s="32" t="s">
        <v>163</v>
      </c>
      <c r="C58" s="33">
        <v>8.59375E-2</v>
      </c>
      <c r="D58" s="34" t="s">
        <v>164</v>
      </c>
      <c r="E58" t="str">
        <f t="shared" si="1"/>
        <v>0m|0.0078125m|0.015625m|0.0234375m|0.03125m|0.0390625m|0.046875m|0.0546875m|0.0625m|0.0703125m|0.078125m|0.0859375m|</v>
      </c>
    </row>
    <row r="59" spans="2:5" ht="15.75" thickBot="1" x14ac:dyDescent="0.3">
      <c r="B59" s="32" t="s">
        <v>165</v>
      </c>
      <c r="C59" s="33">
        <v>9.375E-2</v>
      </c>
      <c r="D59" s="34" t="s">
        <v>166</v>
      </c>
      <c r="E59" t="str">
        <f t="shared" si="1"/>
        <v>0m|0.0078125m|0.015625m|0.0234375m|0.03125m|0.0390625m|0.046875m|0.0546875m|0.0625m|0.0703125m|0.078125m|0.0859375m|0.09375m|</v>
      </c>
    </row>
    <row r="60" spans="2:5" ht="15.75" thickBot="1" x14ac:dyDescent="0.3">
      <c r="B60" s="32" t="s">
        <v>167</v>
      </c>
      <c r="C60" s="33">
        <v>0.1015625</v>
      </c>
      <c r="D60" s="34" t="s">
        <v>168</v>
      </c>
      <c r="E60" t="str">
        <f t="shared" si="1"/>
        <v>0m|0.0078125m|0.015625m|0.0234375m|0.03125m|0.0390625m|0.046875m|0.0546875m|0.0625m|0.0703125m|0.078125m|0.0859375m|0.09375m|0.1015625m|</v>
      </c>
    </row>
    <row r="61" spans="2:5" ht="15.75" thickBot="1" x14ac:dyDescent="0.3">
      <c r="B61" s="32" t="s">
        <v>169</v>
      </c>
      <c r="C61" s="33">
        <v>0.109375</v>
      </c>
      <c r="D61" s="34" t="s">
        <v>170</v>
      </c>
      <c r="E61" t="str">
        <f t="shared" si="1"/>
        <v>0m|0.0078125m|0.015625m|0.0234375m|0.03125m|0.0390625m|0.046875m|0.0546875m|0.0625m|0.0703125m|0.078125m|0.0859375m|0.09375m|0.1015625m|0.109375m|</v>
      </c>
    </row>
    <row r="62" spans="2:5" ht="15.75" thickBot="1" x14ac:dyDescent="0.3">
      <c r="B62" s="32" t="s">
        <v>171</v>
      </c>
      <c r="C62" s="33">
        <v>0.1171875</v>
      </c>
      <c r="D62" s="34" t="s">
        <v>172</v>
      </c>
      <c r="E62" t="str">
        <f t="shared" si="1"/>
        <v>0m|0.0078125m|0.015625m|0.0234375m|0.03125m|0.0390625m|0.046875m|0.0546875m|0.0625m|0.0703125m|0.078125m|0.0859375m|0.09375m|0.1015625m|0.109375m|0.1171875m|</v>
      </c>
    </row>
    <row r="63" spans="2:5" ht="15.75" thickBot="1" x14ac:dyDescent="0.3">
      <c r="B63" s="32" t="s">
        <v>173</v>
      </c>
      <c r="C63" s="33">
        <v>0.125</v>
      </c>
      <c r="D63" s="34" t="s">
        <v>174</v>
      </c>
      <c r="E63" t="str">
        <f t="shared" si="1"/>
        <v>0m|0.0078125m|0.015625m|0.0234375m|0.03125m|0.0390625m|0.046875m|0.0546875m|0.0625m|0.0703125m|0.078125m|0.0859375m|0.09375m|0.1015625m|0.109375m|0.1171875m|0.125m|</v>
      </c>
    </row>
    <row r="64" spans="2:5" ht="15.75" thickBot="1" x14ac:dyDescent="0.3">
      <c r="B64" s="32" t="s">
        <v>175</v>
      </c>
      <c r="C64" s="33">
        <v>0.1328125</v>
      </c>
      <c r="D64" s="34" t="s">
        <v>176</v>
      </c>
      <c r="E64" t="str">
        <f t="shared" si="1"/>
        <v>0m|0.0078125m|0.015625m|0.0234375m|0.03125m|0.0390625m|0.046875m|0.0546875m|0.0625m|0.0703125m|0.078125m|0.0859375m|0.09375m|0.1015625m|0.109375m|0.1171875m|0.125m|0.1328125m|</v>
      </c>
    </row>
    <row r="65" spans="2:5" ht="15.75" thickBot="1" x14ac:dyDescent="0.3">
      <c r="B65" s="32" t="s">
        <v>177</v>
      </c>
      <c r="C65" s="33">
        <v>0.140625</v>
      </c>
      <c r="D65" s="34" t="s">
        <v>178</v>
      </c>
      <c r="E65" t="str">
        <f t="shared" si="1"/>
        <v>0m|0.0078125m|0.015625m|0.0234375m|0.03125m|0.0390625m|0.046875m|0.0546875m|0.0625m|0.0703125m|0.078125m|0.0859375m|0.09375m|0.1015625m|0.109375m|0.1171875m|0.125m|0.1328125m|0.140625m|</v>
      </c>
    </row>
    <row r="66" spans="2:5" ht="15.75" thickBot="1" x14ac:dyDescent="0.3">
      <c r="B66" s="32" t="s">
        <v>179</v>
      </c>
      <c r="C66" s="33">
        <v>0.1484375</v>
      </c>
      <c r="D66" s="34" t="s">
        <v>180</v>
      </c>
      <c r="E66" t="str">
        <f t="shared" si="1"/>
        <v>0m|0.0078125m|0.015625m|0.0234375m|0.03125m|0.0390625m|0.046875m|0.0546875m|0.0625m|0.0703125m|0.078125m|0.0859375m|0.09375m|0.1015625m|0.109375m|0.1171875m|0.125m|0.1328125m|0.140625m|0.1484375m|</v>
      </c>
    </row>
    <row r="67" spans="2:5" ht="15.75" thickBot="1" x14ac:dyDescent="0.3">
      <c r="B67" s="32" t="s">
        <v>181</v>
      </c>
      <c r="C67" s="33">
        <v>0.15625</v>
      </c>
      <c r="D67" s="34" t="s">
        <v>182</v>
      </c>
      <c r="E67" t="str">
        <f t="shared" si="1"/>
        <v>0m|0.0078125m|0.015625m|0.0234375m|0.03125m|0.0390625m|0.046875m|0.0546875m|0.0625m|0.0703125m|0.078125m|0.0859375m|0.09375m|0.1015625m|0.109375m|0.1171875m|0.125m|0.1328125m|0.140625m|0.1484375m|0.15625m|</v>
      </c>
    </row>
    <row r="68" spans="2:5" ht="15.75" thickBot="1" x14ac:dyDescent="0.3">
      <c r="B68" s="32" t="s">
        <v>183</v>
      </c>
      <c r="C68" s="33">
        <v>0.1640625</v>
      </c>
      <c r="D68" s="34" t="s">
        <v>184</v>
      </c>
      <c r="E68" t="str">
        <f t="shared" si="1"/>
        <v>0m|0.0078125m|0.015625m|0.0234375m|0.03125m|0.0390625m|0.046875m|0.0546875m|0.0625m|0.0703125m|0.078125m|0.0859375m|0.09375m|0.1015625m|0.109375m|0.1171875m|0.125m|0.1328125m|0.140625m|0.1484375m|0.15625m|0.1640625m|</v>
      </c>
    </row>
    <row r="69" spans="2:5" ht="15.75" thickBot="1" x14ac:dyDescent="0.3">
      <c r="B69" s="32" t="s">
        <v>185</v>
      </c>
      <c r="C69" s="33">
        <v>0.171875</v>
      </c>
      <c r="D69" s="34" t="s">
        <v>186</v>
      </c>
      <c r="E69" t="str">
        <f t="shared" si="1"/>
        <v>0m|0.0078125m|0.015625m|0.0234375m|0.03125m|0.0390625m|0.046875m|0.0546875m|0.0625m|0.0703125m|0.078125m|0.0859375m|0.09375m|0.1015625m|0.109375m|0.1171875m|0.125m|0.1328125m|0.140625m|0.1484375m|0.15625m|0.1640625m|0.171875m|</v>
      </c>
    </row>
    <row r="70" spans="2:5" ht="15.75" thickBot="1" x14ac:dyDescent="0.3">
      <c r="B70" s="32" t="s">
        <v>187</v>
      </c>
      <c r="C70" s="33">
        <v>0.1796875</v>
      </c>
      <c r="D70" s="34" t="s">
        <v>188</v>
      </c>
      <c r="E70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</v>
      </c>
    </row>
    <row r="71" spans="2:5" ht="15.75" thickBot="1" x14ac:dyDescent="0.3">
      <c r="B71" s="32" t="s">
        <v>189</v>
      </c>
      <c r="C71" s="33">
        <v>0.1875</v>
      </c>
      <c r="D71" s="34" t="s">
        <v>190</v>
      </c>
      <c r="E71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</v>
      </c>
    </row>
    <row r="72" spans="2:5" ht="15.75" thickBot="1" x14ac:dyDescent="0.3">
      <c r="B72" s="32" t="s">
        <v>191</v>
      </c>
      <c r="C72" s="33">
        <v>0.1953125</v>
      </c>
      <c r="D72" s="34" t="s">
        <v>192</v>
      </c>
      <c r="E72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</v>
      </c>
    </row>
    <row r="73" spans="2:5" ht="15.75" thickBot="1" x14ac:dyDescent="0.3">
      <c r="B73" s="32" t="s">
        <v>193</v>
      </c>
      <c r="C73" s="33">
        <v>0.203125</v>
      </c>
      <c r="D73" s="34" t="s">
        <v>194</v>
      </c>
      <c r="E73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</v>
      </c>
    </row>
    <row r="74" spans="2:5" ht="15.75" thickBot="1" x14ac:dyDescent="0.3">
      <c r="B74" s="32" t="s">
        <v>195</v>
      </c>
      <c r="C74" s="33">
        <v>0.2109375</v>
      </c>
      <c r="D74" s="34" t="s">
        <v>196</v>
      </c>
      <c r="E74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</v>
      </c>
    </row>
    <row r="75" spans="2:5" ht="15.75" thickBot="1" x14ac:dyDescent="0.3">
      <c r="B75" s="32" t="s">
        <v>197</v>
      </c>
      <c r="C75" s="33">
        <v>0.21875</v>
      </c>
      <c r="D75" s="34" t="s">
        <v>198</v>
      </c>
      <c r="E75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</v>
      </c>
    </row>
    <row r="76" spans="2:5" ht="15.75" thickBot="1" x14ac:dyDescent="0.3">
      <c r="B76" s="32" t="s">
        <v>199</v>
      </c>
      <c r="C76" s="33">
        <v>0.2265625</v>
      </c>
      <c r="D76" s="34" t="s">
        <v>200</v>
      </c>
      <c r="E76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</v>
      </c>
    </row>
    <row r="77" spans="2:5" ht="15.75" thickBot="1" x14ac:dyDescent="0.3">
      <c r="B77" s="32" t="s">
        <v>201</v>
      </c>
      <c r="C77" s="33">
        <v>0.234375</v>
      </c>
      <c r="D77" s="34" t="s">
        <v>202</v>
      </c>
      <c r="E77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</v>
      </c>
    </row>
    <row r="78" spans="2:5" ht="15.75" thickBot="1" x14ac:dyDescent="0.3">
      <c r="B78" s="32" t="s">
        <v>203</v>
      </c>
      <c r="C78" s="33">
        <v>0.2421875</v>
      </c>
      <c r="D78" s="34" t="s">
        <v>204</v>
      </c>
      <c r="E78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</v>
      </c>
    </row>
    <row r="79" spans="2:5" ht="15.75" thickBot="1" x14ac:dyDescent="0.3">
      <c r="B79" s="32" t="s">
        <v>205</v>
      </c>
      <c r="C79" s="33">
        <v>0.25</v>
      </c>
      <c r="D79" s="34" t="s">
        <v>206</v>
      </c>
      <c r="E79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</v>
      </c>
    </row>
    <row r="80" spans="2:5" ht="15.75" thickBot="1" x14ac:dyDescent="0.3">
      <c r="B80" s="32" t="s">
        <v>207</v>
      </c>
      <c r="C80" s="33">
        <v>0.2578125</v>
      </c>
      <c r="D80" s="34" t="s">
        <v>208</v>
      </c>
      <c r="E80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</v>
      </c>
    </row>
    <row r="81" spans="2:5" ht="15.75" thickBot="1" x14ac:dyDescent="0.3">
      <c r="B81" s="32" t="s">
        <v>209</v>
      </c>
      <c r="C81" s="33">
        <v>0.265625</v>
      </c>
      <c r="D81" s="34" t="s">
        <v>210</v>
      </c>
      <c r="E81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</v>
      </c>
    </row>
    <row r="82" spans="2:5" ht="15.75" thickBot="1" x14ac:dyDescent="0.3">
      <c r="B82" s="32" t="s">
        <v>211</v>
      </c>
      <c r="C82" s="33">
        <v>0.2734375</v>
      </c>
      <c r="D82" s="34" t="s">
        <v>212</v>
      </c>
      <c r="E82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</v>
      </c>
    </row>
    <row r="83" spans="2:5" ht="15.75" thickBot="1" x14ac:dyDescent="0.3">
      <c r="B83" s="32" t="s">
        <v>213</v>
      </c>
      <c r="C83" s="33">
        <v>0.28125</v>
      </c>
      <c r="D83" s="34" t="s">
        <v>214</v>
      </c>
      <c r="E83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</v>
      </c>
    </row>
    <row r="84" spans="2:5" ht="15.75" thickBot="1" x14ac:dyDescent="0.3">
      <c r="B84" s="32" t="s">
        <v>215</v>
      </c>
      <c r="C84" s="33">
        <v>0.2890625</v>
      </c>
      <c r="D84" s="34" t="s">
        <v>216</v>
      </c>
      <c r="E84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</v>
      </c>
    </row>
    <row r="85" spans="2:5" ht="15.75" thickBot="1" x14ac:dyDescent="0.3">
      <c r="B85" s="32" t="s">
        <v>217</v>
      </c>
      <c r="C85" s="33">
        <v>0.296875</v>
      </c>
      <c r="D85" s="34" t="s">
        <v>218</v>
      </c>
      <c r="E85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</v>
      </c>
    </row>
    <row r="86" spans="2:5" ht="15.75" thickBot="1" x14ac:dyDescent="0.3">
      <c r="B86" s="32" t="s">
        <v>219</v>
      </c>
      <c r="C86" s="33">
        <v>0.3046875</v>
      </c>
      <c r="D86" s="34" t="s">
        <v>220</v>
      </c>
      <c r="E86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</v>
      </c>
    </row>
    <row r="87" spans="2:5" ht="15.75" thickBot="1" x14ac:dyDescent="0.3">
      <c r="B87" s="32" t="s">
        <v>221</v>
      </c>
      <c r="C87" s="33">
        <v>0.3125</v>
      </c>
      <c r="D87" s="34" t="s">
        <v>222</v>
      </c>
      <c r="E87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</v>
      </c>
    </row>
    <row r="88" spans="2:5" ht="15.75" thickBot="1" x14ac:dyDescent="0.3">
      <c r="B88" s="32" t="s">
        <v>223</v>
      </c>
      <c r="C88" s="33">
        <v>0.3203125</v>
      </c>
      <c r="D88" s="34" t="s">
        <v>224</v>
      </c>
      <c r="E88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</v>
      </c>
    </row>
    <row r="89" spans="2:5" ht="15.75" thickBot="1" x14ac:dyDescent="0.3">
      <c r="B89" s="32" t="s">
        <v>225</v>
      </c>
      <c r="C89" s="33">
        <v>0.328125</v>
      </c>
      <c r="D89" s="34" t="s">
        <v>226</v>
      </c>
      <c r="E89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</v>
      </c>
    </row>
    <row r="90" spans="2:5" ht="15.75" thickBot="1" x14ac:dyDescent="0.3">
      <c r="B90" s="32" t="s">
        <v>227</v>
      </c>
      <c r="C90" s="33">
        <v>0.3359375</v>
      </c>
      <c r="D90" s="34" t="s">
        <v>228</v>
      </c>
      <c r="E90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</v>
      </c>
    </row>
    <row r="91" spans="2:5" ht="15.75" thickBot="1" x14ac:dyDescent="0.3">
      <c r="B91" s="32" t="s">
        <v>229</v>
      </c>
      <c r="C91" s="33">
        <v>0.34375</v>
      </c>
      <c r="D91" s="34" t="s">
        <v>230</v>
      </c>
      <c r="E91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</v>
      </c>
    </row>
    <row r="92" spans="2:5" ht="15.75" thickBot="1" x14ac:dyDescent="0.3">
      <c r="B92" s="32" t="s">
        <v>231</v>
      </c>
      <c r="C92" s="33">
        <v>0.3515625</v>
      </c>
      <c r="D92" s="34" t="s">
        <v>232</v>
      </c>
      <c r="E92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</v>
      </c>
    </row>
    <row r="93" spans="2:5" ht="15.75" thickBot="1" x14ac:dyDescent="0.3">
      <c r="B93" s="32" t="s">
        <v>233</v>
      </c>
      <c r="C93" s="33">
        <v>0.359375</v>
      </c>
      <c r="D93" s="34" t="s">
        <v>234</v>
      </c>
      <c r="E93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</v>
      </c>
    </row>
    <row r="94" spans="2:5" ht="15.75" thickBot="1" x14ac:dyDescent="0.3">
      <c r="B94" s="32" t="s">
        <v>235</v>
      </c>
      <c r="C94" s="33">
        <v>0.3671875</v>
      </c>
      <c r="D94" s="34" t="s">
        <v>236</v>
      </c>
      <c r="E94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</v>
      </c>
    </row>
    <row r="95" spans="2:5" ht="15.75" thickBot="1" x14ac:dyDescent="0.3">
      <c r="B95" s="32" t="s">
        <v>237</v>
      </c>
      <c r="C95" s="33">
        <v>0.375</v>
      </c>
      <c r="D95" s="34" t="s">
        <v>238</v>
      </c>
      <c r="E95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</v>
      </c>
    </row>
    <row r="96" spans="2:5" ht="15.75" thickBot="1" x14ac:dyDescent="0.3">
      <c r="B96" s="32" t="s">
        <v>239</v>
      </c>
      <c r="C96" s="33">
        <v>0.3828125</v>
      </c>
      <c r="D96" s="34" t="s">
        <v>240</v>
      </c>
      <c r="E96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</v>
      </c>
    </row>
    <row r="97" spans="2:5" ht="15.75" thickBot="1" x14ac:dyDescent="0.3">
      <c r="B97" s="32" t="s">
        <v>241</v>
      </c>
      <c r="C97" s="33">
        <v>0.390625</v>
      </c>
      <c r="D97" s="34" t="s">
        <v>242</v>
      </c>
      <c r="E97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</v>
      </c>
    </row>
    <row r="98" spans="2:5" ht="15.75" thickBot="1" x14ac:dyDescent="0.3">
      <c r="B98" s="32" t="s">
        <v>243</v>
      </c>
      <c r="C98" s="33">
        <v>0.3984375</v>
      </c>
      <c r="D98" s="34" t="s">
        <v>244</v>
      </c>
      <c r="E98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</v>
      </c>
    </row>
    <row r="99" spans="2:5" ht="15.75" thickBot="1" x14ac:dyDescent="0.3">
      <c r="B99" s="32" t="s">
        <v>245</v>
      </c>
      <c r="C99" s="33">
        <v>0.40625</v>
      </c>
      <c r="D99" s="34" t="s">
        <v>246</v>
      </c>
      <c r="E99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</v>
      </c>
    </row>
    <row r="100" spans="2:5" ht="15.75" thickBot="1" x14ac:dyDescent="0.3">
      <c r="B100" s="32" t="s">
        <v>247</v>
      </c>
      <c r="C100" s="33">
        <v>0.4140625</v>
      </c>
      <c r="D100" s="34" t="s">
        <v>248</v>
      </c>
      <c r="E100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</v>
      </c>
    </row>
    <row r="101" spans="2:5" ht="15.75" thickBot="1" x14ac:dyDescent="0.3">
      <c r="B101" s="32" t="s">
        <v>249</v>
      </c>
      <c r="C101" s="33">
        <v>0.421875</v>
      </c>
      <c r="D101" s="34" t="s">
        <v>250</v>
      </c>
      <c r="E101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</v>
      </c>
    </row>
    <row r="102" spans="2:5" ht="15.75" thickBot="1" x14ac:dyDescent="0.3">
      <c r="B102" s="32" t="s">
        <v>251</v>
      </c>
      <c r="C102" s="33">
        <v>0.4296875</v>
      </c>
      <c r="D102" s="34" t="s">
        <v>252</v>
      </c>
      <c r="E102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</v>
      </c>
    </row>
    <row r="103" spans="2:5" ht="15.75" thickBot="1" x14ac:dyDescent="0.3">
      <c r="B103" s="32" t="s">
        <v>253</v>
      </c>
      <c r="C103" s="33">
        <v>0.4375</v>
      </c>
      <c r="D103" s="34" t="s">
        <v>254</v>
      </c>
      <c r="E103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</v>
      </c>
    </row>
    <row r="104" spans="2:5" ht="15.75" thickBot="1" x14ac:dyDescent="0.3">
      <c r="B104" s="32" t="s">
        <v>255</v>
      </c>
      <c r="C104" s="33">
        <v>0.4453125</v>
      </c>
      <c r="D104" s="34" t="s">
        <v>256</v>
      </c>
      <c r="E104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</v>
      </c>
    </row>
    <row r="105" spans="2:5" ht="15.75" thickBot="1" x14ac:dyDescent="0.3">
      <c r="B105" s="32" t="s">
        <v>257</v>
      </c>
      <c r="C105" s="33">
        <v>0.453125</v>
      </c>
      <c r="D105" s="34" t="s">
        <v>258</v>
      </c>
      <c r="E105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</v>
      </c>
    </row>
    <row r="106" spans="2:5" ht="15.75" thickBot="1" x14ac:dyDescent="0.3">
      <c r="B106" s="32" t="s">
        <v>259</v>
      </c>
      <c r="C106" s="33">
        <v>0.4609375</v>
      </c>
      <c r="D106" s="34" t="s">
        <v>260</v>
      </c>
      <c r="E106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</v>
      </c>
    </row>
    <row r="107" spans="2:5" ht="15.75" thickBot="1" x14ac:dyDescent="0.3">
      <c r="B107" s="32" t="s">
        <v>261</v>
      </c>
      <c r="C107" s="33">
        <v>0.46875</v>
      </c>
      <c r="D107" s="34" t="s">
        <v>262</v>
      </c>
      <c r="E107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</v>
      </c>
    </row>
    <row r="108" spans="2:5" ht="15.75" thickBot="1" x14ac:dyDescent="0.3">
      <c r="B108" s="32" t="s">
        <v>263</v>
      </c>
      <c r="C108" s="33">
        <v>0.4765625</v>
      </c>
      <c r="D108" s="34" t="s">
        <v>264</v>
      </c>
      <c r="E108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</v>
      </c>
    </row>
    <row r="109" spans="2:5" ht="15.75" thickBot="1" x14ac:dyDescent="0.3">
      <c r="B109" s="32" t="s">
        <v>265</v>
      </c>
      <c r="C109" s="33">
        <v>0.484375</v>
      </c>
      <c r="D109" s="34" t="s">
        <v>266</v>
      </c>
      <c r="E109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</v>
      </c>
    </row>
    <row r="110" spans="2:5" ht="15.75" thickBot="1" x14ac:dyDescent="0.3">
      <c r="B110" s="32" t="s">
        <v>267</v>
      </c>
      <c r="C110" s="33">
        <v>0.4921875</v>
      </c>
      <c r="D110" s="34" t="s">
        <v>268</v>
      </c>
      <c r="E110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</v>
      </c>
    </row>
    <row r="111" spans="2:5" ht="15.75" thickBot="1" x14ac:dyDescent="0.3">
      <c r="B111" s="32" t="s">
        <v>269</v>
      </c>
      <c r="C111" s="33">
        <v>0.5</v>
      </c>
      <c r="D111" s="34" t="s">
        <v>270</v>
      </c>
      <c r="E111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</v>
      </c>
    </row>
    <row r="112" spans="2:5" ht="15.75" thickBot="1" x14ac:dyDescent="0.3">
      <c r="B112" s="32" t="s">
        <v>271</v>
      </c>
      <c r="C112" s="33">
        <v>0.5078125</v>
      </c>
      <c r="D112" s="34" t="s">
        <v>272</v>
      </c>
      <c r="E112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</v>
      </c>
    </row>
    <row r="113" spans="2:5" ht="15.75" thickBot="1" x14ac:dyDescent="0.3">
      <c r="B113" s="32" t="s">
        <v>273</v>
      </c>
      <c r="C113" s="33">
        <v>0.515625</v>
      </c>
      <c r="D113" s="34" t="s">
        <v>274</v>
      </c>
      <c r="E113" t="str">
        <f t="shared" ref="E113:E176" si="2">E112&amp;C113&amp;"m|"</f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</v>
      </c>
    </row>
    <row r="114" spans="2:5" ht="15.75" thickBot="1" x14ac:dyDescent="0.3">
      <c r="B114" s="32" t="s">
        <v>275</v>
      </c>
      <c r="C114" s="33">
        <v>0.5234375</v>
      </c>
      <c r="D114" s="34" t="s">
        <v>276</v>
      </c>
      <c r="E114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</v>
      </c>
    </row>
    <row r="115" spans="2:5" ht="15.75" thickBot="1" x14ac:dyDescent="0.3">
      <c r="B115" s="32" t="s">
        <v>277</v>
      </c>
      <c r="C115" s="33">
        <v>0.53125</v>
      </c>
      <c r="D115" s="34" t="s">
        <v>278</v>
      </c>
      <c r="E115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</v>
      </c>
    </row>
    <row r="116" spans="2:5" ht="15.75" thickBot="1" x14ac:dyDescent="0.3">
      <c r="B116" s="32" t="s">
        <v>279</v>
      </c>
      <c r="C116" s="33">
        <v>0.5390625</v>
      </c>
      <c r="D116" s="34" t="s">
        <v>280</v>
      </c>
      <c r="E116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</v>
      </c>
    </row>
    <row r="117" spans="2:5" ht="15.75" thickBot="1" x14ac:dyDescent="0.3">
      <c r="B117" s="32" t="s">
        <v>281</v>
      </c>
      <c r="C117" s="33">
        <v>0.546875</v>
      </c>
      <c r="D117" s="34" t="s">
        <v>282</v>
      </c>
      <c r="E117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</v>
      </c>
    </row>
    <row r="118" spans="2:5" ht="15.75" thickBot="1" x14ac:dyDescent="0.3">
      <c r="B118" s="32" t="s">
        <v>283</v>
      </c>
      <c r="C118" s="33">
        <v>0.5546875</v>
      </c>
      <c r="D118" s="34" t="s">
        <v>284</v>
      </c>
      <c r="E118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</v>
      </c>
    </row>
    <row r="119" spans="2:5" ht="15.75" thickBot="1" x14ac:dyDescent="0.3">
      <c r="B119" s="32" t="s">
        <v>285</v>
      </c>
      <c r="C119" s="33">
        <v>0.5625</v>
      </c>
      <c r="D119" s="34" t="s">
        <v>286</v>
      </c>
      <c r="E119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</v>
      </c>
    </row>
    <row r="120" spans="2:5" ht="15.75" thickBot="1" x14ac:dyDescent="0.3">
      <c r="B120" s="32" t="s">
        <v>287</v>
      </c>
      <c r="C120" s="33">
        <v>0.5703125</v>
      </c>
      <c r="D120" s="34" t="s">
        <v>288</v>
      </c>
      <c r="E120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</v>
      </c>
    </row>
    <row r="121" spans="2:5" ht="15.75" thickBot="1" x14ac:dyDescent="0.3">
      <c r="B121" s="32" t="s">
        <v>289</v>
      </c>
      <c r="C121" s="33">
        <v>0.578125</v>
      </c>
      <c r="D121" s="34" t="s">
        <v>290</v>
      </c>
      <c r="E121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</v>
      </c>
    </row>
    <row r="122" spans="2:5" ht="15.75" thickBot="1" x14ac:dyDescent="0.3">
      <c r="B122" s="32" t="s">
        <v>291</v>
      </c>
      <c r="C122" s="33">
        <v>0.5859375</v>
      </c>
      <c r="D122" s="34" t="s">
        <v>292</v>
      </c>
      <c r="E122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</v>
      </c>
    </row>
    <row r="123" spans="2:5" ht="15.75" thickBot="1" x14ac:dyDescent="0.3">
      <c r="B123" s="32" t="s">
        <v>293</v>
      </c>
      <c r="C123" s="33">
        <v>0.59375</v>
      </c>
      <c r="D123" s="34" t="s">
        <v>294</v>
      </c>
      <c r="E123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</v>
      </c>
    </row>
    <row r="124" spans="2:5" ht="15.75" thickBot="1" x14ac:dyDescent="0.3">
      <c r="B124" s="32" t="s">
        <v>295</v>
      </c>
      <c r="C124" s="33">
        <v>0.6015625</v>
      </c>
      <c r="D124" s="34" t="s">
        <v>296</v>
      </c>
      <c r="E124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</v>
      </c>
    </row>
    <row r="125" spans="2:5" ht="15.75" thickBot="1" x14ac:dyDescent="0.3">
      <c r="B125" s="32" t="s">
        <v>297</v>
      </c>
      <c r="C125" s="33">
        <v>0.609375</v>
      </c>
      <c r="D125" s="34" t="s">
        <v>298</v>
      </c>
      <c r="E125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</v>
      </c>
    </row>
    <row r="126" spans="2:5" ht="15.75" thickBot="1" x14ac:dyDescent="0.3">
      <c r="B126" s="32" t="s">
        <v>299</v>
      </c>
      <c r="C126" s="33">
        <v>0.6171875</v>
      </c>
      <c r="D126" s="34" t="s">
        <v>300</v>
      </c>
      <c r="E126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</v>
      </c>
    </row>
    <row r="127" spans="2:5" ht="15.75" thickBot="1" x14ac:dyDescent="0.3">
      <c r="B127" s="32" t="s">
        <v>301</v>
      </c>
      <c r="C127" s="33">
        <v>0.625</v>
      </c>
      <c r="D127" s="34" t="s">
        <v>302</v>
      </c>
      <c r="E127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</v>
      </c>
    </row>
    <row r="128" spans="2:5" ht="15.75" thickBot="1" x14ac:dyDescent="0.3">
      <c r="B128" s="32" t="s">
        <v>303</v>
      </c>
      <c r="C128" s="33">
        <v>0.6328125</v>
      </c>
      <c r="D128" s="34" t="s">
        <v>304</v>
      </c>
      <c r="E128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</v>
      </c>
    </row>
    <row r="129" spans="2:5" ht="15.75" thickBot="1" x14ac:dyDescent="0.3">
      <c r="B129" s="32" t="s">
        <v>305</v>
      </c>
      <c r="C129" s="33">
        <v>0.640625</v>
      </c>
      <c r="D129" s="34" t="s">
        <v>306</v>
      </c>
      <c r="E129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</v>
      </c>
    </row>
    <row r="130" spans="2:5" ht="15.75" thickBot="1" x14ac:dyDescent="0.3">
      <c r="B130" s="32" t="s">
        <v>307</v>
      </c>
      <c r="C130" s="33">
        <v>0.6484375</v>
      </c>
      <c r="D130" s="34" t="s">
        <v>308</v>
      </c>
      <c r="E130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</v>
      </c>
    </row>
    <row r="131" spans="2:5" ht="15.75" thickBot="1" x14ac:dyDescent="0.3">
      <c r="B131" s="32" t="s">
        <v>309</v>
      </c>
      <c r="C131" s="33">
        <v>0.65625</v>
      </c>
      <c r="D131" s="34" t="s">
        <v>310</v>
      </c>
      <c r="E131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</v>
      </c>
    </row>
    <row r="132" spans="2:5" ht="15.75" thickBot="1" x14ac:dyDescent="0.3">
      <c r="B132" s="32" t="s">
        <v>311</v>
      </c>
      <c r="C132" s="33">
        <v>0.6640625</v>
      </c>
      <c r="D132" s="34" t="s">
        <v>312</v>
      </c>
      <c r="E132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</v>
      </c>
    </row>
    <row r="133" spans="2:5" ht="15.75" thickBot="1" x14ac:dyDescent="0.3">
      <c r="B133" s="32" t="s">
        <v>313</v>
      </c>
      <c r="C133" s="33">
        <v>0.671875</v>
      </c>
      <c r="D133" s="34" t="s">
        <v>314</v>
      </c>
      <c r="E133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</v>
      </c>
    </row>
    <row r="134" spans="2:5" ht="15.75" thickBot="1" x14ac:dyDescent="0.3">
      <c r="B134" s="32" t="s">
        <v>315</v>
      </c>
      <c r="C134" s="33">
        <v>0.6796875</v>
      </c>
      <c r="D134" s="34" t="s">
        <v>316</v>
      </c>
      <c r="E134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</v>
      </c>
    </row>
    <row r="135" spans="2:5" ht="15.75" thickBot="1" x14ac:dyDescent="0.3">
      <c r="B135" s="32" t="s">
        <v>317</v>
      </c>
      <c r="C135" s="33">
        <v>0.6875</v>
      </c>
      <c r="D135" s="34" t="s">
        <v>318</v>
      </c>
      <c r="E135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</v>
      </c>
    </row>
    <row r="136" spans="2:5" ht="15.75" thickBot="1" x14ac:dyDescent="0.3">
      <c r="B136" s="32" t="s">
        <v>319</v>
      </c>
      <c r="C136" s="33">
        <v>0.6953125</v>
      </c>
      <c r="D136" s="34" t="s">
        <v>320</v>
      </c>
      <c r="E136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</v>
      </c>
    </row>
    <row r="137" spans="2:5" ht="15.75" thickBot="1" x14ac:dyDescent="0.3">
      <c r="B137" s="32" t="s">
        <v>321</v>
      </c>
      <c r="C137" s="33">
        <v>0.703125</v>
      </c>
      <c r="D137" s="34" t="s">
        <v>322</v>
      </c>
      <c r="E137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</v>
      </c>
    </row>
    <row r="138" spans="2:5" ht="15.75" thickBot="1" x14ac:dyDescent="0.3">
      <c r="B138" s="32" t="s">
        <v>323</v>
      </c>
      <c r="C138" s="33">
        <v>0.7109375</v>
      </c>
      <c r="D138" s="34" t="s">
        <v>324</v>
      </c>
      <c r="E138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</v>
      </c>
    </row>
    <row r="139" spans="2:5" ht="15.75" thickBot="1" x14ac:dyDescent="0.3">
      <c r="B139" s="32" t="s">
        <v>325</v>
      </c>
      <c r="C139" s="33">
        <v>0.71875</v>
      </c>
      <c r="D139" s="34" t="s">
        <v>326</v>
      </c>
      <c r="E139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</v>
      </c>
    </row>
    <row r="140" spans="2:5" ht="15.75" thickBot="1" x14ac:dyDescent="0.3">
      <c r="B140" s="32" t="s">
        <v>327</v>
      </c>
      <c r="C140" s="33">
        <v>0.7265625</v>
      </c>
      <c r="D140" s="34" t="s">
        <v>328</v>
      </c>
      <c r="E140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</v>
      </c>
    </row>
    <row r="141" spans="2:5" ht="15.75" thickBot="1" x14ac:dyDescent="0.3">
      <c r="B141" s="32" t="s">
        <v>329</v>
      </c>
      <c r="C141" s="33">
        <v>0.734375</v>
      </c>
      <c r="D141" s="34" t="s">
        <v>330</v>
      </c>
      <c r="E141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</v>
      </c>
    </row>
    <row r="142" spans="2:5" ht="15.75" thickBot="1" x14ac:dyDescent="0.3">
      <c r="B142" s="32" t="s">
        <v>331</v>
      </c>
      <c r="C142" s="33">
        <v>0.7421875</v>
      </c>
      <c r="D142" s="34" t="s">
        <v>332</v>
      </c>
      <c r="E142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</v>
      </c>
    </row>
    <row r="143" spans="2:5" ht="15.75" thickBot="1" x14ac:dyDescent="0.3">
      <c r="B143" s="32" t="s">
        <v>333</v>
      </c>
      <c r="C143" s="33">
        <v>0.75</v>
      </c>
      <c r="D143" s="34" t="s">
        <v>334</v>
      </c>
      <c r="E143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</v>
      </c>
    </row>
    <row r="144" spans="2:5" ht="15.75" thickBot="1" x14ac:dyDescent="0.3">
      <c r="B144" s="32" t="s">
        <v>335</v>
      </c>
      <c r="C144" s="33">
        <v>0.7578125</v>
      </c>
      <c r="D144" s="34" t="s">
        <v>336</v>
      </c>
      <c r="E144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</v>
      </c>
    </row>
    <row r="145" spans="2:5" ht="15.75" thickBot="1" x14ac:dyDescent="0.3">
      <c r="B145" s="32" t="s">
        <v>337</v>
      </c>
      <c r="C145" s="33">
        <v>0.765625</v>
      </c>
      <c r="D145" s="34" t="s">
        <v>338</v>
      </c>
      <c r="E145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</v>
      </c>
    </row>
    <row r="146" spans="2:5" ht="15.75" thickBot="1" x14ac:dyDescent="0.3">
      <c r="B146" s="32" t="s">
        <v>339</v>
      </c>
      <c r="C146" s="33">
        <v>0.7734375</v>
      </c>
      <c r="D146" s="34" t="s">
        <v>340</v>
      </c>
      <c r="E146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</v>
      </c>
    </row>
    <row r="147" spans="2:5" ht="15.75" thickBot="1" x14ac:dyDescent="0.3">
      <c r="B147" s="32" t="s">
        <v>341</v>
      </c>
      <c r="C147" s="33">
        <v>0.78125</v>
      </c>
      <c r="D147" s="34" t="s">
        <v>342</v>
      </c>
      <c r="E147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</v>
      </c>
    </row>
    <row r="148" spans="2:5" ht="15.75" thickBot="1" x14ac:dyDescent="0.3">
      <c r="B148" s="32" t="s">
        <v>343</v>
      </c>
      <c r="C148" s="33">
        <v>0.7890625</v>
      </c>
      <c r="D148" s="34" t="s">
        <v>344</v>
      </c>
      <c r="E148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</v>
      </c>
    </row>
    <row r="149" spans="2:5" ht="15.75" thickBot="1" x14ac:dyDescent="0.3">
      <c r="B149" s="32" t="s">
        <v>345</v>
      </c>
      <c r="C149" s="33">
        <v>0.796875</v>
      </c>
      <c r="D149" s="34" t="s">
        <v>346</v>
      </c>
      <c r="E149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</v>
      </c>
    </row>
    <row r="150" spans="2:5" ht="15.75" thickBot="1" x14ac:dyDescent="0.3">
      <c r="B150" s="32" t="s">
        <v>347</v>
      </c>
      <c r="C150" s="33">
        <v>0.8046875</v>
      </c>
      <c r="D150" s="34" t="s">
        <v>348</v>
      </c>
      <c r="E150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</v>
      </c>
    </row>
    <row r="151" spans="2:5" ht="15.75" thickBot="1" x14ac:dyDescent="0.3">
      <c r="B151" s="32" t="s">
        <v>349</v>
      </c>
      <c r="C151" s="33">
        <v>0.8125</v>
      </c>
      <c r="D151" s="34" t="s">
        <v>350</v>
      </c>
      <c r="E151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</v>
      </c>
    </row>
    <row r="152" spans="2:5" ht="15.75" thickBot="1" x14ac:dyDescent="0.3">
      <c r="B152" s="32" t="s">
        <v>351</v>
      </c>
      <c r="C152" s="33">
        <v>0.8203125</v>
      </c>
      <c r="D152" s="34" t="s">
        <v>352</v>
      </c>
      <c r="E152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</v>
      </c>
    </row>
    <row r="153" spans="2:5" ht="15.75" thickBot="1" x14ac:dyDescent="0.3">
      <c r="B153" s="32" t="s">
        <v>353</v>
      </c>
      <c r="C153" s="33">
        <v>0.828125</v>
      </c>
      <c r="D153" s="34" t="s">
        <v>354</v>
      </c>
      <c r="E153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</v>
      </c>
    </row>
    <row r="154" spans="2:5" ht="15.75" thickBot="1" x14ac:dyDescent="0.3">
      <c r="B154" s="32" t="s">
        <v>355</v>
      </c>
      <c r="C154" s="33">
        <v>0.8359375</v>
      </c>
      <c r="D154" s="34" t="s">
        <v>356</v>
      </c>
      <c r="E154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</v>
      </c>
    </row>
    <row r="155" spans="2:5" ht="15.75" thickBot="1" x14ac:dyDescent="0.3">
      <c r="B155" s="32" t="s">
        <v>357</v>
      </c>
      <c r="C155" s="33">
        <v>0.84375</v>
      </c>
      <c r="D155" s="34" t="s">
        <v>358</v>
      </c>
      <c r="E155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</v>
      </c>
    </row>
    <row r="156" spans="2:5" ht="15.75" thickBot="1" x14ac:dyDescent="0.3">
      <c r="B156" s="32" t="s">
        <v>359</v>
      </c>
      <c r="C156" s="33">
        <v>0.8515625</v>
      </c>
      <c r="D156" s="34" t="s">
        <v>360</v>
      </c>
      <c r="E156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</v>
      </c>
    </row>
    <row r="157" spans="2:5" ht="15.75" thickBot="1" x14ac:dyDescent="0.3">
      <c r="B157" s="32" t="s">
        <v>361</v>
      </c>
      <c r="C157" s="33">
        <v>0.859375</v>
      </c>
      <c r="D157" s="34" t="s">
        <v>362</v>
      </c>
      <c r="E157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</v>
      </c>
    </row>
    <row r="158" spans="2:5" ht="15.75" thickBot="1" x14ac:dyDescent="0.3">
      <c r="B158" s="32" t="s">
        <v>363</v>
      </c>
      <c r="C158" s="33">
        <v>0.8671875</v>
      </c>
      <c r="D158" s="34" t="s">
        <v>364</v>
      </c>
      <c r="E158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</v>
      </c>
    </row>
    <row r="159" spans="2:5" ht="15.75" thickBot="1" x14ac:dyDescent="0.3">
      <c r="B159" s="32" t="s">
        <v>365</v>
      </c>
      <c r="C159" s="33">
        <v>0.875</v>
      </c>
      <c r="D159" s="34" t="s">
        <v>366</v>
      </c>
      <c r="E159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</v>
      </c>
    </row>
    <row r="160" spans="2:5" ht="15.75" thickBot="1" x14ac:dyDescent="0.3">
      <c r="B160" s="32" t="s">
        <v>367</v>
      </c>
      <c r="C160" s="33">
        <v>0.8828125</v>
      </c>
      <c r="D160" s="34" t="s">
        <v>368</v>
      </c>
      <c r="E160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</v>
      </c>
    </row>
    <row r="161" spans="2:5" ht="15.75" thickBot="1" x14ac:dyDescent="0.3">
      <c r="B161" s="32" t="s">
        <v>369</v>
      </c>
      <c r="C161" s="33">
        <v>0.890625</v>
      </c>
      <c r="D161" s="34" t="s">
        <v>370</v>
      </c>
      <c r="E161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</v>
      </c>
    </row>
    <row r="162" spans="2:5" ht="15.75" thickBot="1" x14ac:dyDescent="0.3">
      <c r="B162" s="32" t="s">
        <v>371</v>
      </c>
      <c r="C162" s="33">
        <v>0.8984375</v>
      </c>
      <c r="D162" s="34" t="s">
        <v>372</v>
      </c>
      <c r="E162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</v>
      </c>
    </row>
    <row r="163" spans="2:5" ht="15.75" thickBot="1" x14ac:dyDescent="0.3">
      <c r="B163" s="32" t="s">
        <v>373</v>
      </c>
      <c r="C163" s="33">
        <v>0.90625</v>
      </c>
      <c r="D163" s="34" t="s">
        <v>374</v>
      </c>
      <c r="E163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</v>
      </c>
    </row>
    <row r="164" spans="2:5" ht="15.75" thickBot="1" x14ac:dyDescent="0.3">
      <c r="B164" s="32" t="s">
        <v>375</v>
      </c>
      <c r="C164" s="33">
        <v>0.9140625</v>
      </c>
      <c r="D164" s="34" t="s">
        <v>376</v>
      </c>
      <c r="E164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</v>
      </c>
    </row>
    <row r="165" spans="2:5" ht="15.75" thickBot="1" x14ac:dyDescent="0.3">
      <c r="B165" s="32" t="s">
        <v>377</v>
      </c>
      <c r="C165" s="33">
        <v>0.921875</v>
      </c>
      <c r="D165" s="34" t="s">
        <v>378</v>
      </c>
      <c r="E165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</v>
      </c>
    </row>
    <row r="166" spans="2:5" ht="15.75" thickBot="1" x14ac:dyDescent="0.3">
      <c r="B166" s="32" t="s">
        <v>379</v>
      </c>
      <c r="C166" s="33">
        <v>0.9296875</v>
      </c>
      <c r="D166" s="34" t="s">
        <v>380</v>
      </c>
      <c r="E166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</v>
      </c>
    </row>
    <row r="167" spans="2:5" ht="15.75" thickBot="1" x14ac:dyDescent="0.3">
      <c r="B167" s="32" t="s">
        <v>381</v>
      </c>
      <c r="C167" s="33">
        <v>0.9375</v>
      </c>
      <c r="D167" s="34" t="s">
        <v>382</v>
      </c>
      <c r="E167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</v>
      </c>
    </row>
    <row r="168" spans="2:5" ht="15.75" thickBot="1" x14ac:dyDescent="0.3">
      <c r="B168" s="32" t="s">
        <v>383</v>
      </c>
      <c r="C168" s="33">
        <v>0.9453125</v>
      </c>
      <c r="D168" s="34" t="s">
        <v>384</v>
      </c>
      <c r="E168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</v>
      </c>
    </row>
    <row r="169" spans="2:5" ht="15.75" thickBot="1" x14ac:dyDescent="0.3">
      <c r="B169" s="32" t="s">
        <v>385</v>
      </c>
      <c r="C169" s="33">
        <v>0.953125</v>
      </c>
      <c r="D169" s="34" t="s">
        <v>386</v>
      </c>
      <c r="E169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</v>
      </c>
    </row>
    <row r="170" spans="2:5" ht="15.75" thickBot="1" x14ac:dyDescent="0.3">
      <c r="B170" s="32" t="s">
        <v>387</v>
      </c>
      <c r="C170" s="33">
        <v>0.9609375</v>
      </c>
      <c r="D170" s="34" t="s">
        <v>388</v>
      </c>
      <c r="E170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</v>
      </c>
    </row>
    <row r="171" spans="2:5" ht="15.75" thickBot="1" x14ac:dyDescent="0.3">
      <c r="B171" s="32" t="s">
        <v>389</v>
      </c>
      <c r="C171" s="33">
        <v>0.96875</v>
      </c>
      <c r="D171" s="34" t="s">
        <v>390</v>
      </c>
      <c r="E171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</v>
      </c>
    </row>
    <row r="172" spans="2:5" ht="15.75" thickBot="1" x14ac:dyDescent="0.3">
      <c r="B172" s="32" t="s">
        <v>391</v>
      </c>
      <c r="C172" s="33">
        <v>0.9765625</v>
      </c>
      <c r="D172" s="34" t="s">
        <v>392</v>
      </c>
      <c r="E172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</v>
      </c>
    </row>
    <row r="173" spans="2:5" ht="15.75" thickBot="1" x14ac:dyDescent="0.3">
      <c r="B173" s="32" t="s">
        <v>393</v>
      </c>
      <c r="C173" s="33">
        <v>0.984375</v>
      </c>
      <c r="D173" s="34" t="s">
        <v>394</v>
      </c>
      <c r="E173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</v>
      </c>
    </row>
    <row r="174" spans="2:5" ht="15.75" thickBot="1" x14ac:dyDescent="0.3">
      <c r="B174" s="32" t="s">
        <v>395</v>
      </c>
      <c r="C174" s="33">
        <v>0.9921875</v>
      </c>
      <c r="D174" s="34" t="s">
        <v>396</v>
      </c>
      <c r="E174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</v>
      </c>
    </row>
    <row r="175" spans="2:5" ht="15.75" thickBot="1" x14ac:dyDescent="0.3">
      <c r="B175" s="32" t="s">
        <v>397</v>
      </c>
      <c r="C175" s="33">
        <v>1</v>
      </c>
      <c r="D175" s="34" t="s">
        <v>398</v>
      </c>
      <c r="E175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</v>
      </c>
    </row>
    <row r="176" spans="2:5" ht="15.75" thickBot="1" x14ac:dyDescent="0.3">
      <c r="B176" s="32" t="s">
        <v>399</v>
      </c>
      <c r="C176" s="33">
        <v>1.015625</v>
      </c>
      <c r="D176" s="34" t="s">
        <v>400</v>
      </c>
      <c r="E176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</v>
      </c>
    </row>
    <row r="177" spans="2:5" ht="15.75" thickBot="1" x14ac:dyDescent="0.3">
      <c r="B177" s="32" t="s">
        <v>401</v>
      </c>
      <c r="C177" s="33">
        <v>1.03125</v>
      </c>
      <c r="D177" s="34" t="s">
        <v>402</v>
      </c>
      <c r="E177" t="str">
        <f t="shared" ref="E177:E240" si="3">E176&amp;C177&amp;"m|"</f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</v>
      </c>
    </row>
    <row r="178" spans="2:5" ht="15.75" thickBot="1" x14ac:dyDescent="0.3">
      <c r="B178" s="32" t="s">
        <v>403</v>
      </c>
      <c r="C178" s="33">
        <v>1.046875</v>
      </c>
      <c r="D178" s="34" t="s">
        <v>404</v>
      </c>
      <c r="E178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</v>
      </c>
    </row>
    <row r="179" spans="2:5" ht="15.75" thickBot="1" x14ac:dyDescent="0.3">
      <c r="B179" s="32" t="s">
        <v>405</v>
      </c>
      <c r="C179" s="33">
        <v>1.0625</v>
      </c>
      <c r="D179" s="34" t="s">
        <v>406</v>
      </c>
      <c r="E179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</v>
      </c>
    </row>
    <row r="180" spans="2:5" ht="15.75" thickBot="1" x14ac:dyDescent="0.3">
      <c r="B180" s="32" t="s">
        <v>407</v>
      </c>
      <c r="C180" s="33">
        <v>1.078125</v>
      </c>
      <c r="D180" s="34" t="s">
        <v>408</v>
      </c>
      <c r="E180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</v>
      </c>
    </row>
    <row r="181" spans="2:5" ht="15.75" thickBot="1" x14ac:dyDescent="0.3">
      <c r="B181" s="32" t="s">
        <v>409</v>
      </c>
      <c r="C181" s="33">
        <v>1.09375</v>
      </c>
      <c r="D181" s="34" t="s">
        <v>410</v>
      </c>
      <c r="E181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</v>
      </c>
    </row>
    <row r="182" spans="2:5" ht="15.75" thickBot="1" x14ac:dyDescent="0.3">
      <c r="B182" s="32" t="s">
        <v>411</v>
      </c>
      <c r="C182" s="33">
        <v>1.109375</v>
      </c>
      <c r="D182" s="34" t="s">
        <v>412</v>
      </c>
      <c r="E182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</v>
      </c>
    </row>
    <row r="183" spans="2:5" ht="15.75" thickBot="1" x14ac:dyDescent="0.3">
      <c r="B183" s="32" t="s">
        <v>413</v>
      </c>
      <c r="C183" s="33">
        <v>1.125</v>
      </c>
      <c r="D183" s="34" t="s">
        <v>414</v>
      </c>
      <c r="E183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</v>
      </c>
    </row>
    <row r="184" spans="2:5" ht="15.75" thickBot="1" x14ac:dyDescent="0.3">
      <c r="B184" s="32" t="s">
        <v>415</v>
      </c>
      <c r="C184" s="33">
        <v>1.140625</v>
      </c>
      <c r="D184" s="34" t="s">
        <v>416</v>
      </c>
      <c r="E184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</v>
      </c>
    </row>
    <row r="185" spans="2:5" ht="15.75" thickBot="1" x14ac:dyDescent="0.3">
      <c r="B185" s="32" t="s">
        <v>417</v>
      </c>
      <c r="C185" s="33">
        <v>1.15625</v>
      </c>
      <c r="D185" s="34" t="s">
        <v>418</v>
      </c>
      <c r="E185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</v>
      </c>
    </row>
    <row r="186" spans="2:5" ht="15.75" thickBot="1" x14ac:dyDescent="0.3">
      <c r="B186" s="32" t="s">
        <v>419</v>
      </c>
      <c r="C186" s="33">
        <v>1.171875</v>
      </c>
      <c r="D186" s="34" t="s">
        <v>420</v>
      </c>
      <c r="E186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</v>
      </c>
    </row>
    <row r="187" spans="2:5" ht="15.75" thickBot="1" x14ac:dyDescent="0.3">
      <c r="B187" s="32" t="s">
        <v>421</v>
      </c>
      <c r="C187" s="33">
        <v>1.1875</v>
      </c>
      <c r="D187" s="34" t="s">
        <v>422</v>
      </c>
      <c r="E187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</v>
      </c>
    </row>
    <row r="188" spans="2:5" ht="15.75" thickBot="1" x14ac:dyDescent="0.3">
      <c r="B188" s="32" t="s">
        <v>423</v>
      </c>
      <c r="C188" s="33">
        <v>1.203125</v>
      </c>
      <c r="D188" s="34" t="s">
        <v>424</v>
      </c>
      <c r="E188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</v>
      </c>
    </row>
    <row r="189" spans="2:5" ht="15.75" thickBot="1" x14ac:dyDescent="0.3">
      <c r="B189" s="32" t="s">
        <v>425</v>
      </c>
      <c r="C189" s="33">
        <v>1.21875</v>
      </c>
      <c r="D189" s="34" t="s">
        <v>426</v>
      </c>
      <c r="E189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</v>
      </c>
    </row>
    <row r="190" spans="2:5" ht="15.75" thickBot="1" x14ac:dyDescent="0.3">
      <c r="B190" s="32" t="s">
        <v>427</v>
      </c>
      <c r="C190" s="33">
        <v>1.234375</v>
      </c>
      <c r="D190" s="34" t="s">
        <v>428</v>
      </c>
      <c r="E190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</v>
      </c>
    </row>
    <row r="191" spans="2:5" ht="15.75" thickBot="1" x14ac:dyDescent="0.3">
      <c r="B191" s="32" t="s">
        <v>429</v>
      </c>
      <c r="C191" s="33">
        <v>1.25</v>
      </c>
      <c r="D191" s="34" t="s">
        <v>430</v>
      </c>
      <c r="E191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</v>
      </c>
    </row>
    <row r="192" spans="2:5" ht="15.75" thickBot="1" x14ac:dyDescent="0.3">
      <c r="B192" s="32" t="s">
        <v>431</v>
      </c>
      <c r="C192" s="33">
        <v>1.265625</v>
      </c>
      <c r="D192" s="34" t="s">
        <v>432</v>
      </c>
      <c r="E192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</v>
      </c>
    </row>
    <row r="193" spans="2:5" ht="15.75" thickBot="1" x14ac:dyDescent="0.3">
      <c r="B193" s="32" t="s">
        <v>433</v>
      </c>
      <c r="C193" s="33">
        <v>1.28125</v>
      </c>
      <c r="D193" s="34" t="s">
        <v>434</v>
      </c>
      <c r="E193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</v>
      </c>
    </row>
    <row r="194" spans="2:5" ht="15.75" thickBot="1" x14ac:dyDescent="0.3">
      <c r="B194" s="32" t="s">
        <v>435</v>
      </c>
      <c r="C194" s="33">
        <v>1.296875</v>
      </c>
      <c r="D194" s="34" t="s">
        <v>436</v>
      </c>
      <c r="E194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</v>
      </c>
    </row>
    <row r="195" spans="2:5" ht="15.75" thickBot="1" x14ac:dyDescent="0.3">
      <c r="B195" s="32" t="s">
        <v>437</v>
      </c>
      <c r="C195" s="33">
        <v>1.3125</v>
      </c>
      <c r="D195" s="34" t="s">
        <v>438</v>
      </c>
      <c r="E195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</v>
      </c>
    </row>
    <row r="196" spans="2:5" ht="15.75" thickBot="1" x14ac:dyDescent="0.3">
      <c r="B196" s="32" t="s">
        <v>439</v>
      </c>
      <c r="C196" s="33">
        <v>1.328125</v>
      </c>
      <c r="D196" s="34" t="s">
        <v>440</v>
      </c>
      <c r="E196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</v>
      </c>
    </row>
    <row r="197" spans="2:5" ht="15.75" thickBot="1" x14ac:dyDescent="0.3">
      <c r="B197" s="32" t="s">
        <v>441</v>
      </c>
      <c r="C197" s="33">
        <v>1.34375</v>
      </c>
      <c r="D197" s="34" t="s">
        <v>442</v>
      </c>
      <c r="E197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</v>
      </c>
    </row>
    <row r="198" spans="2:5" ht="15.75" thickBot="1" x14ac:dyDescent="0.3">
      <c r="B198" s="32" t="s">
        <v>443</v>
      </c>
      <c r="C198" s="33">
        <v>1.359375</v>
      </c>
      <c r="D198" s="34" t="s">
        <v>444</v>
      </c>
      <c r="E198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</v>
      </c>
    </row>
    <row r="199" spans="2:5" ht="15.75" thickBot="1" x14ac:dyDescent="0.3">
      <c r="B199" s="32" t="s">
        <v>445</v>
      </c>
      <c r="C199" s="33">
        <v>1.375</v>
      </c>
      <c r="D199" s="34" t="s">
        <v>446</v>
      </c>
      <c r="E199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</v>
      </c>
    </row>
    <row r="200" spans="2:5" ht="15.75" thickBot="1" x14ac:dyDescent="0.3">
      <c r="B200" s="32" t="s">
        <v>447</v>
      </c>
      <c r="C200" s="33">
        <v>1.390625</v>
      </c>
      <c r="D200" s="34" t="s">
        <v>448</v>
      </c>
      <c r="E200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</v>
      </c>
    </row>
    <row r="201" spans="2:5" ht="15.75" thickBot="1" x14ac:dyDescent="0.3">
      <c r="B201" s="32" t="s">
        <v>449</v>
      </c>
      <c r="C201" s="33">
        <v>1.40625</v>
      </c>
      <c r="D201" s="34" t="s">
        <v>450</v>
      </c>
      <c r="E201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</v>
      </c>
    </row>
    <row r="202" spans="2:5" ht="15.75" thickBot="1" x14ac:dyDescent="0.3">
      <c r="B202" s="32" t="s">
        <v>451</v>
      </c>
      <c r="C202" s="33">
        <v>1.421875</v>
      </c>
      <c r="D202" s="34" t="s">
        <v>452</v>
      </c>
      <c r="E202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</v>
      </c>
    </row>
    <row r="203" spans="2:5" ht="15.75" thickBot="1" x14ac:dyDescent="0.3">
      <c r="B203" s="32" t="s">
        <v>453</v>
      </c>
      <c r="C203" s="33">
        <v>1.4375</v>
      </c>
      <c r="D203" s="34" t="s">
        <v>454</v>
      </c>
      <c r="E203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</v>
      </c>
    </row>
    <row r="204" spans="2:5" ht="15.75" thickBot="1" x14ac:dyDescent="0.3">
      <c r="B204" s="32" t="s">
        <v>455</v>
      </c>
      <c r="C204" s="33">
        <v>1.453125</v>
      </c>
      <c r="D204" s="34" t="s">
        <v>456</v>
      </c>
      <c r="E204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</v>
      </c>
    </row>
    <row r="205" spans="2:5" ht="15.75" thickBot="1" x14ac:dyDescent="0.3">
      <c r="B205" s="32" t="s">
        <v>457</v>
      </c>
      <c r="C205" s="33">
        <v>1.46875</v>
      </c>
      <c r="D205" s="34" t="s">
        <v>458</v>
      </c>
      <c r="E205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</v>
      </c>
    </row>
    <row r="206" spans="2:5" ht="15.75" thickBot="1" x14ac:dyDescent="0.3">
      <c r="B206" s="32" t="s">
        <v>459</v>
      </c>
      <c r="C206" s="33">
        <v>1.484375</v>
      </c>
      <c r="D206" s="34" t="s">
        <v>460</v>
      </c>
      <c r="E206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</v>
      </c>
    </row>
    <row r="207" spans="2:5" ht="15.75" thickBot="1" x14ac:dyDescent="0.3">
      <c r="B207" s="32" t="s">
        <v>461</v>
      </c>
      <c r="C207" s="33">
        <v>1.5</v>
      </c>
      <c r="D207" s="34" t="s">
        <v>462</v>
      </c>
      <c r="E207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</v>
      </c>
    </row>
    <row r="208" spans="2:5" ht="15.75" thickBot="1" x14ac:dyDescent="0.3">
      <c r="B208" s="32" t="s">
        <v>463</v>
      </c>
      <c r="C208" s="33">
        <v>1.515625</v>
      </c>
      <c r="D208" s="34" t="s">
        <v>464</v>
      </c>
      <c r="E208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</v>
      </c>
    </row>
    <row r="209" spans="2:5" ht="15.75" thickBot="1" x14ac:dyDescent="0.3">
      <c r="B209" s="32" t="s">
        <v>465</v>
      </c>
      <c r="C209" s="33">
        <v>1.53125</v>
      </c>
      <c r="D209" s="34" t="s">
        <v>466</v>
      </c>
      <c r="E209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</v>
      </c>
    </row>
    <row r="210" spans="2:5" ht="15.75" thickBot="1" x14ac:dyDescent="0.3">
      <c r="B210" s="32" t="s">
        <v>467</v>
      </c>
      <c r="C210" s="33">
        <v>1.546875</v>
      </c>
      <c r="D210" s="34" t="s">
        <v>468</v>
      </c>
      <c r="E210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</v>
      </c>
    </row>
    <row r="211" spans="2:5" ht="15.75" thickBot="1" x14ac:dyDescent="0.3">
      <c r="B211" s="32" t="s">
        <v>469</v>
      </c>
      <c r="C211" s="33">
        <v>1.5625</v>
      </c>
      <c r="D211" s="34" t="s">
        <v>470</v>
      </c>
      <c r="E211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</v>
      </c>
    </row>
    <row r="212" spans="2:5" ht="15.75" thickBot="1" x14ac:dyDescent="0.3">
      <c r="B212" s="32" t="s">
        <v>471</v>
      </c>
      <c r="C212" s="33">
        <v>1.578125</v>
      </c>
      <c r="D212" s="34" t="s">
        <v>472</v>
      </c>
      <c r="E212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</v>
      </c>
    </row>
    <row r="213" spans="2:5" ht="15.75" thickBot="1" x14ac:dyDescent="0.3">
      <c r="B213" s="32" t="s">
        <v>473</v>
      </c>
      <c r="C213" s="33">
        <v>1.59375</v>
      </c>
      <c r="D213" s="34" t="s">
        <v>474</v>
      </c>
      <c r="E213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</v>
      </c>
    </row>
    <row r="214" spans="2:5" ht="15.75" thickBot="1" x14ac:dyDescent="0.3">
      <c r="B214" s="32" t="s">
        <v>475</v>
      </c>
      <c r="C214" s="33">
        <v>1.609375</v>
      </c>
      <c r="D214" s="34" t="s">
        <v>476</v>
      </c>
      <c r="E214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</v>
      </c>
    </row>
    <row r="215" spans="2:5" ht="15.75" thickBot="1" x14ac:dyDescent="0.3">
      <c r="B215" s="32" t="s">
        <v>477</v>
      </c>
      <c r="C215" s="33">
        <v>1.625</v>
      </c>
      <c r="D215" s="34" t="s">
        <v>478</v>
      </c>
      <c r="E215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</v>
      </c>
    </row>
    <row r="216" spans="2:5" ht="15.75" thickBot="1" x14ac:dyDescent="0.3">
      <c r="B216" s="32" t="s">
        <v>479</v>
      </c>
      <c r="C216" s="33">
        <v>1.640625</v>
      </c>
      <c r="D216" s="34" t="s">
        <v>480</v>
      </c>
      <c r="E216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</v>
      </c>
    </row>
    <row r="217" spans="2:5" ht="15.75" thickBot="1" x14ac:dyDescent="0.3">
      <c r="B217" s="32" t="s">
        <v>481</v>
      </c>
      <c r="C217" s="33">
        <v>1.65625</v>
      </c>
      <c r="D217" s="34" t="s">
        <v>482</v>
      </c>
      <c r="E217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</v>
      </c>
    </row>
    <row r="218" spans="2:5" ht="15.75" thickBot="1" x14ac:dyDescent="0.3">
      <c r="B218" s="32" t="s">
        <v>483</v>
      </c>
      <c r="C218" s="33">
        <v>1.671875</v>
      </c>
      <c r="D218" s="34" t="s">
        <v>484</v>
      </c>
      <c r="E218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</v>
      </c>
    </row>
    <row r="219" spans="2:5" ht="15.75" thickBot="1" x14ac:dyDescent="0.3">
      <c r="B219" s="32" t="s">
        <v>485</v>
      </c>
      <c r="C219" s="33">
        <v>1.6875</v>
      </c>
      <c r="D219" s="34" t="s">
        <v>486</v>
      </c>
      <c r="E219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</v>
      </c>
    </row>
    <row r="220" spans="2:5" ht="15.75" thickBot="1" x14ac:dyDescent="0.3">
      <c r="B220" s="32" t="s">
        <v>487</v>
      </c>
      <c r="C220" s="33">
        <v>1.703125</v>
      </c>
      <c r="D220" s="34" t="s">
        <v>488</v>
      </c>
      <c r="E220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</v>
      </c>
    </row>
    <row r="221" spans="2:5" ht="15.75" thickBot="1" x14ac:dyDescent="0.3">
      <c r="B221" s="32" t="s">
        <v>489</v>
      </c>
      <c r="C221" s="33">
        <v>1.71875</v>
      </c>
      <c r="D221" s="34" t="s">
        <v>490</v>
      </c>
      <c r="E221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</v>
      </c>
    </row>
    <row r="222" spans="2:5" ht="15.75" thickBot="1" x14ac:dyDescent="0.3">
      <c r="B222" s="32" t="s">
        <v>491</v>
      </c>
      <c r="C222" s="33">
        <v>1.734375</v>
      </c>
      <c r="D222" s="34" t="s">
        <v>492</v>
      </c>
      <c r="E222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</v>
      </c>
    </row>
    <row r="223" spans="2:5" ht="15.75" thickBot="1" x14ac:dyDescent="0.3">
      <c r="B223" s="32" t="s">
        <v>493</v>
      </c>
      <c r="C223" s="33">
        <v>1.75</v>
      </c>
      <c r="D223" s="34" t="s">
        <v>494</v>
      </c>
      <c r="E223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</v>
      </c>
    </row>
    <row r="224" spans="2:5" ht="15.75" thickBot="1" x14ac:dyDescent="0.3">
      <c r="B224" s="32" t="s">
        <v>495</v>
      </c>
      <c r="C224" s="33">
        <v>1.765625</v>
      </c>
      <c r="D224" s="34" t="s">
        <v>496</v>
      </c>
      <c r="E224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</v>
      </c>
    </row>
    <row r="225" spans="2:5" ht="15.75" thickBot="1" x14ac:dyDescent="0.3">
      <c r="B225" s="32" t="s">
        <v>497</v>
      </c>
      <c r="C225" s="33">
        <v>1.78125</v>
      </c>
      <c r="D225" s="34" t="s">
        <v>498</v>
      </c>
      <c r="E225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</v>
      </c>
    </row>
    <row r="226" spans="2:5" ht="15.75" thickBot="1" x14ac:dyDescent="0.3">
      <c r="B226" s="32" t="s">
        <v>499</v>
      </c>
      <c r="C226" s="33">
        <v>1.796875</v>
      </c>
      <c r="D226" s="34" t="s">
        <v>500</v>
      </c>
      <c r="E226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</v>
      </c>
    </row>
    <row r="227" spans="2:5" ht="15.75" thickBot="1" x14ac:dyDescent="0.3">
      <c r="B227" s="32" t="s">
        <v>501</v>
      </c>
      <c r="C227" s="33">
        <v>1.8125</v>
      </c>
      <c r="D227" s="34" t="s">
        <v>502</v>
      </c>
      <c r="E227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</v>
      </c>
    </row>
    <row r="228" spans="2:5" ht="15.75" thickBot="1" x14ac:dyDescent="0.3">
      <c r="B228" s="32" t="s">
        <v>503</v>
      </c>
      <c r="C228" s="33">
        <v>1.828125</v>
      </c>
      <c r="D228" s="34" t="s">
        <v>504</v>
      </c>
      <c r="E228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</v>
      </c>
    </row>
    <row r="229" spans="2:5" ht="15.75" thickBot="1" x14ac:dyDescent="0.3">
      <c r="B229" s="32" t="s">
        <v>505</v>
      </c>
      <c r="C229" s="33">
        <v>1.84375</v>
      </c>
      <c r="D229" s="34" t="s">
        <v>506</v>
      </c>
      <c r="E229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</v>
      </c>
    </row>
    <row r="230" spans="2:5" ht="15.75" thickBot="1" x14ac:dyDescent="0.3">
      <c r="B230" s="32" t="s">
        <v>507</v>
      </c>
      <c r="C230" s="33">
        <v>1.859375</v>
      </c>
      <c r="D230" s="34" t="s">
        <v>508</v>
      </c>
      <c r="E230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</v>
      </c>
    </row>
    <row r="231" spans="2:5" ht="15.75" thickBot="1" x14ac:dyDescent="0.3">
      <c r="B231" s="32" t="s">
        <v>509</v>
      </c>
      <c r="C231" s="33">
        <v>1.875</v>
      </c>
      <c r="D231" s="34" t="s">
        <v>510</v>
      </c>
      <c r="E231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</v>
      </c>
    </row>
    <row r="232" spans="2:5" ht="15.75" thickBot="1" x14ac:dyDescent="0.3">
      <c r="B232" s="32" t="s">
        <v>511</v>
      </c>
      <c r="C232" s="33">
        <v>1.890625</v>
      </c>
      <c r="D232" s="34" t="s">
        <v>512</v>
      </c>
      <c r="E232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</v>
      </c>
    </row>
    <row r="233" spans="2:5" ht="15.75" thickBot="1" x14ac:dyDescent="0.3">
      <c r="B233" s="32" t="s">
        <v>513</v>
      </c>
      <c r="C233" s="33">
        <v>1.90625</v>
      </c>
      <c r="D233" s="34" t="s">
        <v>514</v>
      </c>
      <c r="E233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</v>
      </c>
    </row>
    <row r="234" spans="2:5" ht="15.75" thickBot="1" x14ac:dyDescent="0.3">
      <c r="B234" s="32" t="s">
        <v>515</v>
      </c>
      <c r="C234" s="33">
        <v>1.921875</v>
      </c>
      <c r="D234" s="34" t="s">
        <v>516</v>
      </c>
      <c r="E234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</v>
      </c>
    </row>
    <row r="235" spans="2:5" ht="15.75" thickBot="1" x14ac:dyDescent="0.3">
      <c r="B235" s="32" t="s">
        <v>517</v>
      </c>
      <c r="C235" s="33">
        <v>1.9375</v>
      </c>
      <c r="D235" s="34" t="s">
        <v>518</v>
      </c>
      <c r="E235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</v>
      </c>
    </row>
    <row r="236" spans="2:5" ht="15.75" thickBot="1" x14ac:dyDescent="0.3">
      <c r="B236" s="32" t="s">
        <v>519</v>
      </c>
      <c r="C236" s="33">
        <v>1.953125</v>
      </c>
      <c r="D236" s="34" t="s">
        <v>520</v>
      </c>
      <c r="E236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</v>
      </c>
    </row>
    <row r="237" spans="2:5" ht="15.75" thickBot="1" x14ac:dyDescent="0.3">
      <c r="B237" s="32" t="s">
        <v>521</v>
      </c>
      <c r="C237" s="33">
        <v>1.96875</v>
      </c>
      <c r="D237" s="34" t="s">
        <v>522</v>
      </c>
      <c r="E237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</v>
      </c>
    </row>
    <row r="238" spans="2:5" ht="15.75" thickBot="1" x14ac:dyDescent="0.3">
      <c r="B238" s="32" t="s">
        <v>523</v>
      </c>
      <c r="C238" s="33">
        <v>1.984375</v>
      </c>
      <c r="D238" s="34" t="s">
        <v>524</v>
      </c>
      <c r="E238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</v>
      </c>
    </row>
    <row r="239" spans="2:5" ht="15.75" thickBot="1" x14ac:dyDescent="0.3">
      <c r="B239" s="32" t="s">
        <v>525</v>
      </c>
      <c r="C239" s="33">
        <v>2</v>
      </c>
      <c r="D239" s="34" t="s">
        <v>526</v>
      </c>
      <c r="E239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</v>
      </c>
    </row>
    <row r="240" spans="2:5" ht="15.75" thickBot="1" x14ac:dyDescent="0.3">
      <c r="B240" s="32" t="s">
        <v>527</v>
      </c>
      <c r="C240" s="33">
        <v>2.03125</v>
      </c>
      <c r="D240" s="34" t="s">
        <v>528</v>
      </c>
      <c r="E240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</v>
      </c>
    </row>
    <row r="241" spans="2:5" ht="15.75" thickBot="1" x14ac:dyDescent="0.3">
      <c r="B241" s="32" t="s">
        <v>529</v>
      </c>
      <c r="C241" s="33">
        <v>2.0625</v>
      </c>
      <c r="D241" s="34" t="s">
        <v>530</v>
      </c>
      <c r="E241" t="str">
        <f t="shared" ref="E241:E304" si="4">E240&amp;C241&amp;"m|"</f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</v>
      </c>
    </row>
    <row r="242" spans="2:5" ht="15.75" thickBot="1" x14ac:dyDescent="0.3">
      <c r="B242" s="32" t="s">
        <v>531</v>
      </c>
      <c r="C242" s="33">
        <v>2.09375</v>
      </c>
      <c r="D242" s="34" t="s">
        <v>532</v>
      </c>
      <c r="E242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</v>
      </c>
    </row>
    <row r="243" spans="2:5" ht="15.75" thickBot="1" x14ac:dyDescent="0.3">
      <c r="B243" s="32" t="s">
        <v>533</v>
      </c>
      <c r="C243" s="33">
        <v>2.125</v>
      </c>
      <c r="D243" s="34" t="s">
        <v>534</v>
      </c>
      <c r="E243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</v>
      </c>
    </row>
    <row r="244" spans="2:5" ht="15.75" thickBot="1" x14ac:dyDescent="0.3">
      <c r="B244" s="32" t="s">
        <v>535</v>
      </c>
      <c r="C244" s="33">
        <v>2.15625</v>
      </c>
      <c r="D244" s="34" t="s">
        <v>536</v>
      </c>
      <c r="E244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</v>
      </c>
    </row>
    <row r="245" spans="2:5" ht="15.75" thickBot="1" x14ac:dyDescent="0.3">
      <c r="B245" s="32" t="s">
        <v>537</v>
      </c>
      <c r="C245" s="33">
        <v>2.1875</v>
      </c>
      <c r="D245" s="34" t="s">
        <v>538</v>
      </c>
      <c r="E245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</v>
      </c>
    </row>
    <row r="246" spans="2:5" ht="15.75" thickBot="1" x14ac:dyDescent="0.3">
      <c r="B246" s="32" t="s">
        <v>539</v>
      </c>
      <c r="C246" s="33">
        <v>2.21875</v>
      </c>
      <c r="D246" s="34" t="s">
        <v>540</v>
      </c>
      <c r="E246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</v>
      </c>
    </row>
    <row r="247" spans="2:5" ht="15.75" thickBot="1" x14ac:dyDescent="0.3">
      <c r="B247" s="32" t="s">
        <v>541</v>
      </c>
      <c r="C247" s="33">
        <v>2.25</v>
      </c>
      <c r="D247" s="34" t="s">
        <v>542</v>
      </c>
      <c r="E247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</v>
      </c>
    </row>
    <row r="248" spans="2:5" ht="15.75" thickBot="1" x14ac:dyDescent="0.3">
      <c r="B248" s="32" t="s">
        <v>543</v>
      </c>
      <c r="C248" s="33">
        <v>2.28125</v>
      </c>
      <c r="D248" s="34" t="s">
        <v>544</v>
      </c>
      <c r="E248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</v>
      </c>
    </row>
    <row r="249" spans="2:5" ht="15.75" thickBot="1" x14ac:dyDescent="0.3">
      <c r="B249" s="32" t="s">
        <v>545</v>
      </c>
      <c r="C249" s="33">
        <v>2.3125</v>
      </c>
      <c r="D249" s="34" t="s">
        <v>546</v>
      </c>
      <c r="E249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</v>
      </c>
    </row>
    <row r="250" spans="2:5" ht="15.75" thickBot="1" x14ac:dyDescent="0.3">
      <c r="B250" s="32" t="s">
        <v>547</v>
      </c>
      <c r="C250" s="33">
        <v>2.34375</v>
      </c>
      <c r="D250" s="34" t="s">
        <v>548</v>
      </c>
      <c r="E250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</v>
      </c>
    </row>
    <row r="251" spans="2:5" ht="15.75" thickBot="1" x14ac:dyDescent="0.3">
      <c r="B251" s="32" t="s">
        <v>549</v>
      </c>
      <c r="C251" s="33">
        <v>2.375</v>
      </c>
      <c r="D251" s="34" t="s">
        <v>550</v>
      </c>
      <c r="E251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</v>
      </c>
    </row>
    <row r="252" spans="2:5" ht="15.75" thickBot="1" x14ac:dyDescent="0.3">
      <c r="B252" s="32" t="s">
        <v>551</v>
      </c>
      <c r="C252" s="33">
        <v>2.40625</v>
      </c>
      <c r="D252" s="34" t="s">
        <v>552</v>
      </c>
      <c r="E252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</v>
      </c>
    </row>
    <row r="253" spans="2:5" ht="15.75" thickBot="1" x14ac:dyDescent="0.3">
      <c r="B253" s="32" t="s">
        <v>553</v>
      </c>
      <c r="C253" s="33">
        <v>2.4375</v>
      </c>
      <c r="D253" s="34" t="s">
        <v>554</v>
      </c>
      <c r="E253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</v>
      </c>
    </row>
    <row r="254" spans="2:5" ht="15.75" thickBot="1" x14ac:dyDescent="0.3">
      <c r="B254" s="32" t="s">
        <v>555</v>
      </c>
      <c r="C254" s="33">
        <v>2.46875</v>
      </c>
      <c r="D254" s="34" t="s">
        <v>556</v>
      </c>
      <c r="E254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</v>
      </c>
    </row>
    <row r="255" spans="2:5" ht="15.75" thickBot="1" x14ac:dyDescent="0.3">
      <c r="B255" s="32" t="s">
        <v>557</v>
      </c>
      <c r="C255" s="33">
        <v>2.5</v>
      </c>
      <c r="D255" s="34" t="s">
        <v>558</v>
      </c>
      <c r="E255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</v>
      </c>
    </row>
    <row r="256" spans="2:5" ht="15.75" thickBot="1" x14ac:dyDescent="0.3">
      <c r="B256" s="32" t="s">
        <v>559</v>
      </c>
      <c r="C256" s="33">
        <v>2.53125</v>
      </c>
      <c r="D256" s="34" t="s">
        <v>560</v>
      </c>
      <c r="E256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</v>
      </c>
    </row>
    <row r="257" spans="2:5" ht="15.75" thickBot="1" x14ac:dyDescent="0.3">
      <c r="B257" s="32" t="s">
        <v>561</v>
      </c>
      <c r="C257" s="33">
        <v>2.5625</v>
      </c>
      <c r="D257" s="34" t="s">
        <v>562</v>
      </c>
      <c r="E257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</v>
      </c>
    </row>
    <row r="258" spans="2:5" ht="15.75" thickBot="1" x14ac:dyDescent="0.3">
      <c r="B258" s="32" t="s">
        <v>563</v>
      </c>
      <c r="C258" s="33">
        <v>2.59375</v>
      </c>
      <c r="D258" s="34" t="s">
        <v>564</v>
      </c>
      <c r="E258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</v>
      </c>
    </row>
    <row r="259" spans="2:5" ht="15.75" thickBot="1" x14ac:dyDescent="0.3">
      <c r="B259" s="32" t="s">
        <v>565</v>
      </c>
      <c r="C259" s="33">
        <v>2.625</v>
      </c>
      <c r="D259" s="34" t="s">
        <v>566</v>
      </c>
      <c r="E259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</v>
      </c>
    </row>
    <row r="260" spans="2:5" ht="15.75" thickBot="1" x14ac:dyDescent="0.3">
      <c r="B260" s="32" t="s">
        <v>567</v>
      </c>
      <c r="C260" s="33">
        <v>2.65625</v>
      </c>
      <c r="D260" s="34" t="s">
        <v>568</v>
      </c>
      <c r="E260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</v>
      </c>
    </row>
    <row r="261" spans="2:5" ht="15.75" thickBot="1" x14ac:dyDescent="0.3">
      <c r="B261" s="32" t="s">
        <v>569</v>
      </c>
      <c r="C261" s="33">
        <v>2.6875</v>
      </c>
      <c r="D261" s="34" t="s">
        <v>570</v>
      </c>
      <c r="E261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</v>
      </c>
    </row>
    <row r="262" spans="2:5" ht="15.75" thickBot="1" x14ac:dyDescent="0.3">
      <c r="B262" s="32" t="s">
        <v>571</v>
      </c>
      <c r="C262" s="33">
        <v>2.71875</v>
      </c>
      <c r="D262" s="34" t="s">
        <v>572</v>
      </c>
      <c r="E262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</v>
      </c>
    </row>
    <row r="263" spans="2:5" ht="15.75" thickBot="1" x14ac:dyDescent="0.3">
      <c r="B263" s="32" t="s">
        <v>573</v>
      </c>
      <c r="C263" s="33">
        <v>2.75</v>
      </c>
      <c r="D263" s="34" t="s">
        <v>574</v>
      </c>
      <c r="E263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</v>
      </c>
    </row>
    <row r="264" spans="2:5" ht="15.75" thickBot="1" x14ac:dyDescent="0.3">
      <c r="B264" s="32" t="s">
        <v>575</v>
      </c>
      <c r="C264" s="33">
        <v>2.78125</v>
      </c>
      <c r="D264" s="34" t="s">
        <v>576</v>
      </c>
      <c r="E264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</v>
      </c>
    </row>
    <row r="265" spans="2:5" ht="15.75" thickBot="1" x14ac:dyDescent="0.3">
      <c r="B265" s="32" t="s">
        <v>577</v>
      </c>
      <c r="C265" s="33">
        <v>2.8125</v>
      </c>
      <c r="D265" s="34" t="s">
        <v>578</v>
      </c>
      <c r="E265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</v>
      </c>
    </row>
    <row r="266" spans="2:5" ht="15.75" thickBot="1" x14ac:dyDescent="0.3">
      <c r="B266" s="32" t="s">
        <v>579</v>
      </c>
      <c r="C266" s="33">
        <v>2.84375</v>
      </c>
      <c r="D266" s="34" t="s">
        <v>580</v>
      </c>
      <c r="E266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</v>
      </c>
    </row>
    <row r="267" spans="2:5" ht="15.75" thickBot="1" x14ac:dyDescent="0.3">
      <c r="B267" s="32" t="s">
        <v>581</v>
      </c>
      <c r="C267" s="33">
        <v>2.875</v>
      </c>
      <c r="D267" s="34" t="s">
        <v>582</v>
      </c>
      <c r="E267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</v>
      </c>
    </row>
    <row r="268" spans="2:5" ht="15.75" thickBot="1" x14ac:dyDescent="0.3">
      <c r="B268" s="32" t="s">
        <v>583</v>
      </c>
      <c r="C268" s="33">
        <v>2.90625</v>
      </c>
      <c r="D268" s="34" t="s">
        <v>584</v>
      </c>
      <c r="E268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</v>
      </c>
    </row>
    <row r="269" spans="2:5" ht="15.75" thickBot="1" x14ac:dyDescent="0.3">
      <c r="B269" s="32" t="s">
        <v>585</v>
      </c>
      <c r="C269" s="33">
        <v>2.9375</v>
      </c>
      <c r="D269" s="34" t="s">
        <v>586</v>
      </c>
      <c r="E269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</v>
      </c>
    </row>
    <row r="270" spans="2:5" ht="15.75" thickBot="1" x14ac:dyDescent="0.3">
      <c r="B270" s="32" t="s">
        <v>587</v>
      </c>
      <c r="C270" s="33">
        <v>2.96875</v>
      </c>
      <c r="D270" s="34" t="s">
        <v>588</v>
      </c>
      <c r="E270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</v>
      </c>
    </row>
    <row r="271" spans="2:5" ht="15.75" thickBot="1" x14ac:dyDescent="0.3">
      <c r="B271" s="32" t="s">
        <v>589</v>
      </c>
      <c r="C271" s="33">
        <v>3</v>
      </c>
      <c r="D271" s="34" t="s">
        <v>590</v>
      </c>
      <c r="E271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</v>
      </c>
    </row>
    <row r="272" spans="2:5" ht="15.75" thickBot="1" x14ac:dyDescent="0.3">
      <c r="B272" s="32" t="s">
        <v>591</v>
      </c>
      <c r="C272" s="33">
        <v>3.03125</v>
      </c>
      <c r="D272" s="34" t="s">
        <v>592</v>
      </c>
      <c r="E272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</v>
      </c>
    </row>
    <row r="273" spans="2:5" ht="15.75" thickBot="1" x14ac:dyDescent="0.3">
      <c r="B273" s="32" t="s">
        <v>593</v>
      </c>
      <c r="C273" s="33">
        <v>3.0625</v>
      </c>
      <c r="D273" s="34" t="s">
        <v>594</v>
      </c>
      <c r="E273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</v>
      </c>
    </row>
    <row r="274" spans="2:5" ht="15.75" thickBot="1" x14ac:dyDescent="0.3">
      <c r="B274" s="32" t="s">
        <v>595</v>
      </c>
      <c r="C274" s="33">
        <v>3.09375</v>
      </c>
      <c r="D274" s="34" t="s">
        <v>596</v>
      </c>
      <c r="E274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</v>
      </c>
    </row>
    <row r="275" spans="2:5" ht="15.75" thickBot="1" x14ac:dyDescent="0.3">
      <c r="B275" s="32" t="s">
        <v>597</v>
      </c>
      <c r="C275" s="33">
        <v>3.125</v>
      </c>
      <c r="D275" s="34" t="s">
        <v>598</v>
      </c>
      <c r="E275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</v>
      </c>
    </row>
    <row r="276" spans="2:5" ht="15.75" thickBot="1" x14ac:dyDescent="0.3">
      <c r="B276" s="32" t="s">
        <v>599</v>
      </c>
      <c r="C276" s="33">
        <v>3.15625</v>
      </c>
      <c r="D276" s="34" t="s">
        <v>600</v>
      </c>
      <c r="E276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</v>
      </c>
    </row>
    <row r="277" spans="2:5" ht="15.75" thickBot="1" x14ac:dyDescent="0.3">
      <c r="B277" s="32" t="s">
        <v>601</v>
      </c>
      <c r="C277" s="33">
        <v>3.1875</v>
      </c>
      <c r="D277" s="34" t="s">
        <v>602</v>
      </c>
      <c r="E277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</v>
      </c>
    </row>
    <row r="278" spans="2:5" ht="15.75" thickBot="1" x14ac:dyDescent="0.3">
      <c r="B278" s="32" t="s">
        <v>603</v>
      </c>
      <c r="C278" s="33">
        <v>3.21875</v>
      </c>
      <c r="D278" s="34" t="s">
        <v>604</v>
      </c>
      <c r="E278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</v>
      </c>
    </row>
    <row r="279" spans="2:5" ht="15.75" thickBot="1" x14ac:dyDescent="0.3">
      <c r="B279" s="32" t="s">
        <v>605</v>
      </c>
      <c r="C279" s="33">
        <v>3.25</v>
      </c>
      <c r="D279" s="34" t="s">
        <v>606</v>
      </c>
      <c r="E279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</v>
      </c>
    </row>
    <row r="280" spans="2:5" ht="15.75" thickBot="1" x14ac:dyDescent="0.3">
      <c r="B280" s="32" t="s">
        <v>607</v>
      </c>
      <c r="C280" s="33">
        <v>3.28125</v>
      </c>
      <c r="D280" s="34" t="s">
        <v>608</v>
      </c>
      <c r="E280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</v>
      </c>
    </row>
    <row r="281" spans="2:5" ht="15.75" thickBot="1" x14ac:dyDescent="0.3">
      <c r="B281" s="32" t="s">
        <v>609</v>
      </c>
      <c r="C281" s="33">
        <v>3.3125</v>
      </c>
      <c r="D281" s="34" t="s">
        <v>610</v>
      </c>
      <c r="E281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</v>
      </c>
    </row>
    <row r="282" spans="2:5" ht="15.75" thickBot="1" x14ac:dyDescent="0.3">
      <c r="B282" s="32" t="s">
        <v>611</v>
      </c>
      <c r="C282" s="33">
        <v>3.34375</v>
      </c>
      <c r="D282" s="34" t="s">
        <v>612</v>
      </c>
      <c r="E282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</v>
      </c>
    </row>
    <row r="283" spans="2:5" ht="15.75" thickBot="1" x14ac:dyDescent="0.3">
      <c r="B283" s="32" t="s">
        <v>613</v>
      </c>
      <c r="C283" s="33">
        <v>3.375</v>
      </c>
      <c r="D283" s="34" t="s">
        <v>614</v>
      </c>
      <c r="E283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</v>
      </c>
    </row>
    <row r="284" spans="2:5" ht="15.75" thickBot="1" x14ac:dyDescent="0.3">
      <c r="B284" s="32" t="s">
        <v>615</v>
      </c>
      <c r="C284" s="33">
        <v>3.40625</v>
      </c>
      <c r="D284" s="34" t="s">
        <v>616</v>
      </c>
      <c r="E284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</v>
      </c>
    </row>
    <row r="285" spans="2:5" ht="15.75" thickBot="1" x14ac:dyDescent="0.3">
      <c r="B285" s="32" t="s">
        <v>617</v>
      </c>
      <c r="C285" s="33">
        <v>3.4375</v>
      </c>
      <c r="D285" s="34" t="s">
        <v>618</v>
      </c>
      <c r="E285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</v>
      </c>
    </row>
    <row r="286" spans="2:5" ht="15.75" thickBot="1" x14ac:dyDescent="0.3">
      <c r="B286" s="32" t="s">
        <v>619</v>
      </c>
      <c r="C286" s="33">
        <v>3.46875</v>
      </c>
      <c r="D286" s="34" t="s">
        <v>620</v>
      </c>
      <c r="E286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</v>
      </c>
    </row>
    <row r="287" spans="2:5" ht="15.75" thickBot="1" x14ac:dyDescent="0.3">
      <c r="B287" s="32" t="s">
        <v>621</v>
      </c>
      <c r="C287" s="33">
        <v>3.5</v>
      </c>
      <c r="D287" s="34" t="s">
        <v>622</v>
      </c>
      <c r="E287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</v>
      </c>
    </row>
    <row r="288" spans="2:5" ht="15.75" thickBot="1" x14ac:dyDescent="0.3">
      <c r="B288" s="32" t="s">
        <v>623</v>
      </c>
      <c r="C288" s="33">
        <v>3.53125</v>
      </c>
      <c r="D288" s="34" t="s">
        <v>624</v>
      </c>
      <c r="E288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</v>
      </c>
    </row>
    <row r="289" spans="2:5" ht="15.75" thickBot="1" x14ac:dyDescent="0.3">
      <c r="B289" s="32" t="s">
        <v>625</v>
      </c>
      <c r="C289" s="33">
        <v>3.5625</v>
      </c>
      <c r="D289" s="34" t="s">
        <v>626</v>
      </c>
      <c r="E289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</v>
      </c>
    </row>
    <row r="290" spans="2:5" ht="15.75" thickBot="1" x14ac:dyDescent="0.3">
      <c r="B290" s="32" t="s">
        <v>627</v>
      </c>
      <c r="C290" s="33">
        <v>3.59375</v>
      </c>
      <c r="D290" s="34" t="s">
        <v>628</v>
      </c>
      <c r="E290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</v>
      </c>
    </row>
    <row r="291" spans="2:5" ht="15.75" thickBot="1" x14ac:dyDescent="0.3">
      <c r="B291" s="32" t="s">
        <v>629</v>
      </c>
      <c r="C291" s="33">
        <v>3.625</v>
      </c>
      <c r="D291" s="34" t="s">
        <v>630</v>
      </c>
      <c r="E291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</v>
      </c>
    </row>
    <row r="292" spans="2:5" ht="15.75" thickBot="1" x14ac:dyDescent="0.3">
      <c r="B292" s="32" t="s">
        <v>631</v>
      </c>
      <c r="C292" s="33">
        <v>3.65625</v>
      </c>
      <c r="D292" s="34" t="s">
        <v>632</v>
      </c>
      <c r="E292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</v>
      </c>
    </row>
    <row r="293" spans="2:5" ht="15.75" thickBot="1" x14ac:dyDescent="0.3">
      <c r="B293" s="32" t="s">
        <v>633</v>
      </c>
      <c r="C293" s="33">
        <v>3.6875</v>
      </c>
      <c r="D293" s="34" t="s">
        <v>634</v>
      </c>
      <c r="E293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</v>
      </c>
    </row>
    <row r="294" spans="2:5" ht="15.75" thickBot="1" x14ac:dyDescent="0.3">
      <c r="B294" s="32" t="s">
        <v>635</v>
      </c>
      <c r="C294" s="33">
        <v>3.71875</v>
      </c>
      <c r="D294" s="34" t="s">
        <v>636</v>
      </c>
      <c r="E294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</v>
      </c>
    </row>
    <row r="295" spans="2:5" ht="15.75" thickBot="1" x14ac:dyDescent="0.3">
      <c r="B295" s="32" t="s">
        <v>637</v>
      </c>
      <c r="C295" s="33">
        <v>3.75</v>
      </c>
      <c r="D295" s="34" t="s">
        <v>638</v>
      </c>
      <c r="E295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</v>
      </c>
    </row>
    <row r="296" spans="2:5" ht="15.75" thickBot="1" x14ac:dyDescent="0.3">
      <c r="B296" s="32" t="s">
        <v>639</v>
      </c>
      <c r="C296" s="33">
        <v>3.78125</v>
      </c>
      <c r="D296" s="34" t="s">
        <v>640</v>
      </c>
      <c r="E296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</v>
      </c>
    </row>
    <row r="297" spans="2:5" ht="15.75" thickBot="1" x14ac:dyDescent="0.3">
      <c r="B297" s="32" t="s">
        <v>641</v>
      </c>
      <c r="C297" s="33">
        <v>3.8125</v>
      </c>
      <c r="D297" s="34" t="s">
        <v>642</v>
      </c>
      <c r="E297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</v>
      </c>
    </row>
    <row r="298" spans="2:5" ht="15.75" thickBot="1" x14ac:dyDescent="0.3">
      <c r="B298" s="32" t="s">
        <v>643</v>
      </c>
      <c r="C298" s="33">
        <v>3.84375</v>
      </c>
      <c r="D298" s="34" t="s">
        <v>644</v>
      </c>
      <c r="E298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</v>
      </c>
    </row>
    <row r="299" spans="2:5" ht="15.75" thickBot="1" x14ac:dyDescent="0.3">
      <c r="B299" s="32" t="s">
        <v>645</v>
      </c>
      <c r="C299" s="33">
        <v>3.875</v>
      </c>
      <c r="D299" s="34" t="s">
        <v>646</v>
      </c>
      <c r="E299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</v>
      </c>
    </row>
    <row r="300" spans="2:5" ht="15.75" thickBot="1" x14ac:dyDescent="0.3">
      <c r="B300" s="32" t="s">
        <v>647</v>
      </c>
      <c r="C300" s="33">
        <v>3.90625</v>
      </c>
      <c r="D300" s="34" t="s">
        <v>648</v>
      </c>
      <c r="E300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</v>
      </c>
    </row>
    <row r="301" spans="2:5" ht="15.75" thickBot="1" x14ac:dyDescent="0.3">
      <c r="B301" s="32" t="s">
        <v>649</v>
      </c>
      <c r="C301" s="33">
        <v>3.9375</v>
      </c>
      <c r="D301" s="34" t="s">
        <v>650</v>
      </c>
      <c r="E301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</v>
      </c>
    </row>
    <row r="302" spans="2:5" ht="15.75" thickBot="1" x14ac:dyDescent="0.3">
      <c r="B302" s="32" t="s">
        <v>651</v>
      </c>
      <c r="C302" s="33">
        <v>3.96875</v>
      </c>
      <c r="D302" s="34" t="s">
        <v>652</v>
      </c>
      <c r="E302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</v>
      </c>
    </row>
    <row r="303" spans="2:5" ht="15.75" thickBot="1" x14ac:dyDescent="0.3">
      <c r="B303" s="32" t="s">
        <v>653</v>
      </c>
      <c r="C303" s="33">
        <v>4</v>
      </c>
      <c r="D303" s="34" t="s">
        <v>654</v>
      </c>
      <c r="E303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</v>
      </c>
    </row>
    <row r="304" spans="2:5" ht="15.75" thickBot="1" x14ac:dyDescent="0.3">
      <c r="B304" s="32" t="s">
        <v>655</v>
      </c>
      <c r="C304" s="33">
        <v>4.0625</v>
      </c>
      <c r="D304" s="34" t="s">
        <v>656</v>
      </c>
      <c r="E304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</v>
      </c>
    </row>
    <row r="305" spans="2:5" ht="15.75" thickBot="1" x14ac:dyDescent="0.3">
      <c r="B305" s="32" t="s">
        <v>657</v>
      </c>
      <c r="C305" s="33">
        <v>4.125</v>
      </c>
      <c r="D305" s="34" t="s">
        <v>658</v>
      </c>
      <c r="E305" t="str">
        <f t="shared" ref="E305:E367" si="5">E304&amp;C305&amp;"m|"</f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</v>
      </c>
    </row>
    <row r="306" spans="2:5" ht="15.75" thickBot="1" x14ac:dyDescent="0.3">
      <c r="B306" s="32" t="s">
        <v>659</v>
      </c>
      <c r="C306" s="33">
        <v>4.1875</v>
      </c>
      <c r="D306" s="34" t="s">
        <v>660</v>
      </c>
      <c r="E306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</v>
      </c>
    </row>
    <row r="307" spans="2:5" ht="15.75" thickBot="1" x14ac:dyDescent="0.3">
      <c r="B307" s="32" t="s">
        <v>661</v>
      </c>
      <c r="C307" s="33">
        <v>4.25</v>
      </c>
      <c r="D307" s="34" t="s">
        <v>662</v>
      </c>
      <c r="E307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</v>
      </c>
    </row>
    <row r="308" spans="2:5" ht="15.75" thickBot="1" x14ac:dyDescent="0.3">
      <c r="B308" s="32" t="s">
        <v>663</v>
      </c>
      <c r="C308" s="33">
        <v>4.3125</v>
      </c>
      <c r="D308" s="34" t="s">
        <v>664</v>
      </c>
      <c r="E308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</v>
      </c>
    </row>
    <row r="309" spans="2:5" ht="15.75" thickBot="1" x14ac:dyDescent="0.3">
      <c r="B309" s="32" t="s">
        <v>665</v>
      </c>
      <c r="C309" s="33">
        <v>4.375</v>
      </c>
      <c r="D309" s="34" t="s">
        <v>666</v>
      </c>
      <c r="E309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</v>
      </c>
    </row>
    <row r="310" spans="2:5" ht="15.75" thickBot="1" x14ac:dyDescent="0.3">
      <c r="B310" s="32" t="s">
        <v>667</v>
      </c>
      <c r="C310" s="33">
        <v>4.4375</v>
      </c>
      <c r="D310" s="34" t="s">
        <v>668</v>
      </c>
      <c r="E310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</v>
      </c>
    </row>
    <row r="311" spans="2:5" ht="15.75" thickBot="1" x14ac:dyDescent="0.3">
      <c r="B311" s="32" t="s">
        <v>669</v>
      </c>
      <c r="C311" s="33">
        <v>4.5</v>
      </c>
      <c r="D311" s="34" t="s">
        <v>670</v>
      </c>
      <c r="E311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</v>
      </c>
    </row>
    <row r="312" spans="2:5" ht="15.75" thickBot="1" x14ac:dyDescent="0.3">
      <c r="B312" s="32" t="s">
        <v>671</v>
      </c>
      <c r="C312" s="33">
        <v>4.5625</v>
      </c>
      <c r="D312" s="34" t="s">
        <v>672</v>
      </c>
      <c r="E312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</v>
      </c>
    </row>
    <row r="313" spans="2:5" ht="15.75" thickBot="1" x14ac:dyDescent="0.3">
      <c r="B313" s="32" t="s">
        <v>673</v>
      </c>
      <c r="C313" s="33">
        <v>4.625</v>
      </c>
      <c r="D313" s="34" t="s">
        <v>674</v>
      </c>
      <c r="E313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</v>
      </c>
    </row>
    <row r="314" spans="2:5" ht="15.75" thickBot="1" x14ac:dyDescent="0.3">
      <c r="B314" s="32" t="s">
        <v>675</v>
      </c>
      <c r="C314" s="33">
        <v>4.6875</v>
      </c>
      <c r="D314" s="34" t="s">
        <v>676</v>
      </c>
      <c r="E314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</v>
      </c>
    </row>
    <row r="315" spans="2:5" ht="15.75" thickBot="1" x14ac:dyDescent="0.3">
      <c r="B315" s="32" t="s">
        <v>677</v>
      </c>
      <c r="C315" s="33">
        <v>4.75</v>
      </c>
      <c r="D315" s="34" t="s">
        <v>678</v>
      </c>
      <c r="E315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</v>
      </c>
    </row>
    <row r="316" spans="2:5" ht="15.75" thickBot="1" x14ac:dyDescent="0.3">
      <c r="B316" s="32" t="s">
        <v>679</v>
      </c>
      <c r="C316" s="33">
        <v>4.8125</v>
      </c>
      <c r="D316" s="34" t="s">
        <v>680</v>
      </c>
      <c r="E316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</v>
      </c>
    </row>
    <row r="317" spans="2:5" ht="15.75" thickBot="1" x14ac:dyDescent="0.3">
      <c r="B317" s="32" t="s">
        <v>681</v>
      </c>
      <c r="C317" s="33">
        <v>4.875</v>
      </c>
      <c r="D317" s="34" t="s">
        <v>682</v>
      </c>
      <c r="E317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</v>
      </c>
    </row>
    <row r="318" spans="2:5" ht="15.75" thickBot="1" x14ac:dyDescent="0.3">
      <c r="B318" s="32" t="s">
        <v>683</v>
      </c>
      <c r="C318" s="33">
        <v>4.9375</v>
      </c>
      <c r="D318" s="34" t="s">
        <v>684</v>
      </c>
      <c r="E318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</v>
      </c>
    </row>
    <row r="319" spans="2:5" ht="15.75" thickBot="1" x14ac:dyDescent="0.3">
      <c r="B319" s="32" t="s">
        <v>685</v>
      </c>
      <c r="C319" s="33">
        <v>5</v>
      </c>
      <c r="D319" s="34" t="s">
        <v>686</v>
      </c>
      <c r="E319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</v>
      </c>
    </row>
    <row r="320" spans="2:5" ht="15.75" thickBot="1" x14ac:dyDescent="0.3">
      <c r="B320" s="32" t="s">
        <v>687</v>
      </c>
      <c r="C320" s="33">
        <v>5.0625</v>
      </c>
      <c r="D320" s="34" t="s">
        <v>688</v>
      </c>
      <c r="E320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</v>
      </c>
    </row>
    <row r="321" spans="2:5" ht="15.75" thickBot="1" x14ac:dyDescent="0.3">
      <c r="B321" s="32" t="s">
        <v>689</v>
      </c>
      <c r="C321" s="33">
        <v>5.125</v>
      </c>
      <c r="D321" s="34" t="s">
        <v>690</v>
      </c>
      <c r="E321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</v>
      </c>
    </row>
    <row r="322" spans="2:5" ht="15.75" thickBot="1" x14ac:dyDescent="0.3">
      <c r="B322" s="32" t="s">
        <v>691</v>
      </c>
      <c r="C322" s="33">
        <v>5.1875</v>
      </c>
      <c r="D322" s="34" t="s">
        <v>692</v>
      </c>
      <c r="E322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</v>
      </c>
    </row>
    <row r="323" spans="2:5" ht="15.75" thickBot="1" x14ac:dyDescent="0.3">
      <c r="B323" s="32" t="s">
        <v>693</v>
      </c>
      <c r="C323" s="33">
        <v>5.25</v>
      </c>
      <c r="D323" s="34" t="s">
        <v>694</v>
      </c>
      <c r="E323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</v>
      </c>
    </row>
    <row r="324" spans="2:5" ht="15.75" thickBot="1" x14ac:dyDescent="0.3">
      <c r="B324" s="32" t="s">
        <v>695</v>
      </c>
      <c r="C324" s="33">
        <v>5.3125</v>
      </c>
      <c r="D324" s="34" t="s">
        <v>696</v>
      </c>
      <c r="E324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</v>
      </c>
    </row>
    <row r="325" spans="2:5" ht="15.75" thickBot="1" x14ac:dyDescent="0.3">
      <c r="B325" s="32" t="s">
        <v>697</v>
      </c>
      <c r="C325" s="33">
        <v>5.375</v>
      </c>
      <c r="D325" s="34" t="s">
        <v>698</v>
      </c>
      <c r="E325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</v>
      </c>
    </row>
    <row r="326" spans="2:5" ht="15.75" thickBot="1" x14ac:dyDescent="0.3">
      <c r="B326" s="32" t="s">
        <v>699</v>
      </c>
      <c r="C326" s="33">
        <v>5.4375</v>
      </c>
      <c r="D326" s="34" t="s">
        <v>700</v>
      </c>
      <c r="E326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</v>
      </c>
    </row>
    <row r="327" spans="2:5" ht="15.75" thickBot="1" x14ac:dyDescent="0.3">
      <c r="B327" s="32" t="s">
        <v>701</v>
      </c>
      <c r="C327" s="33">
        <v>5.5</v>
      </c>
      <c r="D327" s="34" t="s">
        <v>702</v>
      </c>
      <c r="E327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</v>
      </c>
    </row>
    <row r="328" spans="2:5" ht="15.75" thickBot="1" x14ac:dyDescent="0.3">
      <c r="B328" s="32" t="s">
        <v>703</v>
      </c>
      <c r="C328" s="33">
        <v>5.5625</v>
      </c>
      <c r="D328" s="34" t="s">
        <v>704</v>
      </c>
      <c r="E328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</v>
      </c>
    </row>
    <row r="329" spans="2:5" ht="15.75" thickBot="1" x14ac:dyDescent="0.3">
      <c r="B329" s="32" t="s">
        <v>705</v>
      </c>
      <c r="C329" s="33">
        <v>5.625</v>
      </c>
      <c r="D329" s="34" t="s">
        <v>706</v>
      </c>
      <c r="E329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</v>
      </c>
    </row>
    <row r="330" spans="2:5" ht="15.75" thickBot="1" x14ac:dyDescent="0.3">
      <c r="B330" s="32" t="s">
        <v>707</v>
      </c>
      <c r="C330" s="33">
        <v>5.6875</v>
      </c>
      <c r="D330" s="34" t="s">
        <v>708</v>
      </c>
      <c r="E330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</v>
      </c>
    </row>
    <row r="331" spans="2:5" ht="15.75" thickBot="1" x14ac:dyDescent="0.3">
      <c r="B331" s="32" t="s">
        <v>709</v>
      </c>
      <c r="C331" s="33">
        <v>5.75</v>
      </c>
      <c r="D331" s="34" t="s">
        <v>710</v>
      </c>
      <c r="E331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</v>
      </c>
    </row>
    <row r="332" spans="2:5" ht="15.75" thickBot="1" x14ac:dyDescent="0.3">
      <c r="B332" s="32" t="s">
        <v>711</v>
      </c>
      <c r="C332" s="33">
        <v>5.8125</v>
      </c>
      <c r="D332" s="34" t="s">
        <v>712</v>
      </c>
      <c r="E332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</v>
      </c>
    </row>
    <row r="333" spans="2:5" ht="15.75" thickBot="1" x14ac:dyDescent="0.3">
      <c r="B333" s="32" t="s">
        <v>713</v>
      </c>
      <c r="C333" s="33">
        <v>5.875</v>
      </c>
      <c r="D333" s="34" t="s">
        <v>714</v>
      </c>
      <c r="E333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</v>
      </c>
    </row>
    <row r="334" spans="2:5" ht="15.75" thickBot="1" x14ac:dyDescent="0.3">
      <c r="B334" s="32" t="s">
        <v>715</v>
      </c>
      <c r="C334" s="33">
        <v>5.9375</v>
      </c>
      <c r="D334" s="34" t="s">
        <v>716</v>
      </c>
      <c r="E334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</v>
      </c>
    </row>
    <row r="335" spans="2:5" ht="15.75" thickBot="1" x14ac:dyDescent="0.3">
      <c r="B335" s="32" t="s">
        <v>717</v>
      </c>
      <c r="C335" s="33">
        <v>6</v>
      </c>
      <c r="D335" s="34" t="s">
        <v>718</v>
      </c>
      <c r="E335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</v>
      </c>
    </row>
    <row r="336" spans="2:5" ht="15.75" thickBot="1" x14ac:dyDescent="0.3">
      <c r="B336" s="32" t="s">
        <v>719</v>
      </c>
      <c r="C336" s="33">
        <v>6.0625</v>
      </c>
      <c r="D336" s="34" t="s">
        <v>720</v>
      </c>
      <c r="E336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</v>
      </c>
    </row>
    <row r="337" spans="2:5" ht="15.75" thickBot="1" x14ac:dyDescent="0.3">
      <c r="B337" s="32" t="s">
        <v>721</v>
      </c>
      <c r="C337" s="33">
        <v>6.125</v>
      </c>
      <c r="D337" s="34" t="s">
        <v>722</v>
      </c>
      <c r="E337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</v>
      </c>
    </row>
    <row r="338" spans="2:5" ht="15.75" thickBot="1" x14ac:dyDescent="0.3">
      <c r="B338" s="32" t="s">
        <v>723</v>
      </c>
      <c r="C338" s="33">
        <v>6.1875</v>
      </c>
      <c r="D338" s="34" t="s">
        <v>724</v>
      </c>
      <c r="E338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</v>
      </c>
    </row>
    <row r="339" spans="2:5" ht="15.75" thickBot="1" x14ac:dyDescent="0.3">
      <c r="B339" s="32" t="s">
        <v>725</v>
      </c>
      <c r="C339" s="33">
        <v>6.25</v>
      </c>
      <c r="D339" s="34" t="s">
        <v>726</v>
      </c>
      <c r="E339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</v>
      </c>
    </row>
    <row r="340" spans="2:5" ht="15.75" thickBot="1" x14ac:dyDescent="0.3">
      <c r="B340" s="32" t="s">
        <v>727</v>
      </c>
      <c r="C340" s="33">
        <v>6.3125</v>
      </c>
      <c r="D340" s="34" t="s">
        <v>728</v>
      </c>
      <c r="E340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</v>
      </c>
    </row>
    <row r="341" spans="2:5" ht="15.75" thickBot="1" x14ac:dyDescent="0.3">
      <c r="B341" s="32" t="s">
        <v>729</v>
      </c>
      <c r="C341" s="33">
        <v>6.375</v>
      </c>
      <c r="D341" s="34" t="s">
        <v>730</v>
      </c>
      <c r="E341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</v>
      </c>
    </row>
    <row r="342" spans="2:5" ht="15.75" thickBot="1" x14ac:dyDescent="0.3">
      <c r="B342" s="32" t="s">
        <v>731</v>
      </c>
      <c r="C342" s="33">
        <v>6.4375</v>
      </c>
      <c r="D342" s="34" t="s">
        <v>732</v>
      </c>
      <c r="E342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</v>
      </c>
    </row>
    <row r="343" spans="2:5" ht="15.75" thickBot="1" x14ac:dyDescent="0.3">
      <c r="B343" s="32" t="s">
        <v>733</v>
      </c>
      <c r="C343" s="33">
        <v>6.5</v>
      </c>
      <c r="D343" s="34" t="s">
        <v>734</v>
      </c>
      <c r="E343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</v>
      </c>
    </row>
    <row r="344" spans="2:5" ht="15.75" thickBot="1" x14ac:dyDescent="0.3">
      <c r="B344" s="32" t="s">
        <v>735</v>
      </c>
      <c r="C344" s="33">
        <v>6.5625</v>
      </c>
      <c r="D344" s="34" t="s">
        <v>736</v>
      </c>
      <c r="E344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</v>
      </c>
    </row>
    <row r="345" spans="2:5" ht="15.75" thickBot="1" x14ac:dyDescent="0.3">
      <c r="B345" s="32" t="s">
        <v>737</v>
      </c>
      <c r="C345" s="33">
        <v>6.625</v>
      </c>
      <c r="D345" s="34" t="s">
        <v>738</v>
      </c>
      <c r="E345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</v>
      </c>
    </row>
    <row r="346" spans="2:5" ht="15.75" thickBot="1" x14ac:dyDescent="0.3">
      <c r="B346" s="32" t="s">
        <v>739</v>
      </c>
      <c r="C346" s="33">
        <v>6.6875</v>
      </c>
      <c r="D346" s="34" t="s">
        <v>740</v>
      </c>
      <c r="E346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</v>
      </c>
    </row>
    <row r="347" spans="2:5" ht="15.75" thickBot="1" x14ac:dyDescent="0.3">
      <c r="B347" s="32" t="s">
        <v>741</v>
      </c>
      <c r="C347" s="33">
        <v>6.75</v>
      </c>
      <c r="D347" s="34" t="s">
        <v>742</v>
      </c>
      <c r="E347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</v>
      </c>
    </row>
    <row r="348" spans="2:5" ht="15.75" thickBot="1" x14ac:dyDescent="0.3">
      <c r="B348" s="32" t="s">
        <v>743</v>
      </c>
      <c r="C348" s="33">
        <v>6.8125</v>
      </c>
      <c r="D348" s="34" t="s">
        <v>744</v>
      </c>
      <c r="E348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</v>
      </c>
    </row>
    <row r="349" spans="2:5" ht="15.75" thickBot="1" x14ac:dyDescent="0.3">
      <c r="B349" s="32" t="s">
        <v>745</v>
      </c>
      <c r="C349" s="33">
        <v>6.875</v>
      </c>
      <c r="D349" s="34" t="s">
        <v>746</v>
      </c>
      <c r="E349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</v>
      </c>
    </row>
    <row r="350" spans="2:5" ht="15.75" thickBot="1" x14ac:dyDescent="0.3">
      <c r="B350" s="32" t="s">
        <v>747</v>
      </c>
      <c r="C350" s="33">
        <v>6.9375</v>
      </c>
      <c r="D350" s="34" t="s">
        <v>748</v>
      </c>
      <c r="E350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</v>
      </c>
    </row>
    <row r="351" spans="2:5" ht="15.75" thickBot="1" x14ac:dyDescent="0.3">
      <c r="B351" s="32" t="s">
        <v>749</v>
      </c>
      <c r="C351" s="33">
        <v>7</v>
      </c>
      <c r="D351" s="34" t="s">
        <v>750</v>
      </c>
      <c r="E351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</v>
      </c>
    </row>
    <row r="352" spans="2:5" ht="15.75" thickBot="1" x14ac:dyDescent="0.3">
      <c r="B352" s="32" t="s">
        <v>751</v>
      </c>
      <c r="C352" s="33">
        <v>7.0625</v>
      </c>
      <c r="D352" s="34" t="s">
        <v>752</v>
      </c>
      <c r="E352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</v>
      </c>
    </row>
    <row r="353" spans="2:5" ht="15.75" thickBot="1" x14ac:dyDescent="0.3">
      <c r="B353" s="32" t="s">
        <v>753</v>
      </c>
      <c r="C353" s="33">
        <v>7.125</v>
      </c>
      <c r="D353" s="34" t="s">
        <v>754</v>
      </c>
      <c r="E353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</v>
      </c>
    </row>
    <row r="354" spans="2:5" ht="15.75" thickBot="1" x14ac:dyDescent="0.3">
      <c r="B354" s="32" t="s">
        <v>755</v>
      </c>
      <c r="C354" s="33">
        <v>7.1875</v>
      </c>
      <c r="D354" s="34" t="s">
        <v>756</v>
      </c>
      <c r="E354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</v>
      </c>
    </row>
    <row r="355" spans="2:5" ht="15.75" thickBot="1" x14ac:dyDescent="0.3">
      <c r="B355" s="32" t="s">
        <v>757</v>
      </c>
      <c r="C355" s="33">
        <v>7.25</v>
      </c>
      <c r="D355" s="34" t="s">
        <v>758</v>
      </c>
      <c r="E355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</v>
      </c>
    </row>
    <row r="356" spans="2:5" ht="15.75" thickBot="1" x14ac:dyDescent="0.3">
      <c r="B356" s="32" t="s">
        <v>759</v>
      </c>
      <c r="C356" s="33">
        <v>7.3125</v>
      </c>
      <c r="D356" s="34" t="s">
        <v>760</v>
      </c>
      <c r="E356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</v>
      </c>
    </row>
    <row r="357" spans="2:5" ht="15.75" thickBot="1" x14ac:dyDescent="0.3">
      <c r="B357" s="32" t="s">
        <v>761</v>
      </c>
      <c r="C357" s="33">
        <v>7.375</v>
      </c>
      <c r="D357" s="34" t="s">
        <v>762</v>
      </c>
      <c r="E357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</v>
      </c>
    </row>
    <row r="358" spans="2:5" ht="15.75" thickBot="1" x14ac:dyDescent="0.3">
      <c r="B358" s="32" t="s">
        <v>763</v>
      </c>
      <c r="C358" s="33">
        <v>7.4375</v>
      </c>
      <c r="D358" s="34" t="s">
        <v>764</v>
      </c>
      <c r="E358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7.4375m|</v>
      </c>
    </row>
    <row r="359" spans="2:5" ht="15.75" thickBot="1" x14ac:dyDescent="0.3">
      <c r="B359" s="32" t="s">
        <v>765</v>
      </c>
      <c r="C359" s="33">
        <v>7.5</v>
      </c>
      <c r="D359" s="34" t="s">
        <v>766</v>
      </c>
      <c r="E359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7.4375m|7.5m|</v>
      </c>
    </row>
    <row r="360" spans="2:5" ht="15.75" thickBot="1" x14ac:dyDescent="0.3">
      <c r="B360" s="32" t="s">
        <v>767</v>
      </c>
      <c r="C360" s="33">
        <v>7.5625</v>
      </c>
      <c r="D360" s="34" t="s">
        <v>768</v>
      </c>
      <c r="E360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7.4375m|7.5m|7.5625m|</v>
      </c>
    </row>
    <row r="361" spans="2:5" ht="15.75" thickBot="1" x14ac:dyDescent="0.3">
      <c r="B361" s="32" t="s">
        <v>769</v>
      </c>
      <c r="C361" s="33">
        <v>7.625</v>
      </c>
      <c r="D361" s="34" t="s">
        <v>770</v>
      </c>
      <c r="E361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7.4375m|7.5m|7.5625m|7.625m|</v>
      </c>
    </row>
    <row r="362" spans="2:5" ht="15.75" thickBot="1" x14ac:dyDescent="0.3">
      <c r="B362" s="32" t="s">
        <v>771</v>
      </c>
      <c r="C362" s="33">
        <v>7.6875</v>
      </c>
      <c r="D362" s="34" t="s">
        <v>772</v>
      </c>
      <c r="E362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7.4375m|7.5m|7.5625m|7.625m|7.6875m|</v>
      </c>
    </row>
    <row r="363" spans="2:5" ht="15.75" thickBot="1" x14ac:dyDescent="0.3">
      <c r="B363" s="32" t="s">
        <v>773</v>
      </c>
      <c r="C363" s="33">
        <v>7.75</v>
      </c>
      <c r="D363" s="34" t="s">
        <v>774</v>
      </c>
      <c r="E363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7.4375m|7.5m|7.5625m|7.625m|7.6875m|7.75m|</v>
      </c>
    </row>
    <row r="364" spans="2:5" ht="15.75" thickBot="1" x14ac:dyDescent="0.3">
      <c r="B364" s="32" t="s">
        <v>775</v>
      </c>
      <c r="C364" s="33">
        <v>7.8125</v>
      </c>
      <c r="D364" s="34" t="s">
        <v>776</v>
      </c>
      <c r="E364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7.4375m|7.5m|7.5625m|7.625m|7.6875m|7.75m|7.8125m|</v>
      </c>
    </row>
    <row r="365" spans="2:5" ht="15.75" thickBot="1" x14ac:dyDescent="0.3">
      <c r="B365" s="32" t="s">
        <v>777</v>
      </c>
      <c r="C365" s="33">
        <v>7.875</v>
      </c>
      <c r="D365" s="34" t="s">
        <v>778</v>
      </c>
      <c r="E365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7.4375m|7.5m|7.5625m|7.625m|7.6875m|7.75m|7.8125m|7.875m|</v>
      </c>
    </row>
    <row r="366" spans="2:5" ht="15.75" thickBot="1" x14ac:dyDescent="0.3">
      <c r="B366" s="32" t="s">
        <v>779</v>
      </c>
      <c r="C366" s="33">
        <v>7.9375</v>
      </c>
      <c r="D366" s="34" t="s">
        <v>780</v>
      </c>
      <c r="E366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7.4375m|7.5m|7.5625m|7.625m|7.6875m|7.75m|7.8125m|7.875m|7.9375m|</v>
      </c>
    </row>
    <row r="367" spans="2:5" ht="15.75" thickBot="1" x14ac:dyDescent="0.3">
      <c r="B367" s="32" t="s">
        <v>781</v>
      </c>
      <c r="C367" s="33">
        <v>8</v>
      </c>
      <c r="D367" s="34" t="s">
        <v>782</v>
      </c>
      <c r="E367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7.4375m|7.5m|7.5625m|7.625m|7.6875m|7.75m|7.8125m|7.875m|7.9375m|8m|</v>
      </c>
    </row>
    <row r="368" spans="2:5" ht="15.75" thickBot="1" x14ac:dyDescent="0.3">
      <c r="B368" s="32" t="s">
        <v>783</v>
      </c>
      <c r="C368" s="35" t="s">
        <v>72</v>
      </c>
      <c r="D368" s="34" t="s">
        <v>784</v>
      </c>
    </row>
    <row r="369" spans="2:4" ht="15.75" thickBot="1" x14ac:dyDescent="0.3"/>
    <row r="370" spans="2:4" ht="15.75" thickBot="1" x14ac:dyDescent="0.3">
      <c r="B370" s="26" t="s">
        <v>785</v>
      </c>
      <c r="C370" s="27" t="s">
        <v>786</v>
      </c>
    </row>
    <row r="371" spans="2:4" ht="15.75" thickBot="1" x14ac:dyDescent="0.3">
      <c r="B371" s="29" t="s">
        <v>787</v>
      </c>
      <c r="C371" s="30">
        <v>0</v>
      </c>
      <c r="D371" t="str">
        <f>C371&amp;"m|"</f>
        <v>0m|</v>
      </c>
    </row>
    <row r="372" spans="2:4" ht="15.75" thickBot="1" x14ac:dyDescent="0.3">
      <c r="B372" s="29" t="s">
        <v>788</v>
      </c>
      <c r="C372" s="30">
        <v>1.5599999999999999E-2</v>
      </c>
      <c r="D372" t="str">
        <f>D371&amp;C372&amp;"m|"</f>
        <v>0m|0.0156m|</v>
      </c>
    </row>
    <row r="373" spans="2:4" ht="15.75" thickBot="1" x14ac:dyDescent="0.3">
      <c r="B373" s="29" t="s">
        <v>789</v>
      </c>
      <c r="C373" s="30">
        <v>3.1300000000000001E-2</v>
      </c>
      <c r="D373" t="str">
        <f t="shared" ref="D373:D436" si="6">D372&amp;C373&amp;"m|"</f>
        <v>0m|0.0156m|0.0313m|</v>
      </c>
    </row>
    <row r="374" spans="2:4" ht="15.75" thickBot="1" x14ac:dyDescent="0.3">
      <c r="B374" s="29" t="s">
        <v>790</v>
      </c>
      <c r="C374" s="30">
        <v>4.6899999999999997E-2</v>
      </c>
      <c r="D374" t="str">
        <f t="shared" si="6"/>
        <v>0m|0.0156m|0.0313m|0.0469m|</v>
      </c>
    </row>
    <row r="375" spans="2:4" ht="15.75" thickBot="1" x14ac:dyDescent="0.3">
      <c r="B375" s="29" t="s">
        <v>791</v>
      </c>
      <c r="C375" s="30">
        <v>6.25E-2</v>
      </c>
      <c r="D375" t="str">
        <f t="shared" si="6"/>
        <v>0m|0.0156m|0.0313m|0.0469m|0.0625m|</v>
      </c>
    </row>
    <row r="376" spans="2:4" ht="15.75" thickBot="1" x14ac:dyDescent="0.3">
      <c r="B376" s="29" t="s">
        <v>792</v>
      </c>
      <c r="C376" s="30">
        <v>7.8100000000000003E-2</v>
      </c>
      <c r="D376" t="str">
        <f t="shared" si="6"/>
        <v>0m|0.0156m|0.0313m|0.0469m|0.0625m|0.0781m|</v>
      </c>
    </row>
    <row r="377" spans="2:4" ht="15.75" thickBot="1" x14ac:dyDescent="0.3">
      <c r="B377" s="29" t="s">
        <v>793</v>
      </c>
      <c r="C377" s="30">
        <v>9.3799999999999994E-2</v>
      </c>
      <c r="D377" t="str">
        <f t="shared" si="6"/>
        <v>0m|0.0156m|0.0313m|0.0469m|0.0625m|0.0781m|0.0938m|</v>
      </c>
    </row>
    <row r="378" spans="2:4" ht="15.75" thickBot="1" x14ac:dyDescent="0.3">
      <c r="B378" s="29" t="s">
        <v>794</v>
      </c>
      <c r="C378" s="30">
        <v>0.1094</v>
      </c>
      <c r="D378" t="str">
        <f t="shared" si="6"/>
        <v>0m|0.0156m|0.0313m|0.0469m|0.0625m|0.0781m|0.0938m|0.1094m|</v>
      </c>
    </row>
    <row r="379" spans="2:4" ht="15.75" thickBot="1" x14ac:dyDescent="0.3">
      <c r="B379" s="29" t="s">
        <v>795</v>
      </c>
      <c r="C379" s="30">
        <v>0.125</v>
      </c>
      <c r="D379" t="str">
        <f t="shared" si="6"/>
        <v>0m|0.0156m|0.0313m|0.0469m|0.0625m|0.0781m|0.0938m|0.1094m|0.125m|</v>
      </c>
    </row>
    <row r="380" spans="2:4" ht="15.75" thickBot="1" x14ac:dyDescent="0.3">
      <c r="B380" s="29" t="s">
        <v>796</v>
      </c>
      <c r="C380" s="30">
        <v>0.1406</v>
      </c>
      <c r="D380" t="str">
        <f t="shared" si="6"/>
        <v>0m|0.0156m|0.0313m|0.0469m|0.0625m|0.0781m|0.0938m|0.1094m|0.125m|0.1406m|</v>
      </c>
    </row>
    <row r="381" spans="2:4" ht="15.75" thickBot="1" x14ac:dyDescent="0.3">
      <c r="B381" s="29" t="s">
        <v>797</v>
      </c>
      <c r="C381" s="30">
        <v>0.15629999999999999</v>
      </c>
      <c r="D381" t="str">
        <f t="shared" si="6"/>
        <v>0m|0.0156m|0.0313m|0.0469m|0.0625m|0.0781m|0.0938m|0.1094m|0.125m|0.1406m|0.1563m|</v>
      </c>
    </row>
    <row r="382" spans="2:4" ht="15.75" thickBot="1" x14ac:dyDescent="0.3">
      <c r="B382" s="29" t="s">
        <v>798</v>
      </c>
      <c r="C382" s="30">
        <v>0.1719</v>
      </c>
      <c r="D382" t="str">
        <f t="shared" si="6"/>
        <v>0m|0.0156m|0.0313m|0.0469m|0.0625m|0.0781m|0.0938m|0.1094m|0.125m|0.1406m|0.1563m|0.1719m|</v>
      </c>
    </row>
    <row r="383" spans="2:4" ht="15.75" thickBot="1" x14ac:dyDescent="0.3">
      <c r="B383" s="29" t="s">
        <v>799</v>
      </c>
      <c r="C383" s="30">
        <v>0.1875</v>
      </c>
      <c r="D383" t="str">
        <f t="shared" si="6"/>
        <v>0m|0.0156m|0.0313m|0.0469m|0.0625m|0.0781m|0.0938m|0.1094m|0.125m|0.1406m|0.1563m|0.1719m|0.1875m|</v>
      </c>
    </row>
    <row r="384" spans="2:4" ht="15.75" thickBot="1" x14ac:dyDescent="0.3">
      <c r="B384" s="29" t="s">
        <v>800</v>
      </c>
      <c r="C384" s="30">
        <v>0.2031</v>
      </c>
      <c r="D384" t="str">
        <f t="shared" si="6"/>
        <v>0m|0.0156m|0.0313m|0.0469m|0.0625m|0.0781m|0.0938m|0.1094m|0.125m|0.1406m|0.1563m|0.1719m|0.1875m|0.2031m|</v>
      </c>
    </row>
    <row r="385" spans="2:4" ht="15.75" thickBot="1" x14ac:dyDescent="0.3">
      <c r="B385" s="29" t="s">
        <v>801</v>
      </c>
      <c r="C385" s="30">
        <v>0.21879999999999999</v>
      </c>
      <c r="D385" t="str">
        <f t="shared" si="6"/>
        <v>0m|0.0156m|0.0313m|0.0469m|0.0625m|0.0781m|0.0938m|0.1094m|0.125m|0.1406m|0.1563m|0.1719m|0.1875m|0.2031m|0.2188m|</v>
      </c>
    </row>
    <row r="386" spans="2:4" ht="15.75" thickBot="1" x14ac:dyDescent="0.3">
      <c r="B386" s="29" t="s">
        <v>802</v>
      </c>
      <c r="C386" s="30">
        <v>0.2344</v>
      </c>
      <c r="D386" t="str">
        <f t="shared" si="6"/>
        <v>0m|0.0156m|0.0313m|0.0469m|0.0625m|0.0781m|0.0938m|0.1094m|0.125m|0.1406m|0.1563m|0.1719m|0.1875m|0.2031m|0.2188m|0.2344m|</v>
      </c>
    </row>
    <row r="387" spans="2:4" ht="15.75" thickBot="1" x14ac:dyDescent="0.3">
      <c r="B387" s="29" t="s">
        <v>803</v>
      </c>
      <c r="C387" s="30">
        <v>0.25</v>
      </c>
      <c r="D387" t="str">
        <f t="shared" si="6"/>
        <v>0m|0.0156m|0.0313m|0.0469m|0.0625m|0.0781m|0.0938m|0.1094m|0.125m|0.1406m|0.1563m|0.1719m|0.1875m|0.2031m|0.2188m|0.2344m|0.25m|</v>
      </c>
    </row>
    <row r="388" spans="2:4" ht="15.75" thickBot="1" x14ac:dyDescent="0.3">
      <c r="B388" s="29" t="s">
        <v>804</v>
      </c>
      <c r="C388" s="30">
        <v>0.2656</v>
      </c>
      <c r="D388" t="str">
        <f t="shared" si="6"/>
        <v>0m|0.0156m|0.0313m|0.0469m|0.0625m|0.0781m|0.0938m|0.1094m|0.125m|0.1406m|0.1563m|0.1719m|0.1875m|0.2031m|0.2188m|0.2344m|0.25m|0.2656m|</v>
      </c>
    </row>
    <row r="389" spans="2:4" ht="15.75" thickBot="1" x14ac:dyDescent="0.3">
      <c r="B389" s="29" t="s">
        <v>805</v>
      </c>
      <c r="C389" s="30">
        <v>0.28129999999999999</v>
      </c>
      <c r="D389" t="str">
        <f t="shared" si="6"/>
        <v>0m|0.0156m|0.0313m|0.0469m|0.0625m|0.0781m|0.0938m|0.1094m|0.125m|0.1406m|0.1563m|0.1719m|0.1875m|0.2031m|0.2188m|0.2344m|0.25m|0.2656m|0.2813m|</v>
      </c>
    </row>
    <row r="390" spans="2:4" ht="15.75" thickBot="1" x14ac:dyDescent="0.3">
      <c r="B390" s="29" t="s">
        <v>806</v>
      </c>
      <c r="C390" s="30">
        <v>0.2969</v>
      </c>
      <c r="D390" t="str">
        <f t="shared" si="6"/>
        <v>0m|0.0156m|0.0313m|0.0469m|0.0625m|0.0781m|0.0938m|0.1094m|0.125m|0.1406m|0.1563m|0.1719m|0.1875m|0.2031m|0.2188m|0.2344m|0.25m|0.2656m|0.2813m|0.2969m|</v>
      </c>
    </row>
    <row r="391" spans="2:4" ht="15.75" thickBot="1" x14ac:dyDescent="0.3">
      <c r="B391" s="29" t="s">
        <v>807</v>
      </c>
      <c r="C391" s="30">
        <v>0.3125</v>
      </c>
      <c r="D391" t="str">
        <f t="shared" si="6"/>
        <v>0m|0.0156m|0.0313m|0.0469m|0.0625m|0.0781m|0.0938m|0.1094m|0.125m|0.1406m|0.1563m|0.1719m|0.1875m|0.2031m|0.2188m|0.2344m|0.25m|0.2656m|0.2813m|0.2969m|0.3125m|</v>
      </c>
    </row>
    <row r="392" spans="2:4" ht="15.75" thickBot="1" x14ac:dyDescent="0.3">
      <c r="B392" s="29" t="s">
        <v>808</v>
      </c>
      <c r="C392" s="30">
        <v>0.3281</v>
      </c>
      <c r="D392" t="str">
        <f t="shared" si="6"/>
        <v>0m|0.0156m|0.0313m|0.0469m|0.0625m|0.0781m|0.0938m|0.1094m|0.125m|0.1406m|0.1563m|0.1719m|0.1875m|0.2031m|0.2188m|0.2344m|0.25m|0.2656m|0.2813m|0.2969m|0.3125m|0.3281m|</v>
      </c>
    </row>
    <row r="393" spans="2:4" ht="15.75" thickBot="1" x14ac:dyDescent="0.3">
      <c r="B393" s="29" t="s">
        <v>809</v>
      </c>
      <c r="C393" s="30">
        <v>0.34379999999999999</v>
      </c>
      <c r="D393" t="str">
        <f t="shared" si="6"/>
        <v>0m|0.0156m|0.0313m|0.0469m|0.0625m|0.0781m|0.0938m|0.1094m|0.125m|0.1406m|0.1563m|0.1719m|0.1875m|0.2031m|0.2188m|0.2344m|0.25m|0.2656m|0.2813m|0.2969m|0.3125m|0.3281m|0.3438m|</v>
      </c>
    </row>
    <row r="394" spans="2:4" ht="15.75" thickBot="1" x14ac:dyDescent="0.3">
      <c r="B394" s="29" t="s">
        <v>810</v>
      </c>
      <c r="C394" s="30">
        <v>0.3594</v>
      </c>
      <c r="D394" t="str">
        <f t="shared" si="6"/>
        <v>0m|0.0156m|0.0313m|0.0469m|0.0625m|0.0781m|0.0938m|0.1094m|0.125m|0.1406m|0.1563m|0.1719m|0.1875m|0.2031m|0.2188m|0.2344m|0.25m|0.2656m|0.2813m|0.2969m|0.3125m|0.3281m|0.3438m|0.3594m|</v>
      </c>
    </row>
    <row r="395" spans="2:4" ht="15.75" thickBot="1" x14ac:dyDescent="0.3">
      <c r="B395" s="29" t="s">
        <v>811</v>
      </c>
      <c r="C395" s="30">
        <v>0.375</v>
      </c>
      <c r="D395" t="str">
        <f t="shared" si="6"/>
        <v>0m|0.0156m|0.0313m|0.0469m|0.0625m|0.0781m|0.0938m|0.1094m|0.125m|0.1406m|0.1563m|0.1719m|0.1875m|0.2031m|0.2188m|0.2344m|0.25m|0.2656m|0.2813m|0.2969m|0.3125m|0.3281m|0.3438m|0.3594m|0.375m|</v>
      </c>
    </row>
    <row r="396" spans="2:4" ht="15.75" thickBot="1" x14ac:dyDescent="0.3">
      <c r="B396" s="29" t="s">
        <v>812</v>
      </c>
      <c r="C396" s="30">
        <v>0.3906</v>
      </c>
      <c r="D396" t="str">
        <f t="shared" si="6"/>
        <v>0m|0.0156m|0.0313m|0.0469m|0.0625m|0.0781m|0.0938m|0.1094m|0.125m|0.1406m|0.1563m|0.1719m|0.1875m|0.2031m|0.2188m|0.2344m|0.25m|0.2656m|0.2813m|0.2969m|0.3125m|0.3281m|0.3438m|0.3594m|0.375m|0.3906m|</v>
      </c>
    </row>
    <row r="397" spans="2:4" ht="15.75" thickBot="1" x14ac:dyDescent="0.3">
      <c r="B397" s="29" t="s">
        <v>813</v>
      </c>
      <c r="C397" s="30">
        <v>0.40629999999999999</v>
      </c>
      <c r="D397" t="str">
        <f t="shared" si="6"/>
        <v>0m|0.0156m|0.0313m|0.0469m|0.0625m|0.0781m|0.0938m|0.1094m|0.125m|0.1406m|0.1563m|0.1719m|0.1875m|0.2031m|0.2188m|0.2344m|0.25m|0.2656m|0.2813m|0.2969m|0.3125m|0.3281m|0.3438m|0.3594m|0.375m|0.3906m|0.4063m|</v>
      </c>
    </row>
    <row r="398" spans="2:4" ht="15.75" thickBot="1" x14ac:dyDescent="0.3">
      <c r="B398" s="29" t="s">
        <v>814</v>
      </c>
      <c r="C398" s="30">
        <v>0.4219</v>
      </c>
      <c r="D398" t="str">
        <f t="shared" si="6"/>
        <v>0m|0.0156m|0.0313m|0.0469m|0.0625m|0.0781m|0.0938m|0.1094m|0.125m|0.1406m|0.1563m|0.1719m|0.1875m|0.2031m|0.2188m|0.2344m|0.25m|0.2656m|0.2813m|0.2969m|0.3125m|0.3281m|0.3438m|0.3594m|0.375m|0.3906m|0.4063m|0.4219m|</v>
      </c>
    </row>
    <row r="399" spans="2:4" ht="15.75" thickBot="1" x14ac:dyDescent="0.3">
      <c r="B399" s="29" t="s">
        <v>815</v>
      </c>
      <c r="C399" s="30">
        <v>0.4375</v>
      </c>
      <c r="D399" t="str">
        <f t="shared" si="6"/>
        <v>0m|0.0156m|0.0313m|0.0469m|0.0625m|0.0781m|0.0938m|0.1094m|0.125m|0.1406m|0.1563m|0.1719m|0.1875m|0.2031m|0.2188m|0.2344m|0.25m|0.2656m|0.2813m|0.2969m|0.3125m|0.3281m|0.3438m|0.3594m|0.375m|0.3906m|0.4063m|0.4219m|0.4375m|</v>
      </c>
    </row>
    <row r="400" spans="2:4" ht="15.75" thickBot="1" x14ac:dyDescent="0.3">
      <c r="B400" s="29" t="s">
        <v>816</v>
      </c>
      <c r="C400" s="30">
        <v>0.4531</v>
      </c>
      <c r="D400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</v>
      </c>
    </row>
    <row r="401" spans="2:4" ht="15.75" thickBot="1" x14ac:dyDescent="0.3">
      <c r="B401" s="29" t="s">
        <v>817</v>
      </c>
      <c r="C401" s="30">
        <v>0.46879999999999999</v>
      </c>
      <c r="D401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</v>
      </c>
    </row>
    <row r="402" spans="2:4" ht="15.75" thickBot="1" x14ac:dyDescent="0.3">
      <c r="B402" s="29" t="s">
        <v>818</v>
      </c>
      <c r="C402" s="30">
        <v>0.4844</v>
      </c>
      <c r="D402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</v>
      </c>
    </row>
    <row r="403" spans="2:4" ht="15.75" thickBot="1" x14ac:dyDescent="0.3">
      <c r="B403" s="29" t="s">
        <v>819</v>
      </c>
      <c r="C403" s="30">
        <v>0.5</v>
      </c>
      <c r="D403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</v>
      </c>
    </row>
    <row r="404" spans="2:4" ht="15.75" thickBot="1" x14ac:dyDescent="0.3">
      <c r="B404" s="29" t="s">
        <v>820</v>
      </c>
      <c r="C404" s="30">
        <v>0.51559999999999995</v>
      </c>
      <c r="D404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</v>
      </c>
    </row>
    <row r="405" spans="2:4" ht="15.75" thickBot="1" x14ac:dyDescent="0.3">
      <c r="B405" s="29" t="s">
        <v>821</v>
      </c>
      <c r="C405" s="30">
        <v>0.53129999999999999</v>
      </c>
      <c r="D405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</v>
      </c>
    </row>
    <row r="406" spans="2:4" ht="15.75" thickBot="1" x14ac:dyDescent="0.3">
      <c r="B406" s="29" t="s">
        <v>822</v>
      </c>
      <c r="C406" s="30">
        <v>0.54690000000000005</v>
      </c>
      <c r="D406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</v>
      </c>
    </row>
    <row r="407" spans="2:4" ht="15.75" thickBot="1" x14ac:dyDescent="0.3">
      <c r="B407" s="29" t="s">
        <v>823</v>
      </c>
      <c r="C407" s="30">
        <v>0.5625</v>
      </c>
      <c r="D407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</v>
      </c>
    </row>
    <row r="408" spans="2:4" ht="15.75" thickBot="1" x14ac:dyDescent="0.3">
      <c r="B408" s="29" t="s">
        <v>824</v>
      </c>
      <c r="C408" s="30">
        <v>0.57809999999999995</v>
      </c>
      <c r="D408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</v>
      </c>
    </row>
    <row r="409" spans="2:4" ht="15.75" thickBot="1" x14ac:dyDescent="0.3">
      <c r="B409" s="29" t="s">
        <v>825</v>
      </c>
      <c r="C409" s="30">
        <v>0.59379999999999999</v>
      </c>
      <c r="D409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</v>
      </c>
    </row>
    <row r="410" spans="2:4" ht="15.75" thickBot="1" x14ac:dyDescent="0.3">
      <c r="B410" s="29" t="s">
        <v>826</v>
      </c>
      <c r="C410" s="30">
        <v>0.60940000000000005</v>
      </c>
      <c r="D410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</v>
      </c>
    </row>
    <row r="411" spans="2:4" ht="15.75" thickBot="1" x14ac:dyDescent="0.3">
      <c r="B411" s="29" t="s">
        <v>827</v>
      </c>
      <c r="C411" s="30">
        <v>0.625</v>
      </c>
      <c r="D411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</v>
      </c>
    </row>
    <row r="412" spans="2:4" ht="15.75" thickBot="1" x14ac:dyDescent="0.3">
      <c r="B412" s="29" t="s">
        <v>828</v>
      </c>
      <c r="C412" s="30">
        <v>0.64059999999999995</v>
      </c>
      <c r="D412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</v>
      </c>
    </row>
    <row r="413" spans="2:4" ht="15.75" thickBot="1" x14ac:dyDescent="0.3">
      <c r="B413" s="29" t="s">
        <v>829</v>
      </c>
      <c r="C413" s="30">
        <v>0.65629999999999999</v>
      </c>
      <c r="D413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</v>
      </c>
    </row>
    <row r="414" spans="2:4" ht="15.75" thickBot="1" x14ac:dyDescent="0.3">
      <c r="B414" s="29" t="s">
        <v>830</v>
      </c>
      <c r="C414" s="30">
        <v>0.67190000000000005</v>
      </c>
      <c r="D414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</v>
      </c>
    </row>
    <row r="415" spans="2:4" ht="15.75" thickBot="1" x14ac:dyDescent="0.3">
      <c r="B415" s="29" t="s">
        <v>831</v>
      </c>
      <c r="C415" s="30">
        <v>0.6875</v>
      </c>
      <c r="D415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</v>
      </c>
    </row>
    <row r="416" spans="2:4" ht="15.75" thickBot="1" x14ac:dyDescent="0.3">
      <c r="B416" s="29" t="s">
        <v>832</v>
      </c>
      <c r="C416" s="30">
        <v>0.70309999999999995</v>
      </c>
      <c r="D416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</v>
      </c>
    </row>
    <row r="417" spans="2:4" ht="15.75" thickBot="1" x14ac:dyDescent="0.3">
      <c r="B417" s="29" t="s">
        <v>833</v>
      </c>
      <c r="C417" s="30">
        <v>0.71879999999999999</v>
      </c>
      <c r="D417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</v>
      </c>
    </row>
    <row r="418" spans="2:4" ht="15.75" thickBot="1" x14ac:dyDescent="0.3">
      <c r="B418" s="29" t="s">
        <v>834</v>
      </c>
      <c r="C418" s="30">
        <v>0.73440000000000005</v>
      </c>
      <c r="D418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</v>
      </c>
    </row>
    <row r="419" spans="2:4" ht="15.75" thickBot="1" x14ac:dyDescent="0.3">
      <c r="B419" s="29" t="s">
        <v>835</v>
      </c>
      <c r="C419" s="30">
        <v>0.75</v>
      </c>
      <c r="D419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</v>
      </c>
    </row>
    <row r="420" spans="2:4" ht="15.75" thickBot="1" x14ac:dyDescent="0.3">
      <c r="B420" s="29" t="s">
        <v>836</v>
      </c>
      <c r="C420" s="30">
        <v>0.76559999999999995</v>
      </c>
      <c r="D420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</v>
      </c>
    </row>
    <row r="421" spans="2:4" ht="15.75" thickBot="1" x14ac:dyDescent="0.3">
      <c r="B421" s="29" t="s">
        <v>837</v>
      </c>
      <c r="C421" s="30">
        <v>0.78129999999999999</v>
      </c>
      <c r="D421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</v>
      </c>
    </row>
    <row r="422" spans="2:4" ht="15.75" thickBot="1" x14ac:dyDescent="0.3">
      <c r="B422" s="29" t="s">
        <v>838</v>
      </c>
      <c r="C422" s="30">
        <v>0.79690000000000005</v>
      </c>
      <c r="D422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</v>
      </c>
    </row>
    <row r="423" spans="2:4" ht="15.75" thickBot="1" x14ac:dyDescent="0.3">
      <c r="B423" s="29" t="s">
        <v>839</v>
      </c>
      <c r="C423" s="30">
        <v>0.8125</v>
      </c>
      <c r="D423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</v>
      </c>
    </row>
    <row r="424" spans="2:4" ht="15.75" thickBot="1" x14ac:dyDescent="0.3">
      <c r="B424" s="29" t="s">
        <v>840</v>
      </c>
      <c r="C424" s="30">
        <v>0.82809999999999995</v>
      </c>
      <c r="D424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</v>
      </c>
    </row>
    <row r="425" spans="2:4" ht="15.75" thickBot="1" x14ac:dyDescent="0.3">
      <c r="B425" s="29" t="s">
        <v>841</v>
      </c>
      <c r="C425" s="30">
        <v>0.84379999999999999</v>
      </c>
      <c r="D425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</v>
      </c>
    </row>
    <row r="426" spans="2:4" ht="15.75" thickBot="1" x14ac:dyDescent="0.3">
      <c r="B426" s="29" t="s">
        <v>842</v>
      </c>
      <c r="C426" s="30">
        <v>0.85940000000000005</v>
      </c>
      <c r="D426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</v>
      </c>
    </row>
    <row r="427" spans="2:4" ht="15.75" thickBot="1" x14ac:dyDescent="0.3">
      <c r="B427" s="29" t="s">
        <v>843</v>
      </c>
      <c r="C427" s="30">
        <v>0.875</v>
      </c>
      <c r="D427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</v>
      </c>
    </row>
    <row r="428" spans="2:4" ht="15.75" thickBot="1" x14ac:dyDescent="0.3">
      <c r="B428" s="29" t="s">
        <v>844</v>
      </c>
      <c r="C428" s="30">
        <v>0.89059999999999995</v>
      </c>
      <c r="D428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</v>
      </c>
    </row>
    <row r="429" spans="2:4" ht="15.75" thickBot="1" x14ac:dyDescent="0.3">
      <c r="B429" s="29" t="s">
        <v>845</v>
      </c>
      <c r="C429" s="30">
        <v>0.90629999999999999</v>
      </c>
      <c r="D429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</v>
      </c>
    </row>
    <row r="430" spans="2:4" ht="15.75" thickBot="1" x14ac:dyDescent="0.3">
      <c r="B430" s="29" t="s">
        <v>846</v>
      </c>
      <c r="C430" s="30">
        <v>0.92190000000000005</v>
      </c>
      <c r="D430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</v>
      </c>
    </row>
    <row r="431" spans="2:4" ht="15.75" thickBot="1" x14ac:dyDescent="0.3">
      <c r="B431" s="29" t="s">
        <v>847</v>
      </c>
      <c r="C431" s="30">
        <v>0.9375</v>
      </c>
      <c r="D431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</v>
      </c>
    </row>
    <row r="432" spans="2:4" ht="15.75" thickBot="1" x14ac:dyDescent="0.3">
      <c r="B432" s="29" t="s">
        <v>848</v>
      </c>
      <c r="C432" s="30">
        <v>0.95309999999999995</v>
      </c>
      <c r="D432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</v>
      </c>
    </row>
    <row r="433" spans="2:4" ht="15.75" thickBot="1" x14ac:dyDescent="0.3">
      <c r="B433" s="29" t="s">
        <v>849</v>
      </c>
      <c r="C433" s="30">
        <v>0.96879999999999999</v>
      </c>
      <c r="D433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</v>
      </c>
    </row>
    <row r="434" spans="2:4" ht="15.75" thickBot="1" x14ac:dyDescent="0.3">
      <c r="B434" s="29" t="s">
        <v>850</v>
      </c>
      <c r="C434" s="30">
        <v>0.98440000000000005</v>
      </c>
      <c r="D434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</v>
      </c>
    </row>
    <row r="435" spans="2:4" ht="15.75" thickBot="1" x14ac:dyDescent="0.3">
      <c r="B435" s="29" t="s">
        <v>851</v>
      </c>
      <c r="C435" s="30">
        <v>1</v>
      </c>
      <c r="D435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</v>
      </c>
    </row>
    <row r="436" spans="2:4" ht="15.75" thickBot="1" x14ac:dyDescent="0.3">
      <c r="B436" s="29" t="s">
        <v>852</v>
      </c>
      <c r="C436" s="30">
        <v>1.0313000000000001</v>
      </c>
      <c r="D436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</v>
      </c>
    </row>
    <row r="437" spans="2:4" ht="15.75" thickBot="1" x14ac:dyDescent="0.3">
      <c r="B437" s="29" t="s">
        <v>853</v>
      </c>
      <c r="C437" s="30">
        <v>1.0625</v>
      </c>
      <c r="D437" t="str">
        <f t="shared" ref="D437:D500" si="7">D436&amp;C437&amp;"m|"</f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</v>
      </c>
    </row>
    <row r="438" spans="2:4" ht="15.75" thickBot="1" x14ac:dyDescent="0.3">
      <c r="B438" s="29" t="s">
        <v>854</v>
      </c>
      <c r="C438" s="30">
        <v>1.0938000000000001</v>
      </c>
      <c r="D438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</v>
      </c>
    </row>
    <row r="439" spans="2:4" ht="15.75" thickBot="1" x14ac:dyDescent="0.3">
      <c r="B439" s="29" t="s">
        <v>855</v>
      </c>
      <c r="C439" s="30">
        <v>1.125</v>
      </c>
      <c r="D439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</v>
      </c>
    </row>
    <row r="440" spans="2:4" ht="15.75" thickBot="1" x14ac:dyDescent="0.3">
      <c r="B440" s="29" t="s">
        <v>856</v>
      </c>
      <c r="C440" s="30">
        <v>1.1563000000000001</v>
      </c>
      <c r="D440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</v>
      </c>
    </row>
    <row r="441" spans="2:4" ht="15.75" thickBot="1" x14ac:dyDescent="0.3">
      <c r="B441" s="29" t="s">
        <v>857</v>
      </c>
      <c r="C441" s="30">
        <v>1.1875</v>
      </c>
      <c r="D441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</v>
      </c>
    </row>
    <row r="442" spans="2:4" ht="15.75" thickBot="1" x14ac:dyDescent="0.3">
      <c r="B442" s="29" t="s">
        <v>858</v>
      </c>
      <c r="C442" s="30">
        <v>1.2188000000000001</v>
      </c>
      <c r="D442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</v>
      </c>
    </row>
    <row r="443" spans="2:4" ht="15.75" thickBot="1" x14ac:dyDescent="0.3">
      <c r="B443" s="29" t="s">
        <v>859</v>
      </c>
      <c r="C443" s="30">
        <v>1.25</v>
      </c>
      <c r="D443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</v>
      </c>
    </row>
    <row r="444" spans="2:4" ht="15.75" thickBot="1" x14ac:dyDescent="0.3">
      <c r="B444" s="29" t="s">
        <v>860</v>
      </c>
      <c r="C444" s="30">
        <v>1.2813000000000001</v>
      </c>
      <c r="D444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</v>
      </c>
    </row>
    <row r="445" spans="2:4" ht="15.75" thickBot="1" x14ac:dyDescent="0.3">
      <c r="B445" s="29" t="s">
        <v>861</v>
      </c>
      <c r="C445" s="30">
        <v>1.3125</v>
      </c>
      <c r="D445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</v>
      </c>
    </row>
    <row r="446" spans="2:4" ht="15.75" thickBot="1" x14ac:dyDescent="0.3">
      <c r="B446" s="29" t="s">
        <v>862</v>
      </c>
      <c r="C446" s="30">
        <v>1.3438000000000001</v>
      </c>
      <c r="D446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</v>
      </c>
    </row>
    <row r="447" spans="2:4" ht="15.75" thickBot="1" x14ac:dyDescent="0.3">
      <c r="B447" s="29" t="s">
        <v>863</v>
      </c>
      <c r="C447" s="30">
        <v>1.375</v>
      </c>
      <c r="D447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</v>
      </c>
    </row>
    <row r="448" spans="2:4" ht="15.75" thickBot="1" x14ac:dyDescent="0.3">
      <c r="B448" s="29" t="s">
        <v>864</v>
      </c>
      <c r="C448" s="30">
        <v>1.4063000000000001</v>
      </c>
      <c r="D448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</v>
      </c>
    </row>
    <row r="449" spans="2:4" ht="15.75" thickBot="1" x14ac:dyDescent="0.3">
      <c r="B449" s="29" t="s">
        <v>865</v>
      </c>
      <c r="C449" s="30">
        <v>1.4375</v>
      </c>
      <c r="D449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</v>
      </c>
    </row>
    <row r="450" spans="2:4" ht="15.75" thickBot="1" x14ac:dyDescent="0.3">
      <c r="B450" s="29" t="s">
        <v>866</v>
      </c>
      <c r="C450" s="30">
        <v>1.4688000000000001</v>
      </c>
      <c r="D450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</v>
      </c>
    </row>
    <row r="451" spans="2:4" ht="15.75" thickBot="1" x14ac:dyDescent="0.3">
      <c r="B451" s="29" t="s">
        <v>867</v>
      </c>
      <c r="C451" s="30">
        <v>1.5</v>
      </c>
      <c r="D451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</v>
      </c>
    </row>
    <row r="452" spans="2:4" ht="15.75" thickBot="1" x14ac:dyDescent="0.3">
      <c r="B452" s="29" t="s">
        <v>868</v>
      </c>
      <c r="C452" s="30">
        <v>1.5313000000000001</v>
      </c>
      <c r="D452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</v>
      </c>
    </row>
    <row r="453" spans="2:4" ht="15.75" thickBot="1" x14ac:dyDescent="0.3">
      <c r="B453" s="29" t="s">
        <v>869</v>
      </c>
      <c r="C453" s="30">
        <v>1.5625</v>
      </c>
      <c r="D453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</v>
      </c>
    </row>
    <row r="454" spans="2:4" ht="15.75" thickBot="1" x14ac:dyDescent="0.3">
      <c r="B454" s="29" t="s">
        <v>870</v>
      </c>
      <c r="C454" s="30">
        <v>1.5938000000000001</v>
      </c>
      <c r="D454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</v>
      </c>
    </row>
    <row r="455" spans="2:4" ht="15.75" thickBot="1" x14ac:dyDescent="0.3">
      <c r="B455" s="29" t="s">
        <v>871</v>
      </c>
      <c r="C455" s="30">
        <v>1.625</v>
      </c>
      <c r="D455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</v>
      </c>
    </row>
    <row r="456" spans="2:4" ht="15.75" thickBot="1" x14ac:dyDescent="0.3">
      <c r="B456" s="29" t="s">
        <v>872</v>
      </c>
      <c r="C456" s="30">
        <v>1.6563000000000001</v>
      </c>
      <c r="D456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</v>
      </c>
    </row>
    <row r="457" spans="2:4" ht="15.75" thickBot="1" x14ac:dyDescent="0.3">
      <c r="B457" s="29" t="s">
        <v>873</v>
      </c>
      <c r="C457" s="30">
        <v>1.6875</v>
      </c>
      <c r="D457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</v>
      </c>
    </row>
    <row r="458" spans="2:4" ht="15.75" thickBot="1" x14ac:dyDescent="0.3">
      <c r="B458" s="29" t="s">
        <v>874</v>
      </c>
      <c r="C458" s="30">
        <v>1.7188000000000001</v>
      </c>
      <c r="D458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</v>
      </c>
    </row>
    <row r="459" spans="2:4" ht="15.75" thickBot="1" x14ac:dyDescent="0.3">
      <c r="B459" s="29" t="s">
        <v>875</v>
      </c>
      <c r="C459" s="30">
        <v>1.75</v>
      </c>
      <c r="D459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</v>
      </c>
    </row>
    <row r="460" spans="2:4" ht="15.75" thickBot="1" x14ac:dyDescent="0.3">
      <c r="B460" s="29" t="s">
        <v>876</v>
      </c>
      <c r="C460" s="30">
        <v>1.7813000000000001</v>
      </c>
      <c r="D460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</v>
      </c>
    </row>
    <row r="461" spans="2:4" ht="15.75" thickBot="1" x14ac:dyDescent="0.3">
      <c r="B461" s="29" t="s">
        <v>877</v>
      </c>
      <c r="C461" s="30">
        <v>1.8125</v>
      </c>
      <c r="D461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</v>
      </c>
    </row>
    <row r="462" spans="2:4" ht="15.75" thickBot="1" x14ac:dyDescent="0.3">
      <c r="B462" s="29" t="s">
        <v>878</v>
      </c>
      <c r="C462" s="30">
        <v>1.8438000000000001</v>
      </c>
      <c r="D462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</v>
      </c>
    </row>
    <row r="463" spans="2:4" ht="15.75" thickBot="1" x14ac:dyDescent="0.3">
      <c r="B463" s="29" t="s">
        <v>879</v>
      </c>
      <c r="C463" s="30">
        <v>1.875</v>
      </c>
      <c r="D463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</v>
      </c>
    </row>
    <row r="464" spans="2:4" ht="15.75" thickBot="1" x14ac:dyDescent="0.3">
      <c r="B464" s="29" t="s">
        <v>880</v>
      </c>
      <c r="C464" s="30">
        <v>1.9063000000000001</v>
      </c>
      <c r="D464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</v>
      </c>
    </row>
    <row r="465" spans="2:4" ht="15.75" thickBot="1" x14ac:dyDescent="0.3">
      <c r="B465" s="29" t="s">
        <v>881</v>
      </c>
      <c r="C465" s="30">
        <v>1.9375</v>
      </c>
      <c r="D465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</v>
      </c>
    </row>
    <row r="466" spans="2:4" ht="15.75" thickBot="1" x14ac:dyDescent="0.3">
      <c r="B466" s="29" t="s">
        <v>882</v>
      </c>
      <c r="C466" s="30">
        <v>1.9688000000000001</v>
      </c>
      <c r="D466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</v>
      </c>
    </row>
    <row r="467" spans="2:4" ht="15.75" thickBot="1" x14ac:dyDescent="0.3">
      <c r="B467" s="29" t="s">
        <v>883</v>
      </c>
      <c r="C467" s="30">
        <v>2</v>
      </c>
      <c r="D467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</v>
      </c>
    </row>
    <row r="468" spans="2:4" ht="15.75" thickBot="1" x14ac:dyDescent="0.3">
      <c r="B468" s="29" t="s">
        <v>884</v>
      </c>
      <c r="C468" s="30">
        <v>2.0625</v>
      </c>
      <c r="D468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</v>
      </c>
    </row>
    <row r="469" spans="2:4" ht="15.75" thickBot="1" x14ac:dyDescent="0.3">
      <c r="B469" s="29" t="s">
        <v>885</v>
      </c>
      <c r="C469" s="30">
        <v>2.125</v>
      </c>
      <c r="D469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</v>
      </c>
    </row>
    <row r="470" spans="2:4" ht="15.75" thickBot="1" x14ac:dyDescent="0.3">
      <c r="B470" s="29" t="s">
        <v>886</v>
      </c>
      <c r="C470" s="30">
        <v>2.1875</v>
      </c>
      <c r="D470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</v>
      </c>
    </row>
    <row r="471" spans="2:4" ht="15.75" thickBot="1" x14ac:dyDescent="0.3">
      <c r="B471" s="29" t="s">
        <v>887</v>
      </c>
      <c r="C471" s="30">
        <v>2.25</v>
      </c>
      <c r="D471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</v>
      </c>
    </row>
    <row r="472" spans="2:4" ht="15.75" thickBot="1" x14ac:dyDescent="0.3">
      <c r="B472" s="29" t="s">
        <v>888</v>
      </c>
      <c r="C472" s="30">
        <v>2.3125</v>
      </c>
      <c r="D472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</v>
      </c>
    </row>
    <row r="473" spans="2:4" ht="15.75" thickBot="1" x14ac:dyDescent="0.3">
      <c r="B473" s="29" t="s">
        <v>889</v>
      </c>
      <c r="C473" s="30">
        <v>2.375</v>
      </c>
      <c r="D473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</v>
      </c>
    </row>
    <row r="474" spans="2:4" ht="15.75" thickBot="1" x14ac:dyDescent="0.3">
      <c r="B474" s="29" t="s">
        <v>890</v>
      </c>
      <c r="C474" s="30">
        <v>2.4375</v>
      </c>
      <c r="D474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</v>
      </c>
    </row>
    <row r="475" spans="2:4" ht="15.75" thickBot="1" x14ac:dyDescent="0.3">
      <c r="B475" s="29" t="s">
        <v>891</v>
      </c>
      <c r="C475" s="30">
        <v>2.5</v>
      </c>
      <c r="D475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</v>
      </c>
    </row>
    <row r="476" spans="2:4" ht="15.75" thickBot="1" x14ac:dyDescent="0.3">
      <c r="B476" s="29" t="s">
        <v>892</v>
      </c>
      <c r="C476" s="30">
        <v>2.5625</v>
      </c>
      <c r="D476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</v>
      </c>
    </row>
    <row r="477" spans="2:4" ht="15.75" thickBot="1" x14ac:dyDescent="0.3">
      <c r="B477" s="29" t="s">
        <v>893</v>
      </c>
      <c r="C477" s="30">
        <v>2.625</v>
      </c>
      <c r="D477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</v>
      </c>
    </row>
    <row r="478" spans="2:4" ht="15.75" thickBot="1" x14ac:dyDescent="0.3">
      <c r="B478" s="29" t="s">
        <v>894</v>
      </c>
      <c r="C478" s="30">
        <v>2.6875</v>
      </c>
      <c r="D478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</v>
      </c>
    </row>
    <row r="479" spans="2:4" ht="15.75" thickBot="1" x14ac:dyDescent="0.3">
      <c r="B479" s="29" t="s">
        <v>895</v>
      </c>
      <c r="C479" s="30">
        <v>2.75</v>
      </c>
      <c r="D479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</v>
      </c>
    </row>
    <row r="480" spans="2:4" ht="15.75" thickBot="1" x14ac:dyDescent="0.3">
      <c r="B480" s="29" t="s">
        <v>896</v>
      </c>
      <c r="C480" s="30">
        <v>2.8125</v>
      </c>
      <c r="D480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</v>
      </c>
    </row>
    <row r="481" spans="2:4" ht="15.75" thickBot="1" x14ac:dyDescent="0.3">
      <c r="B481" s="29" t="s">
        <v>897</v>
      </c>
      <c r="C481" s="30">
        <v>2.875</v>
      </c>
      <c r="D481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</v>
      </c>
    </row>
    <row r="482" spans="2:4" ht="15.75" thickBot="1" x14ac:dyDescent="0.3">
      <c r="B482" s="29" t="s">
        <v>898</v>
      </c>
      <c r="C482" s="30">
        <v>2.9375</v>
      </c>
      <c r="D482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</v>
      </c>
    </row>
    <row r="483" spans="2:4" ht="15.75" thickBot="1" x14ac:dyDescent="0.3">
      <c r="B483" s="29" t="s">
        <v>899</v>
      </c>
      <c r="C483" s="30">
        <v>3</v>
      </c>
      <c r="D483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</v>
      </c>
    </row>
    <row r="484" spans="2:4" ht="15.75" thickBot="1" x14ac:dyDescent="0.3">
      <c r="B484" s="29" t="s">
        <v>900</v>
      </c>
      <c r="C484" s="30">
        <v>3.0625</v>
      </c>
      <c r="D484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</v>
      </c>
    </row>
    <row r="485" spans="2:4" ht="15.75" thickBot="1" x14ac:dyDescent="0.3">
      <c r="B485" s="29" t="s">
        <v>901</v>
      </c>
      <c r="C485" s="30">
        <v>3.125</v>
      </c>
      <c r="D485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</v>
      </c>
    </row>
    <row r="486" spans="2:4" ht="15.75" thickBot="1" x14ac:dyDescent="0.3">
      <c r="B486" s="29" t="s">
        <v>902</v>
      </c>
      <c r="C486" s="30">
        <v>3.1875</v>
      </c>
      <c r="D486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</v>
      </c>
    </row>
    <row r="487" spans="2:4" ht="15.75" thickBot="1" x14ac:dyDescent="0.3">
      <c r="B487" s="29" t="s">
        <v>903</v>
      </c>
      <c r="C487" s="30">
        <v>3.25</v>
      </c>
      <c r="D487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</v>
      </c>
    </row>
    <row r="488" spans="2:4" ht="15.75" thickBot="1" x14ac:dyDescent="0.3">
      <c r="B488" s="29" t="s">
        <v>904</v>
      </c>
      <c r="C488" s="30">
        <v>3.3125</v>
      </c>
      <c r="D488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</v>
      </c>
    </row>
    <row r="489" spans="2:4" ht="15.75" thickBot="1" x14ac:dyDescent="0.3">
      <c r="B489" s="29" t="s">
        <v>905</v>
      </c>
      <c r="C489" s="30">
        <v>3.375</v>
      </c>
      <c r="D489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</v>
      </c>
    </row>
    <row r="490" spans="2:4" ht="15.75" thickBot="1" x14ac:dyDescent="0.3">
      <c r="B490" s="29" t="s">
        <v>906</v>
      </c>
      <c r="C490" s="30">
        <v>3.4375</v>
      </c>
      <c r="D490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</v>
      </c>
    </row>
    <row r="491" spans="2:4" ht="15.75" thickBot="1" x14ac:dyDescent="0.3">
      <c r="B491" s="29" t="s">
        <v>907</v>
      </c>
      <c r="C491" s="30">
        <v>3.5</v>
      </c>
      <c r="D491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</v>
      </c>
    </row>
    <row r="492" spans="2:4" ht="15.75" thickBot="1" x14ac:dyDescent="0.3">
      <c r="B492" s="29" t="s">
        <v>908</v>
      </c>
      <c r="C492" s="30">
        <v>3.5625</v>
      </c>
      <c r="D492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</v>
      </c>
    </row>
    <row r="493" spans="2:4" ht="15.75" thickBot="1" x14ac:dyDescent="0.3">
      <c r="B493" s="29" t="s">
        <v>909</v>
      </c>
      <c r="C493" s="30">
        <v>3.625</v>
      </c>
      <c r="D493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</v>
      </c>
    </row>
    <row r="494" spans="2:4" ht="15.75" thickBot="1" x14ac:dyDescent="0.3">
      <c r="B494" s="29" t="s">
        <v>910</v>
      </c>
      <c r="C494" s="30">
        <v>3.6875</v>
      </c>
      <c r="D494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</v>
      </c>
    </row>
    <row r="495" spans="2:4" ht="15.75" thickBot="1" x14ac:dyDescent="0.3">
      <c r="B495" s="29" t="s">
        <v>911</v>
      </c>
      <c r="C495" s="30">
        <v>3.75</v>
      </c>
      <c r="D495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</v>
      </c>
    </row>
    <row r="496" spans="2:4" ht="15.75" thickBot="1" x14ac:dyDescent="0.3">
      <c r="B496" s="29" t="s">
        <v>912</v>
      </c>
      <c r="C496" s="30">
        <v>3.8125</v>
      </c>
      <c r="D496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</v>
      </c>
    </row>
    <row r="497" spans="2:4" ht="15.75" thickBot="1" x14ac:dyDescent="0.3">
      <c r="B497" s="29" t="s">
        <v>913</v>
      </c>
      <c r="C497" s="30">
        <v>3.875</v>
      </c>
      <c r="D497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</v>
      </c>
    </row>
    <row r="498" spans="2:4" ht="15.75" thickBot="1" x14ac:dyDescent="0.3">
      <c r="B498" s="29" t="s">
        <v>914</v>
      </c>
      <c r="C498" s="30">
        <v>3.9375</v>
      </c>
      <c r="D498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</v>
      </c>
    </row>
    <row r="499" spans="2:4" ht="15.75" thickBot="1" x14ac:dyDescent="0.3">
      <c r="B499" s="29" t="s">
        <v>915</v>
      </c>
      <c r="C499" s="30">
        <v>4</v>
      </c>
      <c r="D499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</v>
      </c>
    </row>
    <row r="500" spans="2:4" ht="15.75" thickBot="1" x14ac:dyDescent="0.3">
      <c r="B500" s="29" t="s">
        <v>916</v>
      </c>
      <c r="C500" s="30">
        <v>4.125</v>
      </c>
      <c r="D500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</v>
      </c>
    </row>
    <row r="501" spans="2:4" ht="15.75" thickBot="1" x14ac:dyDescent="0.3">
      <c r="B501" s="29" t="s">
        <v>917</v>
      </c>
      <c r="C501" s="30">
        <v>4.25</v>
      </c>
      <c r="D501" t="str">
        <f t="shared" ref="D501:D531" si="8">D500&amp;C501&amp;"m|"</f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</v>
      </c>
    </row>
    <row r="502" spans="2:4" ht="15.75" thickBot="1" x14ac:dyDescent="0.3">
      <c r="B502" s="29" t="s">
        <v>918</v>
      </c>
      <c r="C502" s="30">
        <v>4.375</v>
      </c>
      <c r="D502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</v>
      </c>
    </row>
    <row r="503" spans="2:4" ht="15.75" thickBot="1" x14ac:dyDescent="0.3">
      <c r="B503" s="29" t="s">
        <v>919</v>
      </c>
      <c r="C503" s="30">
        <v>4.5</v>
      </c>
      <c r="D503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</v>
      </c>
    </row>
    <row r="504" spans="2:4" ht="15.75" thickBot="1" x14ac:dyDescent="0.3">
      <c r="B504" s="29" t="s">
        <v>920</v>
      </c>
      <c r="C504" s="30">
        <v>4.625</v>
      </c>
      <c r="D504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</v>
      </c>
    </row>
    <row r="505" spans="2:4" ht="15.75" thickBot="1" x14ac:dyDescent="0.3">
      <c r="B505" s="29" t="s">
        <v>921</v>
      </c>
      <c r="C505" s="30">
        <v>4.75</v>
      </c>
      <c r="D505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</v>
      </c>
    </row>
    <row r="506" spans="2:4" ht="15.75" thickBot="1" x14ac:dyDescent="0.3">
      <c r="B506" s="29" t="s">
        <v>922</v>
      </c>
      <c r="C506" s="30">
        <v>4.875</v>
      </c>
      <c r="D506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</v>
      </c>
    </row>
    <row r="507" spans="2:4" ht="15.75" thickBot="1" x14ac:dyDescent="0.3">
      <c r="B507" s="29" t="s">
        <v>923</v>
      </c>
      <c r="C507" s="30">
        <v>5</v>
      </c>
      <c r="D507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</v>
      </c>
    </row>
    <row r="508" spans="2:4" ht="15.75" thickBot="1" x14ac:dyDescent="0.3">
      <c r="B508" s="29" t="s">
        <v>924</v>
      </c>
      <c r="C508" s="30">
        <v>5.125</v>
      </c>
      <c r="D508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</v>
      </c>
    </row>
    <row r="509" spans="2:4" ht="15.75" thickBot="1" x14ac:dyDescent="0.3">
      <c r="B509" s="29" t="s">
        <v>925</v>
      </c>
      <c r="C509" s="30">
        <v>5.25</v>
      </c>
      <c r="D509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</v>
      </c>
    </row>
    <row r="510" spans="2:4" ht="15.75" thickBot="1" x14ac:dyDescent="0.3">
      <c r="B510" s="29" t="s">
        <v>926</v>
      </c>
      <c r="C510" s="30">
        <v>5.375</v>
      </c>
      <c r="D510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</v>
      </c>
    </row>
    <row r="511" spans="2:4" ht="15.75" thickBot="1" x14ac:dyDescent="0.3">
      <c r="B511" s="29" t="s">
        <v>927</v>
      </c>
      <c r="C511" s="30">
        <v>5.5</v>
      </c>
      <c r="D511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</v>
      </c>
    </row>
    <row r="512" spans="2:4" ht="15.75" thickBot="1" x14ac:dyDescent="0.3">
      <c r="B512" s="29" t="s">
        <v>928</v>
      </c>
      <c r="C512" s="30">
        <v>5.625</v>
      </c>
      <c r="D512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</v>
      </c>
    </row>
    <row r="513" spans="2:4" ht="15.75" thickBot="1" x14ac:dyDescent="0.3">
      <c r="B513" s="29" t="s">
        <v>929</v>
      </c>
      <c r="C513" s="30">
        <v>5.75</v>
      </c>
      <c r="D513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</v>
      </c>
    </row>
    <row r="514" spans="2:4" ht="15.75" thickBot="1" x14ac:dyDescent="0.3">
      <c r="B514" s="29" t="s">
        <v>930</v>
      </c>
      <c r="C514" s="30">
        <v>5.875</v>
      </c>
      <c r="D514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</v>
      </c>
    </row>
    <row r="515" spans="2:4" ht="15.75" thickBot="1" x14ac:dyDescent="0.3">
      <c r="B515" s="29" t="s">
        <v>931</v>
      </c>
      <c r="C515" s="30">
        <v>6</v>
      </c>
      <c r="D515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</v>
      </c>
    </row>
    <row r="516" spans="2:4" ht="15.75" thickBot="1" x14ac:dyDescent="0.3">
      <c r="B516" s="29" t="s">
        <v>932</v>
      </c>
      <c r="C516" s="30">
        <v>6.125</v>
      </c>
      <c r="D516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</v>
      </c>
    </row>
    <row r="517" spans="2:4" ht="15.75" thickBot="1" x14ac:dyDescent="0.3">
      <c r="B517" s="29" t="s">
        <v>933</v>
      </c>
      <c r="C517" s="30">
        <v>6.25</v>
      </c>
      <c r="D517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</v>
      </c>
    </row>
    <row r="518" spans="2:4" ht="15.75" thickBot="1" x14ac:dyDescent="0.3">
      <c r="B518" s="29" t="s">
        <v>934</v>
      </c>
      <c r="C518" s="30">
        <v>6.375</v>
      </c>
      <c r="D518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</v>
      </c>
    </row>
    <row r="519" spans="2:4" ht="15.75" thickBot="1" x14ac:dyDescent="0.3">
      <c r="B519" s="29" t="s">
        <v>935</v>
      </c>
      <c r="C519" s="30">
        <v>6.5</v>
      </c>
      <c r="D519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</v>
      </c>
    </row>
    <row r="520" spans="2:4" ht="15.75" thickBot="1" x14ac:dyDescent="0.3">
      <c r="B520" s="29" t="s">
        <v>936</v>
      </c>
      <c r="C520" s="30">
        <v>6.625</v>
      </c>
      <c r="D520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</v>
      </c>
    </row>
    <row r="521" spans="2:4" ht="15.75" thickBot="1" x14ac:dyDescent="0.3">
      <c r="B521" s="29" t="s">
        <v>937</v>
      </c>
      <c r="C521" s="30">
        <v>6.75</v>
      </c>
      <c r="D521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</v>
      </c>
    </row>
    <row r="522" spans="2:4" ht="15.75" thickBot="1" x14ac:dyDescent="0.3">
      <c r="B522" s="29" t="s">
        <v>938</v>
      </c>
      <c r="C522" s="30">
        <v>6.875</v>
      </c>
      <c r="D522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6.875m|</v>
      </c>
    </row>
    <row r="523" spans="2:4" ht="15.75" thickBot="1" x14ac:dyDescent="0.3">
      <c r="B523" s="29" t="s">
        <v>939</v>
      </c>
      <c r="C523" s="30">
        <v>7</v>
      </c>
      <c r="D523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6.875m|7m|</v>
      </c>
    </row>
    <row r="524" spans="2:4" ht="15.75" thickBot="1" x14ac:dyDescent="0.3">
      <c r="B524" s="29" t="s">
        <v>940</v>
      </c>
      <c r="C524" s="30">
        <v>7.125</v>
      </c>
      <c r="D524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6.875m|7m|7.125m|</v>
      </c>
    </row>
    <row r="525" spans="2:4" ht="15.75" thickBot="1" x14ac:dyDescent="0.3">
      <c r="B525" s="29" t="s">
        <v>941</v>
      </c>
      <c r="C525" s="30">
        <v>7.25</v>
      </c>
      <c r="D525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6.875m|7m|7.125m|7.25m|</v>
      </c>
    </row>
    <row r="526" spans="2:4" ht="15.75" thickBot="1" x14ac:dyDescent="0.3">
      <c r="B526" s="29" t="s">
        <v>942</v>
      </c>
      <c r="C526" s="30">
        <v>7.375</v>
      </c>
      <c r="D526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6.875m|7m|7.125m|7.25m|7.375m|</v>
      </c>
    </row>
    <row r="527" spans="2:4" ht="15.75" thickBot="1" x14ac:dyDescent="0.3">
      <c r="B527" s="29" t="s">
        <v>943</v>
      </c>
      <c r="C527" s="30">
        <v>7.5</v>
      </c>
      <c r="D527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6.875m|7m|7.125m|7.25m|7.375m|7.5m|</v>
      </c>
    </row>
    <row r="528" spans="2:4" ht="15.75" thickBot="1" x14ac:dyDescent="0.3">
      <c r="B528" s="29" t="s">
        <v>944</v>
      </c>
      <c r="C528" s="30">
        <v>7.625</v>
      </c>
      <c r="D528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6.875m|7m|7.125m|7.25m|7.375m|7.5m|7.625m|</v>
      </c>
    </row>
    <row r="529" spans="2:4" ht="15.75" thickBot="1" x14ac:dyDescent="0.3">
      <c r="B529" s="29" t="s">
        <v>945</v>
      </c>
      <c r="C529" s="30">
        <v>7.75</v>
      </c>
      <c r="D529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6.875m|7m|7.125m|7.25m|7.375m|7.5m|7.625m|7.75m|</v>
      </c>
    </row>
    <row r="530" spans="2:4" ht="15.75" thickBot="1" x14ac:dyDescent="0.3">
      <c r="B530" s="29" t="s">
        <v>946</v>
      </c>
      <c r="C530" s="30">
        <v>7.875</v>
      </c>
      <c r="D530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6.875m|7m|7.125m|7.25m|7.375m|7.5m|7.625m|7.75m|7.875m|</v>
      </c>
    </row>
    <row r="531" spans="2:4" ht="15.75" thickBot="1" x14ac:dyDescent="0.3">
      <c r="B531" s="29" t="s">
        <v>947</v>
      </c>
      <c r="C531" s="30">
        <v>8</v>
      </c>
      <c r="D531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6.875m|7m|7.125m|7.25m|7.375m|7.5m|7.625m|7.75m|7.875m|8m|</v>
      </c>
    </row>
    <row r="532" spans="2:4" ht="15.75" thickBot="1" x14ac:dyDescent="0.3"/>
    <row r="533" spans="2:4" x14ac:dyDescent="0.25">
      <c r="B533" s="36"/>
      <c r="C533" s="46" t="s">
        <v>948</v>
      </c>
    </row>
    <row r="534" spans="2:4" ht="15.75" thickBot="1" x14ac:dyDescent="0.3">
      <c r="B534" s="37" t="s">
        <v>66</v>
      </c>
      <c r="C534" s="47"/>
    </row>
    <row r="535" spans="2:4" ht="15.75" thickBot="1" x14ac:dyDescent="0.3">
      <c r="B535" s="29" t="s">
        <v>949</v>
      </c>
      <c r="C535" s="30">
        <v>0.5</v>
      </c>
      <c r="D535" t="str">
        <f>C535&amp;"|"</f>
        <v>0.5|</v>
      </c>
    </row>
    <row r="536" spans="2:4" ht="15.75" thickBot="1" x14ac:dyDescent="0.3">
      <c r="B536" s="29" t="s">
        <v>950</v>
      </c>
      <c r="C536" s="30">
        <v>1</v>
      </c>
      <c r="D536" t="str">
        <f>D535&amp;C536&amp;"|"</f>
        <v>0.5|1|</v>
      </c>
    </row>
    <row r="537" spans="2:4" ht="15.75" thickBot="1" x14ac:dyDescent="0.3">
      <c r="B537" s="29" t="s">
        <v>951</v>
      </c>
      <c r="C537" s="30">
        <v>1.5</v>
      </c>
      <c r="D537" t="str">
        <f>D536&amp;C537&amp;"|"</f>
        <v>0.5|1|1.5|</v>
      </c>
    </row>
    <row r="538" spans="2:4" ht="15.75" thickBot="1" x14ac:dyDescent="0.3">
      <c r="B538" s="29" t="s">
        <v>952</v>
      </c>
      <c r="C538" s="30">
        <v>2</v>
      </c>
      <c r="D538" t="str">
        <f>D537&amp;C538&amp;"|"</f>
        <v>0.5|1|1.5|2|</v>
      </c>
    </row>
    <row r="540" spans="2:4" ht="15.75" thickBot="1" x14ac:dyDescent="0.3"/>
    <row r="541" spans="2:4" ht="59.25" customHeight="1" x14ac:dyDescent="0.25">
      <c r="B541" s="36"/>
      <c r="C541" s="46" t="s">
        <v>954</v>
      </c>
    </row>
    <row r="542" spans="2:4" ht="15.75" thickBot="1" x14ac:dyDescent="0.3">
      <c r="B542" s="37" t="s">
        <v>953</v>
      </c>
      <c r="C542" s="47"/>
    </row>
    <row r="543" spans="2:4" ht="15.75" thickBot="1" x14ac:dyDescent="0.3">
      <c r="B543" s="29" t="s">
        <v>955</v>
      </c>
      <c r="C543" s="30">
        <v>1</v>
      </c>
      <c r="D543" t="str">
        <f>C543&amp;"m|"</f>
        <v>1m|</v>
      </c>
    </row>
    <row r="544" spans="2:4" ht="15.75" thickBot="1" x14ac:dyDescent="0.3">
      <c r="B544" s="29" t="s">
        <v>956</v>
      </c>
      <c r="C544" s="30">
        <v>2</v>
      </c>
      <c r="D544" t="str">
        <f>D543&amp;C544&amp;"m|"</f>
        <v>1m|2m|</v>
      </c>
    </row>
    <row r="545" spans="2:4" ht="15.75" thickBot="1" x14ac:dyDescent="0.3">
      <c r="B545" s="29" t="s">
        <v>957</v>
      </c>
      <c r="C545" s="30">
        <v>3</v>
      </c>
      <c r="D545" t="str">
        <f t="shared" ref="D545:D557" si="9">D544&amp;C545&amp;"m|"</f>
        <v>1m|2m|3m|</v>
      </c>
    </row>
    <row r="546" spans="2:4" ht="15.75" thickBot="1" x14ac:dyDescent="0.3">
      <c r="B546" s="29" t="s">
        <v>958</v>
      </c>
      <c r="C546" s="30">
        <v>4</v>
      </c>
      <c r="D546" t="str">
        <f t="shared" si="9"/>
        <v>1m|2m|3m|4m|</v>
      </c>
    </row>
    <row r="547" spans="2:4" ht="15.75" thickBot="1" x14ac:dyDescent="0.3">
      <c r="B547" s="29" t="s">
        <v>959</v>
      </c>
      <c r="C547" s="30">
        <v>5</v>
      </c>
      <c r="D547" t="str">
        <f t="shared" si="9"/>
        <v>1m|2m|3m|4m|5m|</v>
      </c>
    </row>
    <row r="548" spans="2:4" ht="15.75" thickBot="1" x14ac:dyDescent="0.3">
      <c r="B548" s="29" t="s">
        <v>960</v>
      </c>
      <c r="C548" s="30">
        <v>6</v>
      </c>
      <c r="D548" t="str">
        <f t="shared" si="9"/>
        <v>1m|2m|3m|4m|5m|6m|</v>
      </c>
    </row>
    <row r="549" spans="2:4" ht="15.75" thickBot="1" x14ac:dyDescent="0.3">
      <c r="B549" s="29" t="s">
        <v>961</v>
      </c>
      <c r="C549" s="30">
        <v>7</v>
      </c>
      <c r="D549" t="str">
        <f t="shared" si="9"/>
        <v>1m|2m|3m|4m|5m|6m|7m|</v>
      </c>
    </row>
    <row r="550" spans="2:4" ht="15.75" thickBot="1" x14ac:dyDescent="0.3">
      <c r="B550" s="29" t="s">
        <v>962</v>
      </c>
      <c r="C550" s="30">
        <v>8</v>
      </c>
      <c r="D550" t="str">
        <f t="shared" si="9"/>
        <v>1m|2m|3m|4m|5m|6m|7m|8m|</v>
      </c>
    </row>
    <row r="551" spans="2:4" ht="15.75" thickBot="1" x14ac:dyDescent="0.3">
      <c r="B551" s="29" t="s">
        <v>963</v>
      </c>
      <c r="C551" s="30">
        <v>9</v>
      </c>
      <c r="D551" t="str">
        <f t="shared" si="9"/>
        <v>1m|2m|3m|4m|5m|6m|7m|8m|9m|</v>
      </c>
    </row>
    <row r="552" spans="2:4" ht="15.75" thickBot="1" x14ac:dyDescent="0.3">
      <c r="B552" s="29" t="s">
        <v>964</v>
      </c>
      <c r="C552" s="30">
        <v>10</v>
      </c>
      <c r="D552" t="str">
        <f t="shared" si="9"/>
        <v>1m|2m|3m|4m|5m|6m|7m|8m|9m|10m|</v>
      </c>
    </row>
    <row r="553" spans="2:4" ht="15.75" thickBot="1" x14ac:dyDescent="0.3">
      <c r="B553" s="29" t="s">
        <v>965</v>
      </c>
      <c r="C553" s="30">
        <v>11</v>
      </c>
      <c r="D553" t="str">
        <f t="shared" si="9"/>
        <v>1m|2m|3m|4m|5m|6m|7m|8m|9m|10m|11m|</v>
      </c>
    </row>
    <row r="554" spans="2:4" ht="15.75" thickBot="1" x14ac:dyDescent="0.3">
      <c r="B554" s="29" t="s">
        <v>966</v>
      </c>
      <c r="C554" s="30">
        <v>12</v>
      </c>
      <c r="D554" t="str">
        <f t="shared" si="9"/>
        <v>1m|2m|3m|4m|5m|6m|7m|8m|9m|10m|11m|12m|</v>
      </c>
    </row>
    <row r="555" spans="2:4" ht="15.75" thickBot="1" x14ac:dyDescent="0.3">
      <c r="B555" s="29" t="s">
        <v>967</v>
      </c>
      <c r="C555" s="30">
        <v>13</v>
      </c>
      <c r="D555" t="str">
        <f t="shared" si="9"/>
        <v>1m|2m|3m|4m|5m|6m|7m|8m|9m|10m|11m|12m|13m|</v>
      </c>
    </row>
    <row r="556" spans="2:4" ht="15.75" thickBot="1" x14ac:dyDescent="0.3">
      <c r="B556" s="29" t="s">
        <v>968</v>
      </c>
      <c r="C556" s="30">
        <v>14</v>
      </c>
      <c r="D556" t="str">
        <f t="shared" si="9"/>
        <v>1m|2m|3m|4m|5m|6m|7m|8m|9m|10m|11m|12m|13m|14m|</v>
      </c>
    </row>
    <row r="557" spans="2:4" ht="15.75" thickBot="1" x14ac:dyDescent="0.3">
      <c r="B557" s="29" t="s">
        <v>969</v>
      </c>
      <c r="C557" s="30">
        <v>15</v>
      </c>
      <c r="D557" t="str">
        <f t="shared" si="9"/>
        <v>1m|2m|3m|4m|5m|6m|7m|8m|9m|10m|11m|12m|13m|14m|15m|</v>
      </c>
    </row>
    <row r="558" spans="2:4" ht="15.75" thickBot="1" x14ac:dyDescent="0.3">
      <c r="B558" s="29" t="s">
        <v>970</v>
      </c>
      <c r="C558" s="30">
        <v>16</v>
      </c>
    </row>
    <row r="559" spans="2:4" ht="15.75" thickBot="1" x14ac:dyDescent="0.3"/>
    <row r="560" spans="2:4" ht="59.25" customHeight="1" x14ac:dyDescent="0.25">
      <c r="B560" s="36"/>
      <c r="C560" s="46" t="s">
        <v>954</v>
      </c>
    </row>
    <row r="561" spans="2:4" ht="15.75" thickBot="1" x14ac:dyDescent="0.3">
      <c r="B561" s="37" t="s">
        <v>953</v>
      </c>
      <c r="C561" s="47"/>
    </row>
    <row r="562" spans="2:4" ht="15.75" thickBot="1" x14ac:dyDescent="0.3">
      <c r="B562" s="29" t="s">
        <v>955</v>
      </c>
      <c r="C562" s="30">
        <v>1</v>
      </c>
      <c r="D562" t="str">
        <f>C562&amp;"u"</f>
        <v>1u</v>
      </c>
    </row>
    <row r="563" spans="2:4" ht="15.75" thickBot="1" x14ac:dyDescent="0.3">
      <c r="B563" s="29" t="s">
        <v>956</v>
      </c>
      <c r="C563" s="30">
        <v>2</v>
      </c>
      <c r="D563" t="str">
        <f>D562&amp;"|"&amp;C563&amp;"u"</f>
        <v>1u|2u</v>
      </c>
    </row>
    <row r="564" spans="2:4" ht="15.75" thickBot="1" x14ac:dyDescent="0.3">
      <c r="B564" s="29" t="s">
        <v>957</v>
      </c>
      <c r="C564" s="30">
        <v>3</v>
      </c>
      <c r="D564" t="str">
        <f>D563&amp;"|"&amp;C564&amp;"u"</f>
        <v>1u|2u|3u</v>
      </c>
    </row>
    <row r="565" spans="2:4" ht="15.75" thickBot="1" x14ac:dyDescent="0.3">
      <c r="B565" s="29" t="s">
        <v>958</v>
      </c>
      <c r="C565" s="30">
        <v>4</v>
      </c>
      <c r="D565" t="str">
        <f t="shared" ref="D565:D577" si="10">D564&amp;"|"&amp;C565&amp;"u"</f>
        <v>1u|2u|3u|4u</v>
      </c>
    </row>
    <row r="566" spans="2:4" ht="15.75" thickBot="1" x14ac:dyDescent="0.3">
      <c r="B566" s="29" t="s">
        <v>959</v>
      </c>
      <c r="C566" s="30">
        <v>5</v>
      </c>
      <c r="D566" t="str">
        <f t="shared" si="10"/>
        <v>1u|2u|3u|4u|5u</v>
      </c>
    </row>
    <row r="567" spans="2:4" ht="15.75" thickBot="1" x14ac:dyDescent="0.3">
      <c r="B567" s="29" t="s">
        <v>960</v>
      </c>
      <c r="C567" s="30">
        <v>6</v>
      </c>
      <c r="D567" t="str">
        <f t="shared" si="10"/>
        <v>1u|2u|3u|4u|5u|6u</v>
      </c>
    </row>
    <row r="568" spans="2:4" ht="15.75" thickBot="1" x14ac:dyDescent="0.3">
      <c r="B568" s="29" t="s">
        <v>961</v>
      </c>
      <c r="C568" s="30">
        <v>7</v>
      </c>
      <c r="D568" t="str">
        <f t="shared" si="10"/>
        <v>1u|2u|3u|4u|5u|6u|7u</v>
      </c>
    </row>
    <row r="569" spans="2:4" ht="15.75" thickBot="1" x14ac:dyDescent="0.3">
      <c r="B569" s="29" t="s">
        <v>962</v>
      </c>
      <c r="C569" s="30">
        <v>8</v>
      </c>
      <c r="D569" t="str">
        <f t="shared" si="10"/>
        <v>1u|2u|3u|4u|5u|6u|7u|8u</v>
      </c>
    </row>
    <row r="570" spans="2:4" ht="15.75" thickBot="1" x14ac:dyDescent="0.3">
      <c r="B570" s="29" t="s">
        <v>963</v>
      </c>
      <c r="C570" s="30">
        <v>9</v>
      </c>
      <c r="D570" t="str">
        <f t="shared" si="10"/>
        <v>1u|2u|3u|4u|5u|6u|7u|8u|9u</v>
      </c>
    </row>
    <row r="571" spans="2:4" ht="15.75" thickBot="1" x14ac:dyDescent="0.3">
      <c r="B571" s="29" t="s">
        <v>964</v>
      </c>
      <c r="C571" s="30">
        <v>10</v>
      </c>
      <c r="D571" t="str">
        <f t="shared" si="10"/>
        <v>1u|2u|3u|4u|5u|6u|7u|8u|9u|10u</v>
      </c>
    </row>
    <row r="572" spans="2:4" ht="15.75" thickBot="1" x14ac:dyDescent="0.3">
      <c r="B572" s="29" t="s">
        <v>965</v>
      </c>
      <c r="C572" s="30">
        <v>11</v>
      </c>
      <c r="D572" t="str">
        <f t="shared" si="10"/>
        <v>1u|2u|3u|4u|5u|6u|7u|8u|9u|10u|11u</v>
      </c>
    </row>
    <row r="573" spans="2:4" ht="15.75" thickBot="1" x14ac:dyDescent="0.3">
      <c r="B573" s="29" t="s">
        <v>966</v>
      </c>
      <c r="C573" s="30">
        <v>12</v>
      </c>
      <c r="D573" t="str">
        <f t="shared" si="10"/>
        <v>1u|2u|3u|4u|5u|6u|7u|8u|9u|10u|11u|12u</v>
      </c>
    </row>
    <row r="574" spans="2:4" ht="15.75" thickBot="1" x14ac:dyDescent="0.3">
      <c r="B574" s="29" t="s">
        <v>967</v>
      </c>
      <c r="C574" s="30">
        <v>13</v>
      </c>
      <c r="D574" t="str">
        <f t="shared" si="10"/>
        <v>1u|2u|3u|4u|5u|6u|7u|8u|9u|10u|11u|12u|13u</v>
      </c>
    </row>
    <row r="575" spans="2:4" ht="15.75" thickBot="1" x14ac:dyDescent="0.3">
      <c r="B575" s="29" t="s">
        <v>968</v>
      </c>
      <c r="C575" s="30">
        <v>14</v>
      </c>
      <c r="D575" t="str">
        <f t="shared" si="10"/>
        <v>1u|2u|3u|4u|5u|6u|7u|8u|9u|10u|11u|12u|13u|14u</v>
      </c>
    </row>
    <row r="576" spans="2:4" ht="15.75" thickBot="1" x14ac:dyDescent="0.3">
      <c r="B576" s="29" t="s">
        <v>969</v>
      </c>
      <c r="C576" s="30">
        <v>15</v>
      </c>
      <c r="D576" t="str">
        <f t="shared" si="10"/>
        <v>1u|2u|3u|4u|5u|6u|7u|8u|9u|10u|11u|12u|13u|14u|15u</v>
      </c>
    </row>
    <row r="577" spans="2:4" ht="15.75" thickBot="1" x14ac:dyDescent="0.3">
      <c r="B577" s="29" t="s">
        <v>970</v>
      </c>
      <c r="C577" s="30">
        <v>16</v>
      </c>
      <c r="D577" t="str">
        <f t="shared" si="10"/>
        <v>1u|2u|3u|4u|5u|6u|7u|8u|9u|10u|11u|12u|13u|14u|15u|16u</v>
      </c>
    </row>
    <row r="578" spans="2:4" ht="15.75" thickBot="1" x14ac:dyDescent="0.3"/>
    <row r="579" spans="2:4" ht="29.25" customHeight="1" x14ac:dyDescent="0.25">
      <c r="B579" s="36"/>
      <c r="C579" s="46" t="s">
        <v>972</v>
      </c>
    </row>
    <row r="580" spans="2:4" ht="15.75" thickBot="1" x14ac:dyDescent="0.3">
      <c r="B580" s="37" t="s">
        <v>971</v>
      </c>
      <c r="C580" s="47"/>
    </row>
    <row r="581" spans="2:4" ht="15.75" thickBot="1" x14ac:dyDescent="0.3">
      <c r="B581" s="29" t="s">
        <v>973</v>
      </c>
      <c r="C581" s="30">
        <v>80</v>
      </c>
      <c r="D581" t="str">
        <f>C581&amp;"m"</f>
        <v>80m</v>
      </c>
    </row>
    <row r="582" spans="2:4" ht="15.75" thickBot="1" x14ac:dyDescent="0.3">
      <c r="B582" s="29" t="s">
        <v>974</v>
      </c>
      <c r="C582" s="30">
        <v>120</v>
      </c>
      <c r="D582" t="str">
        <f>D581&amp;"|"&amp;C582&amp;"m"</f>
        <v>80m|120m</v>
      </c>
    </row>
    <row r="583" spans="2:4" ht="15.75" thickBot="1" x14ac:dyDescent="0.3">
      <c r="B583" s="29" t="s">
        <v>975</v>
      </c>
      <c r="C583" s="30">
        <v>160</v>
      </c>
      <c r="D583" t="str">
        <f t="shared" ref="D583:D588" si="11">D582&amp;"|"&amp;C583&amp;"m"</f>
        <v>80m|120m|160m</v>
      </c>
    </row>
    <row r="584" spans="2:4" ht="15.75" thickBot="1" x14ac:dyDescent="0.3">
      <c r="B584" s="29" t="s">
        <v>976</v>
      </c>
      <c r="C584" s="30">
        <v>200</v>
      </c>
      <c r="D584" t="str">
        <f t="shared" si="11"/>
        <v>80m|120m|160m|200m</v>
      </c>
    </row>
    <row r="585" spans="2:4" ht="15.75" thickBot="1" x14ac:dyDescent="0.3">
      <c r="B585" s="29" t="s">
        <v>977</v>
      </c>
      <c r="C585" s="30">
        <v>240</v>
      </c>
      <c r="D585" t="str">
        <f t="shared" si="11"/>
        <v>80m|120m|160m|200m|240m</v>
      </c>
    </row>
    <row r="586" spans="2:4" ht="15.75" thickBot="1" x14ac:dyDescent="0.3">
      <c r="B586" s="29" t="s">
        <v>978</v>
      </c>
      <c r="C586" s="30">
        <v>280</v>
      </c>
      <c r="D586" t="str">
        <f t="shared" si="11"/>
        <v>80m|120m|160m|200m|240m|280m</v>
      </c>
    </row>
    <row r="587" spans="2:4" ht="15.75" thickBot="1" x14ac:dyDescent="0.3">
      <c r="B587" s="29" t="s">
        <v>979</v>
      </c>
      <c r="C587" s="30">
        <v>320</v>
      </c>
      <c r="D587" t="str">
        <f t="shared" si="11"/>
        <v>80m|120m|160m|200m|240m|280m|320m</v>
      </c>
    </row>
    <row r="588" spans="2:4" ht="15.75" thickBot="1" x14ac:dyDescent="0.3">
      <c r="B588" s="29" t="s">
        <v>980</v>
      </c>
      <c r="C588" s="30">
        <v>360</v>
      </c>
      <c r="D588" t="str">
        <f t="shared" si="11"/>
        <v>80m|120m|160m|200m|240m|280m|320m|360m</v>
      </c>
    </row>
    <row r="589" spans="2:4" ht="15.75" thickBot="1" x14ac:dyDescent="0.3"/>
    <row r="590" spans="2:4" ht="45.75" thickBot="1" x14ac:dyDescent="0.3">
      <c r="B590" s="39" t="s">
        <v>982</v>
      </c>
      <c r="C590" s="40" t="s">
        <v>983</v>
      </c>
    </row>
    <row r="591" spans="2:4" ht="15.75" thickBot="1" x14ac:dyDescent="0.3">
      <c r="B591" s="23" t="s">
        <v>955</v>
      </c>
      <c r="C591" s="24">
        <v>40</v>
      </c>
      <c r="D591" t="str">
        <f>C591&amp;"m"</f>
        <v>40m</v>
      </c>
    </row>
    <row r="592" spans="2:4" ht="15.75" thickBot="1" x14ac:dyDescent="0.3">
      <c r="B592" s="23" t="s">
        <v>956</v>
      </c>
      <c r="C592" s="24">
        <v>50</v>
      </c>
      <c r="D592" t="str">
        <f>D591&amp;"|"&amp;C592&amp;"m"</f>
        <v>40m|50m</v>
      </c>
    </row>
    <row r="593" spans="2:4" ht="15.75" thickBot="1" x14ac:dyDescent="0.3">
      <c r="B593" s="23" t="s">
        <v>957</v>
      </c>
      <c r="C593" s="24">
        <v>60</v>
      </c>
      <c r="D593" t="str">
        <f t="shared" ref="D593:D606" si="12">D592&amp;"|"&amp;C593&amp;"m"</f>
        <v>40m|50m|60m</v>
      </c>
    </row>
    <row r="594" spans="2:4" ht="15.75" thickBot="1" x14ac:dyDescent="0.3">
      <c r="B594" s="23" t="s">
        <v>958</v>
      </c>
      <c r="C594" s="24">
        <v>70</v>
      </c>
      <c r="D594" t="str">
        <f t="shared" si="12"/>
        <v>40m|50m|60m|70m</v>
      </c>
    </row>
    <row r="595" spans="2:4" ht="15.75" thickBot="1" x14ac:dyDescent="0.3">
      <c r="B595" s="23" t="s">
        <v>959</v>
      </c>
      <c r="C595" s="24">
        <v>80</v>
      </c>
      <c r="D595" t="str">
        <f t="shared" si="12"/>
        <v>40m|50m|60m|70m|80m</v>
      </c>
    </row>
    <row r="596" spans="2:4" ht="15.75" thickBot="1" x14ac:dyDescent="0.3">
      <c r="B596" s="23" t="s">
        <v>960</v>
      </c>
      <c r="C596" s="24">
        <v>90</v>
      </c>
      <c r="D596" t="str">
        <f t="shared" si="12"/>
        <v>40m|50m|60m|70m|80m|90m</v>
      </c>
    </row>
    <row r="597" spans="2:4" ht="15.75" thickBot="1" x14ac:dyDescent="0.3">
      <c r="B597" s="23" t="s">
        <v>961</v>
      </c>
      <c r="C597" s="24">
        <v>100</v>
      </c>
      <c r="D597" t="str">
        <f t="shared" si="12"/>
        <v>40m|50m|60m|70m|80m|90m|100m</v>
      </c>
    </row>
    <row r="598" spans="2:4" ht="15.75" thickBot="1" x14ac:dyDescent="0.3">
      <c r="B598" s="23" t="s">
        <v>962</v>
      </c>
      <c r="C598" s="24">
        <v>110</v>
      </c>
      <c r="D598" t="str">
        <f t="shared" si="12"/>
        <v>40m|50m|60m|70m|80m|90m|100m|110m</v>
      </c>
    </row>
    <row r="599" spans="2:4" ht="15.75" thickBot="1" x14ac:dyDescent="0.3">
      <c r="B599" s="23" t="s">
        <v>963</v>
      </c>
      <c r="C599" s="24">
        <v>120</v>
      </c>
      <c r="D599" t="str">
        <f t="shared" si="12"/>
        <v>40m|50m|60m|70m|80m|90m|100m|110m|120m</v>
      </c>
    </row>
    <row r="600" spans="2:4" ht="15.75" thickBot="1" x14ac:dyDescent="0.3">
      <c r="B600" s="23" t="s">
        <v>964</v>
      </c>
      <c r="C600" s="24">
        <v>130</v>
      </c>
      <c r="D600" t="str">
        <f t="shared" si="12"/>
        <v>40m|50m|60m|70m|80m|90m|100m|110m|120m|130m</v>
      </c>
    </row>
    <row r="601" spans="2:4" ht="15.75" thickBot="1" x14ac:dyDescent="0.3">
      <c r="B601" s="23" t="s">
        <v>965</v>
      </c>
      <c r="C601" s="24">
        <v>140</v>
      </c>
      <c r="D601" t="str">
        <f t="shared" si="12"/>
        <v>40m|50m|60m|70m|80m|90m|100m|110m|120m|130m|140m</v>
      </c>
    </row>
    <row r="602" spans="2:4" ht="15.75" thickBot="1" x14ac:dyDescent="0.3">
      <c r="B602" s="23" t="s">
        <v>966</v>
      </c>
      <c r="C602" s="24">
        <v>150</v>
      </c>
      <c r="D602" t="str">
        <f t="shared" si="12"/>
        <v>40m|50m|60m|70m|80m|90m|100m|110m|120m|130m|140m|150m</v>
      </c>
    </row>
    <row r="603" spans="2:4" ht="15.75" thickBot="1" x14ac:dyDescent="0.3">
      <c r="B603" s="23" t="s">
        <v>967</v>
      </c>
      <c r="C603" s="24">
        <v>160</v>
      </c>
      <c r="D603" t="str">
        <f t="shared" si="12"/>
        <v>40m|50m|60m|70m|80m|90m|100m|110m|120m|130m|140m|150m|160m</v>
      </c>
    </row>
    <row r="604" spans="2:4" ht="15.75" thickBot="1" x14ac:dyDescent="0.3">
      <c r="B604" s="23" t="s">
        <v>968</v>
      </c>
      <c r="C604" s="24">
        <v>170</v>
      </c>
      <c r="D604" t="str">
        <f t="shared" si="12"/>
        <v>40m|50m|60m|70m|80m|90m|100m|110m|120m|130m|140m|150m|160m|170m</v>
      </c>
    </row>
    <row r="605" spans="2:4" ht="15.75" thickBot="1" x14ac:dyDescent="0.3">
      <c r="B605" s="23" t="s">
        <v>969</v>
      </c>
      <c r="C605" s="24">
        <v>180</v>
      </c>
      <c r="D605" t="str">
        <f t="shared" si="12"/>
        <v>40m|50m|60m|70m|80m|90m|100m|110m|120m|130m|140m|150m|160m|170m|180m</v>
      </c>
    </row>
    <row r="606" spans="2:4" ht="15.75" thickBot="1" x14ac:dyDescent="0.3">
      <c r="B606" s="23" t="s">
        <v>970</v>
      </c>
      <c r="C606" s="24">
        <v>1000</v>
      </c>
      <c r="D606" t="str">
        <f t="shared" si="12"/>
        <v>40m|50m|60m|70m|80m|90m|100m|110m|120m|130m|140m|150m|160m|170m|180m|1000m</v>
      </c>
    </row>
    <row r="607" spans="2:4" ht="15.75" thickBot="1" x14ac:dyDescent="0.3"/>
    <row r="608" spans="2:4" ht="74.25" customHeight="1" x14ac:dyDescent="0.25">
      <c r="B608" s="36"/>
      <c r="C608" s="46" t="s">
        <v>985</v>
      </c>
    </row>
    <row r="609" spans="2:4" ht="15.75" thickBot="1" x14ac:dyDescent="0.3">
      <c r="B609" s="37" t="s">
        <v>984</v>
      </c>
      <c r="C609" s="47"/>
    </row>
    <row r="610" spans="2:4" ht="15.75" thickBot="1" x14ac:dyDescent="0.3">
      <c r="B610" s="29" t="s">
        <v>973</v>
      </c>
      <c r="C610" s="30">
        <v>60</v>
      </c>
      <c r="D610" t="str">
        <f>C610&amp;"m"</f>
        <v>60m</v>
      </c>
    </row>
    <row r="611" spans="2:4" ht="15.75" thickBot="1" x14ac:dyDescent="0.3">
      <c r="B611" s="29" t="s">
        <v>974</v>
      </c>
      <c r="C611" s="30">
        <v>80</v>
      </c>
      <c r="D611" t="str">
        <f>D610&amp;"|"&amp;C611&amp;"m"</f>
        <v>60m|80m</v>
      </c>
    </row>
    <row r="612" spans="2:4" ht="15.75" thickBot="1" x14ac:dyDescent="0.3">
      <c r="B612" s="29" t="s">
        <v>975</v>
      </c>
      <c r="C612" s="30">
        <v>100</v>
      </c>
      <c r="D612" t="str">
        <f t="shared" ref="D612:D617" si="13">D611&amp;"|"&amp;C612&amp;"m"</f>
        <v>60m|80m|100m</v>
      </c>
    </row>
    <row r="613" spans="2:4" ht="15.75" thickBot="1" x14ac:dyDescent="0.3">
      <c r="B613" s="29" t="s">
        <v>976</v>
      </c>
      <c r="C613" s="30">
        <v>120</v>
      </c>
      <c r="D613" t="str">
        <f t="shared" si="13"/>
        <v>60m|80m|100m|120m</v>
      </c>
    </row>
    <row r="614" spans="2:4" ht="15.75" thickBot="1" x14ac:dyDescent="0.3">
      <c r="B614" s="29" t="s">
        <v>977</v>
      </c>
      <c r="C614" s="30">
        <v>140</v>
      </c>
      <c r="D614" t="str">
        <f t="shared" si="13"/>
        <v>60m|80m|100m|120m|140m</v>
      </c>
    </row>
    <row r="615" spans="2:4" ht="15.75" thickBot="1" x14ac:dyDescent="0.3">
      <c r="B615" s="29" t="s">
        <v>978</v>
      </c>
      <c r="C615" s="30">
        <v>160</v>
      </c>
      <c r="D615" t="str">
        <f t="shared" si="13"/>
        <v>60m|80m|100m|120m|140m|160m</v>
      </c>
    </row>
    <row r="616" spans="2:4" ht="15.75" thickBot="1" x14ac:dyDescent="0.3">
      <c r="B616" s="29" t="s">
        <v>979</v>
      </c>
      <c r="C616" s="30">
        <v>180</v>
      </c>
      <c r="D616" t="str">
        <f t="shared" si="13"/>
        <v>60m|80m|100m|120m|140m|160m|180m</v>
      </c>
    </row>
    <row r="617" spans="2:4" ht="15.75" thickBot="1" x14ac:dyDescent="0.3">
      <c r="B617" s="29" t="s">
        <v>980</v>
      </c>
      <c r="C617" s="30">
        <v>1000</v>
      </c>
      <c r="D617" t="str">
        <f t="shared" si="13"/>
        <v>60m|80m|100m|120m|140m|160m|180m|1000m</v>
      </c>
    </row>
    <row r="619" spans="2:4" x14ac:dyDescent="0.25">
      <c r="B619" s="38" t="s">
        <v>67</v>
      </c>
      <c r="C619" s="38">
        <v>20</v>
      </c>
    </row>
    <row r="620" spans="2:4" x14ac:dyDescent="0.25">
      <c r="C620">
        <f>C619+5</f>
        <v>25</v>
      </c>
    </row>
    <row r="621" spans="2:4" x14ac:dyDescent="0.25">
      <c r="C621">
        <f t="shared" ref="C621:C642" si="14">C620+5</f>
        <v>30</v>
      </c>
      <c r="D621" t="str">
        <f>C621&amp;"n"</f>
        <v>30n</v>
      </c>
    </row>
    <row r="622" spans="2:4" x14ac:dyDescent="0.25">
      <c r="C622">
        <f t="shared" si="14"/>
        <v>35</v>
      </c>
      <c r="D622" t="str">
        <f>D621&amp;"|"&amp;C622&amp;"n"</f>
        <v>30n|35n</v>
      </c>
    </row>
    <row r="623" spans="2:4" x14ac:dyDescent="0.25">
      <c r="C623">
        <f t="shared" si="14"/>
        <v>40</v>
      </c>
      <c r="D623" t="str">
        <f t="shared" ref="D623:D642" si="15">D622&amp;"|"&amp;C623&amp;"n"</f>
        <v>30n|35n|40n</v>
      </c>
    </row>
    <row r="624" spans="2:4" x14ac:dyDescent="0.25">
      <c r="C624">
        <f t="shared" si="14"/>
        <v>45</v>
      </c>
      <c r="D624" t="str">
        <f t="shared" si="15"/>
        <v>30n|35n|40n|45n</v>
      </c>
    </row>
    <row r="625" spans="3:4" x14ac:dyDescent="0.25">
      <c r="C625">
        <f t="shared" si="14"/>
        <v>50</v>
      </c>
      <c r="D625" t="str">
        <f t="shared" si="15"/>
        <v>30n|35n|40n|45n|50n</v>
      </c>
    </row>
    <row r="626" spans="3:4" x14ac:dyDescent="0.25">
      <c r="C626">
        <f t="shared" si="14"/>
        <v>55</v>
      </c>
      <c r="D626" t="str">
        <f t="shared" si="15"/>
        <v>30n|35n|40n|45n|50n|55n</v>
      </c>
    </row>
    <row r="627" spans="3:4" x14ac:dyDescent="0.25">
      <c r="C627">
        <f t="shared" si="14"/>
        <v>60</v>
      </c>
      <c r="D627" t="str">
        <f t="shared" si="15"/>
        <v>30n|35n|40n|45n|50n|55n|60n</v>
      </c>
    </row>
    <row r="628" spans="3:4" x14ac:dyDescent="0.25">
      <c r="C628">
        <f t="shared" si="14"/>
        <v>65</v>
      </c>
      <c r="D628" t="str">
        <f t="shared" si="15"/>
        <v>30n|35n|40n|45n|50n|55n|60n|65n</v>
      </c>
    </row>
    <row r="629" spans="3:4" x14ac:dyDescent="0.25">
      <c r="C629">
        <f t="shared" si="14"/>
        <v>70</v>
      </c>
      <c r="D629" t="str">
        <f t="shared" si="15"/>
        <v>30n|35n|40n|45n|50n|55n|60n|65n|70n</v>
      </c>
    </row>
    <row r="630" spans="3:4" x14ac:dyDescent="0.25">
      <c r="C630">
        <f t="shared" si="14"/>
        <v>75</v>
      </c>
      <c r="D630" t="str">
        <f t="shared" si="15"/>
        <v>30n|35n|40n|45n|50n|55n|60n|65n|70n|75n</v>
      </c>
    </row>
    <row r="631" spans="3:4" x14ac:dyDescent="0.25">
      <c r="C631">
        <f t="shared" si="14"/>
        <v>80</v>
      </c>
      <c r="D631" t="str">
        <f t="shared" si="15"/>
        <v>30n|35n|40n|45n|50n|55n|60n|65n|70n|75n|80n</v>
      </c>
    </row>
    <row r="632" spans="3:4" x14ac:dyDescent="0.25">
      <c r="C632">
        <f t="shared" si="14"/>
        <v>85</v>
      </c>
      <c r="D632" t="str">
        <f t="shared" si="15"/>
        <v>30n|35n|40n|45n|50n|55n|60n|65n|70n|75n|80n|85n</v>
      </c>
    </row>
    <row r="633" spans="3:4" x14ac:dyDescent="0.25">
      <c r="C633">
        <f t="shared" si="14"/>
        <v>90</v>
      </c>
      <c r="D633" t="str">
        <f t="shared" si="15"/>
        <v>30n|35n|40n|45n|50n|55n|60n|65n|70n|75n|80n|85n|90n</v>
      </c>
    </row>
    <row r="634" spans="3:4" x14ac:dyDescent="0.25">
      <c r="C634">
        <f t="shared" si="14"/>
        <v>95</v>
      </c>
      <c r="D634" t="str">
        <f t="shared" si="15"/>
        <v>30n|35n|40n|45n|50n|55n|60n|65n|70n|75n|80n|85n|90n|95n</v>
      </c>
    </row>
    <row r="635" spans="3:4" x14ac:dyDescent="0.25">
      <c r="C635">
        <f t="shared" si="14"/>
        <v>100</v>
      </c>
      <c r="D635" t="str">
        <f t="shared" si="15"/>
        <v>30n|35n|40n|45n|50n|55n|60n|65n|70n|75n|80n|85n|90n|95n|100n</v>
      </c>
    </row>
    <row r="636" spans="3:4" x14ac:dyDescent="0.25">
      <c r="C636">
        <f t="shared" si="14"/>
        <v>105</v>
      </c>
      <c r="D636" t="str">
        <f t="shared" si="15"/>
        <v>30n|35n|40n|45n|50n|55n|60n|65n|70n|75n|80n|85n|90n|95n|100n|105n</v>
      </c>
    </row>
    <row r="637" spans="3:4" x14ac:dyDescent="0.25">
      <c r="C637">
        <f t="shared" si="14"/>
        <v>110</v>
      </c>
      <c r="D637" t="str">
        <f t="shared" si="15"/>
        <v>30n|35n|40n|45n|50n|55n|60n|65n|70n|75n|80n|85n|90n|95n|100n|105n|110n</v>
      </c>
    </row>
    <row r="638" spans="3:4" x14ac:dyDescent="0.25">
      <c r="C638">
        <f t="shared" si="14"/>
        <v>115</v>
      </c>
      <c r="D638" t="str">
        <f t="shared" si="15"/>
        <v>30n|35n|40n|45n|50n|55n|60n|65n|70n|75n|80n|85n|90n|95n|100n|105n|110n|115n</v>
      </c>
    </row>
    <row r="639" spans="3:4" x14ac:dyDescent="0.25">
      <c r="C639">
        <f t="shared" si="14"/>
        <v>120</v>
      </c>
      <c r="D639" t="str">
        <f t="shared" si="15"/>
        <v>30n|35n|40n|45n|50n|55n|60n|65n|70n|75n|80n|85n|90n|95n|100n|105n|110n|115n|120n</v>
      </c>
    </row>
    <row r="640" spans="3:4" x14ac:dyDescent="0.25">
      <c r="C640">
        <f t="shared" si="14"/>
        <v>125</v>
      </c>
      <c r="D640" t="str">
        <f t="shared" si="15"/>
        <v>30n|35n|40n|45n|50n|55n|60n|65n|70n|75n|80n|85n|90n|95n|100n|105n|110n|115n|120n|125n</v>
      </c>
    </row>
    <row r="641" spans="2:4" x14ac:dyDescent="0.25">
      <c r="C641">
        <f t="shared" si="14"/>
        <v>130</v>
      </c>
      <c r="D641" t="str">
        <f t="shared" si="15"/>
        <v>30n|35n|40n|45n|50n|55n|60n|65n|70n|75n|80n|85n|90n|95n|100n|105n|110n|115n|120n|125n|130n</v>
      </c>
    </row>
    <row r="642" spans="2:4" x14ac:dyDescent="0.25">
      <c r="C642">
        <f t="shared" si="14"/>
        <v>135</v>
      </c>
      <c r="D642" t="str">
        <f t="shared" si="15"/>
        <v>30n|35n|40n|45n|50n|55n|60n|65n|70n|75n|80n|85n|90n|95n|100n|105n|110n|115n|120n|125n|130n|135n</v>
      </c>
    </row>
    <row r="643" spans="2:4" ht="15.75" thickBot="1" x14ac:dyDescent="0.3"/>
    <row r="644" spans="2:4" ht="60.75" thickBot="1" x14ac:dyDescent="0.3">
      <c r="B644" s="39" t="s">
        <v>987</v>
      </c>
      <c r="C644" s="40" t="s">
        <v>988</v>
      </c>
    </row>
    <row r="645" spans="2:4" ht="15.75" thickBot="1" x14ac:dyDescent="0.3">
      <c r="B645" s="23" t="s">
        <v>955</v>
      </c>
      <c r="C645" s="24">
        <v>12</v>
      </c>
      <c r="D645">
        <f>C645</f>
        <v>12</v>
      </c>
    </row>
    <row r="646" spans="2:4" ht="15.75" thickBot="1" x14ac:dyDescent="0.3">
      <c r="B646" s="23" t="s">
        <v>956</v>
      </c>
      <c r="C646" s="24">
        <v>13</v>
      </c>
      <c r="D646" t="str">
        <f>D645&amp;"|"&amp;C646</f>
        <v>12|13</v>
      </c>
    </row>
    <row r="647" spans="2:4" ht="15.75" thickBot="1" x14ac:dyDescent="0.3">
      <c r="B647" s="23" t="s">
        <v>957</v>
      </c>
      <c r="C647" s="24">
        <v>14</v>
      </c>
      <c r="D647" t="str">
        <f t="shared" ref="D647:D660" si="16">D646&amp;"|"&amp;C647</f>
        <v>12|13|14</v>
      </c>
    </row>
    <row r="648" spans="2:4" ht="15.75" thickBot="1" x14ac:dyDescent="0.3">
      <c r="B648" s="23" t="s">
        <v>958</v>
      </c>
      <c r="C648" s="24">
        <v>15</v>
      </c>
      <c r="D648" t="str">
        <f t="shared" si="16"/>
        <v>12|13|14|15</v>
      </c>
    </row>
    <row r="649" spans="2:4" ht="15.75" thickBot="1" x14ac:dyDescent="0.3">
      <c r="B649" s="23" t="s">
        <v>959</v>
      </c>
      <c r="C649" s="24">
        <v>16</v>
      </c>
      <c r="D649" t="str">
        <f t="shared" si="16"/>
        <v>12|13|14|15|16</v>
      </c>
    </row>
    <row r="650" spans="2:4" ht="15.75" thickBot="1" x14ac:dyDescent="0.3">
      <c r="B650" s="23" t="s">
        <v>960</v>
      </c>
      <c r="C650" s="24">
        <v>17</v>
      </c>
      <c r="D650" t="str">
        <f t="shared" si="16"/>
        <v>12|13|14|15|16|17</v>
      </c>
    </row>
    <row r="651" spans="2:4" ht="15.75" thickBot="1" x14ac:dyDescent="0.3">
      <c r="B651" s="23" t="s">
        <v>961</v>
      </c>
      <c r="C651" s="24">
        <v>18</v>
      </c>
      <c r="D651" t="str">
        <f t="shared" si="16"/>
        <v>12|13|14|15|16|17|18</v>
      </c>
    </row>
    <row r="652" spans="2:4" ht="15.75" thickBot="1" x14ac:dyDescent="0.3">
      <c r="B652" s="23" t="s">
        <v>962</v>
      </c>
      <c r="C652" s="24">
        <v>19</v>
      </c>
      <c r="D652" t="str">
        <f t="shared" si="16"/>
        <v>12|13|14|15|16|17|18|19</v>
      </c>
    </row>
    <row r="653" spans="2:4" ht="15.75" thickBot="1" x14ac:dyDescent="0.3">
      <c r="B653" s="23" t="s">
        <v>963</v>
      </c>
      <c r="C653" s="24">
        <v>20</v>
      </c>
      <c r="D653" t="str">
        <f t="shared" si="16"/>
        <v>12|13|14|15|16|17|18|19|20</v>
      </c>
    </row>
    <row r="654" spans="2:4" ht="15.75" thickBot="1" x14ac:dyDescent="0.3">
      <c r="B654" s="23" t="s">
        <v>964</v>
      </c>
      <c r="C654" s="24">
        <v>21</v>
      </c>
      <c r="D654" t="str">
        <f t="shared" si="16"/>
        <v>12|13|14|15|16|17|18|19|20|21</v>
      </c>
    </row>
    <row r="655" spans="2:4" ht="15.75" thickBot="1" x14ac:dyDescent="0.3">
      <c r="B655" s="23" t="s">
        <v>965</v>
      </c>
      <c r="C655" s="24">
        <v>22</v>
      </c>
      <c r="D655" t="str">
        <f t="shared" si="16"/>
        <v>12|13|14|15|16|17|18|19|20|21|22</v>
      </c>
    </row>
    <row r="656" spans="2:4" ht="15.75" thickBot="1" x14ac:dyDescent="0.3">
      <c r="B656" s="23" t="s">
        <v>966</v>
      </c>
      <c r="C656" s="24">
        <v>23</v>
      </c>
      <c r="D656" t="str">
        <f t="shared" si="16"/>
        <v>12|13|14|15|16|17|18|19|20|21|22|23</v>
      </c>
    </row>
    <row r="657" spans="2:4" ht="15.75" thickBot="1" x14ac:dyDescent="0.3">
      <c r="B657" s="23" t="s">
        <v>967</v>
      </c>
      <c r="C657" s="24">
        <v>24</v>
      </c>
      <c r="D657" t="str">
        <f t="shared" si="16"/>
        <v>12|13|14|15|16|17|18|19|20|21|22|23|24</v>
      </c>
    </row>
    <row r="658" spans="2:4" ht="15.75" thickBot="1" x14ac:dyDescent="0.3">
      <c r="B658" s="23" t="s">
        <v>968</v>
      </c>
      <c r="C658" s="24">
        <v>25</v>
      </c>
      <c r="D658" t="str">
        <f t="shared" si="16"/>
        <v>12|13|14|15|16|17|18|19|20|21|22|23|24|25</v>
      </c>
    </row>
    <row r="659" spans="2:4" ht="15.75" thickBot="1" x14ac:dyDescent="0.3">
      <c r="B659" s="23" t="s">
        <v>969</v>
      </c>
      <c r="C659" s="24">
        <v>26</v>
      </c>
      <c r="D659" t="str">
        <f t="shared" si="16"/>
        <v>12|13|14|15|16|17|18|19|20|21|22|23|24|25|26</v>
      </c>
    </row>
    <row r="660" spans="2:4" ht="15.75" thickBot="1" x14ac:dyDescent="0.3">
      <c r="B660" s="23" t="s">
        <v>970</v>
      </c>
      <c r="C660" s="24">
        <v>27</v>
      </c>
      <c r="D660" t="str">
        <f t="shared" si="16"/>
        <v>12|13|14|15|16|17|18|19|20|21|22|23|24|25|26|27</v>
      </c>
    </row>
    <row r="662" spans="2:4" ht="15.75" thickBot="1" x14ac:dyDescent="0.3"/>
    <row r="663" spans="2:4" ht="60.75" thickBot="1" x14ac:dyDescent="0.3">
      <c r="B663" s="39" t="s">
        <v>989</v>
      </c>
      <c r="C663" s="40" t="s">
        <v>988</v>
      </c>
    </row>
    <row r="664" spans="2:4" ht="15.75" thickBot="1" x14ac:dyDescent="0.3">
      <c r="B664" s="23" t="s">
        <v>955</v>
      </c>
      <c r="C664" s="24">
        <v>30</v>
      </c>
      <c r="D664">
        <f>C664</f>
        <v>30</v>
      </c>
    </row>
    <row r="665" spans="2:4" ht="15.75" thickBot="1" x14ac:dyDescent="0.3">
      <c r="B665" s="23" t="s">
        <v>956</v>
      </c>
      <c r="C665" s="24">
        <v>32</v>
      </c>
      <c r="D665" t="str">
        <f>D664&amp;"|"&amp;C665</f>
        <v>30|32</v>
      </c>
    </row>
    <row r="666" spans="2:4" ht="15.75" thickBot="1" x14ac:dyDescent="0.3">
      <c r="B666" s="23" t="s">
        <v>957</v>
      </c>
      <c r="C666" s="24">
        <v>34</v>
      </c>
      <c r="D666" t="str">
        <f t="shared" ref="D666:D679" si="17">D665&amp;"|"&amp;C666</f>
        <v>30|32|34</v>
      </c>
    </row>
    <row r="667" spans="2:4" ht="15.75" thickBot="1" x14ac:dyDescent="0.3">
      <c r="B667" s="23" t="s">
        <v>958</v>
      </c>
      <c r="C667" s="24">
        <v>36</v>
      </c>
      <c r="D667" t="str">
        <f t="shared" si="17"/>
        <v>30|32|34|36</v>
      </c>
    </row>
    <row r="668" spans="2:4" ht="15.75" thickBot="1" x14ac:dyDescent="0.3">
      <c r="B668" s="23" t="s">
        <v>959</v>
      </c>
      <c r="C668" s="24">
        <v>38</v>
      </c>
      <c r="D668" t="str">
        <f t="shared" si="17"/>
        <v>30|32|34|36|38</v>
      </c>
    </row>
    <row r="669" spans="2:4" ht="15.75" thickBot="1" x14ac:dyDescent="0.3">
      <c r="B669" s="23" t="s">
        <v>960</v>
      </c>
      <c r="C669" s="24">
        <v>40</v>
      </c>
      <c r="D669" t="str">
        <f t="shared" si="17"/>
        <v>30|32|34|36|38|40</v>
      </c>
    </row>
    <row r="670" spans="2:4" ht="15.75" thickBot="1" x14ac:dyDescent="0.3">
      <c r="B670" s="23" t="s">
        <v>961</v>
      </c>
      <c r="C670" s="24">
        <v>42</v>
      </c>
      <c r="D670" t="str">
        <f t="shared" si="17"/>
        <v>30|32|34|36|38|40|42</v>
      </c>
    </row>
    <row r="671" spans="2:4" ht="15.75" thickBot="1" x14ac:dyDescent="0.3">
      <c r="B671" s="23" t="s">
        <v>962</v>
      </c>
      <c r="C671" s="24">
        <v>44</v>
      </c>
      <c r="D671" t="str">
        <f t="shared" si="17"/>
        <v>30|32|34|36|38|40|42|44</v>
      </c>
    </row>
    <row r="672" spans="2:4" ht="15.75" thickBot="1" x14ac:dyDescent="0.3">
      <c r="B672" s="23" t="s">
        <v>963</v>
      </c>
      <c r="C672" s="24">
        <v>50</v>
      </c>
      <c r="D672" t="str">
        <f t="shared" si="17"/>
        <v>30|32|34|36|38|40|42|44|50</v>
      </c>
    </row>
    <row r="673" spans="2:4" ht="15.75" thickBot="1" x14ac:dyDescent="0.3">
      <c r="B673" s="23" t="s">
        <v>964</v>
      </c>
      <c r="C673" s="24">
        <v>60</v>
      </c>
      <c r="D673" t="str">
        <f t="shared" si="17"/>
        <v>30|32|34|36|38|40|42|44|50|60</v>
      </c>
    </row>
    <row r="674" spans="2:4" ht="15.75" thickBot="1" x14ac:dyDescent="0.3">
      <c r="B674" s="23" t="s">
        <v>965</v>
      </c>
      <c r="C674" s="24">
        <v>70</v>
      </c>
      <c r="D674" t="str">
        <f t="shared" si="17"/>
        <v>30|32|34|36|38|40|42|44|50|60|70</v>
      </c>
    </row>
    <row r="675" spans="2:4" ht="15.75" thickBot="1" x14ac:dyDescent="0.3">
      <c r="B675" s="23" t="s">
        <v>966</v>
      </c>
      <c r="C675" s="24">
        <v>80</v>
      </c>
      <c r="D675" t="str">
        <f t="shared" si="17"/>
        <v>30|32|34|36|38|40|42|44|50|60|70|80</v>
      </c>
    </row>
    <row r="676" spans="2:4" ht="15.75" thickBot="1" x14ac:dyDescent="0.3">
      <c r="B676" s="23" t="s">
        <v>967</v>
      </c>
      <c r="C676" s="24">
        <v>90</v>
      </c>
      <c r="D676" t="str">
        <f t="shared" si="17"/>
        <v>30|32|34|36|38|40|42|44|50|60|70|80|90</v>
      </c>
    </row>
    <row r="677" spans="2:4" ht="15.75" thickBot="1" x14ac:dyDescent="0.3">
      <c r="B677" s="23" t="s">
        <v>968</v>
      </c>
      <c r="C677" s="24">
        <v>100</v>
      </c>
      <c r="D677" t="str">
        <f t="shared" si="17"/>
        <v>30|32|34|36|38|40|42|44|50|60|70|80|90|100</v>
      </c>
    </row>
    <row r="678" spans="2:4" ht="15.75" thickBot="1" x14ac:dyDescent="0.3">
      <c r="B678" s="23" t="s">
        <v>969</v>
      </c>
      <c r="C678" s="24">
        <v>110</v>
      </c>
      <c r="D678" t="str">
        <f t="shared" si="17"/>
        <v>30|32|34|36|38|40|42|44|50|60|70|80|90|100|110</v>
      </c>
    </row>
    <row r="679" spans="2:4" ht="15.75" thickBot="1" x14ac:dyDescent="0.3">
      <c r="B679" s="23" t="s">
        <v>970</v>
      </c>
      <c r="C679" s="24">
        <v>120</v>
      </c>
      <c r="D679" t="str">
        <f t="shared" si="17"/>
        <v>30|32|34|36|38|40|42|44|50|60|70|80|90|100|110|120</v>
      </c>
    </row>
    <row r="680" spans="2:4" ht="15.75" thickBot="1" x14ac:dyDescent="0.3"/>
    <row r="681" spans="2:4" ht="60.75" thickBot="1" x14ac:dyDescent="0.3">
      <c r="B681" s="39" t="s">
        <v>990</v>
      </c>
      <c r="C681" s="40" t="s">
        <v>988</v>
      </c>
    </row>
    <row r="682" spans="2:4" ht="15.75" thickBot="1" x14ac:dyDescent="0.3">
      <c r="B682" s="23" t="s">
        <v>955</v>
      </c>
      <c r="C682" s="24">
        <v>46</v>
      </c>
      <c r="D682">
        <f>C682</f>
        <v>46</v>
      </c>
    </row>
    <row r="683" spans="2:4" ht="15.75" thickBot="1" x14ac:dyDescent="0.3">
      <c r="B683" s="23" t="s">
        <v>956</v>
      </c>
      <c r="C683" s="24">
        <v>48</v>
      </c>
      <c r="D683" t="str">
        <f>D682&amp;"|"&amp;C683</f>
        <v>46|48</v>
      </c>
    </row>
    <row r="684" spans="2:4" ht="15.75" thickBot="1" x14ac:dyDescent="0.3">
      <c r="B684" s="23" t="s">
        <v>957</v>
      </c>
      <c r="C684" s="24">
        <v>50</v>
      </c>
      <c r="D684" t="str">
        <f t="shared" ref="D684:D697" si="18">D683&amp;"|"&amp;C684</f>
        <v>46|48|50</v>
      </c>
    </row>
    <row r="685" spans="2:4" ht="15.75" thickBot="1" x14ac:dyDescent="0.3">
      <c r="B685" s="23" t="s">
        <v>958</v>
      </c>
      <c r="C685" s="24">
        <v>52</v>
      </c>
      <c r="D685" t="str">
        <f t="shared" si="18"/>
        <v>46|48|50|52</v>
      </c>
    </row>
    <row r="686" spans="2:4" ht="15.75" thickBot="1" x14ac:dyDescent="0.3">
      <c r="B686" s="23" t="s">
        <v>959</v>
      </c>
      <c r="C686" s="24">
        <v>54</v>
      </c>
      <c r="D686" t="str">
        <f t="shared" si="18"/>
        <v>46|48|50|52|54</v>
      </c>
    </row>
    <row r="687" spans="2:4" ht="15.75" thickBot="1" x14ac:dyDescent="0.3">
      <c r="B687" s="23" t="s">
        <v>960</v>
      </c>
      <c r="C687" s="24">
        <v>56</v>
      </c>
      <c r="D687" t="str">
        <f t="shared" si="18"/>
        <v>46|48|50|52|54|56</v>
      </c>
    </row>
    <row r="688" spans="2:4" ht="15.75" thickBot="1" x14ac:dyDescent="0.3">
      <c r="B688" s="23" t="s">
        <v>961</v>
      </c>
      <c r="C688" s="24">
        <v>58</v>
      </c>
      <c r="D688" t="str">
        <f t="shared" si="18"/>
        <v>46|48|50|52|54|56|58</v>
      </c>
    </row>
    <row r="689" spans="2:4" ht="15.75" thickBot="1" x14ac:dyDescent="0.3">
      <c r="B689" s="23" t="s">
        <v>962</v>
      </c>
      <c r="C689" s="24">
        <v>60</v>
      </c>
      <c r="D689" t="str">
        <f t="shared" si="18"/>
        <v>46|48|50|52|54|56|58|60</v>
      </c>
    </row>
    <row r="690" spans="2:4" ht="15.75" thickBot="1" x14ac:dyDescent="0.3">
      <c r="B690" s="23" t="s">
        <v>963</v>
      </c>
      <c r="C690" s="24">
        <v>80</v>
      </c>
      <c r="D690" t="str">
        <f t="shared" si="18"/>
        <v>46|48|50|52|54|56|58|60|80</v>
      </c>
    </row>
    <row r="691" spans="2:4" ht="15.75" thickBot="1" x14ac:dyDescent="0.3">
      <c r="B691" s="23" t="s">
        <v>964</v>
      </c>
      <c r="C691" s="24">
        <v>100</v>
      </c>
      <c r="D691" t="str">
        <f t="shared" si="18"/>
        <v>46|48|50|52|54|56|58|60|80|100</v>
      </c>
    </row>
    <row r="692" spans="2:4" ht="15.75" thickBot="1" x14ac:dyDescent="0.3">
      <c r="B692" s="23" t="s">
        <v>965</v>
      </c>
      <c r="C692" s="24">
        <v>120</v>
      </c>
      <c r="D692" t="str">
        <f t="shared" si="18"/>
        <v>46|48|50|52|54|56|58|60|80|100|120</v>
      </c>
    </row>
    <row r="693" spans="2:4" ht="15.75" thickBot="1" x14ac:dyDescent="0.3">
      <c r="B693" s="23" t="s">
        <v>966</v>
      </c>
      <c r="C693" s="24">
        <v>140</v>
      </c>
      <c r="D693" t="str">
        <f t="shared" si="18"/>
        <v>46|48|50|52|54|56|58|60|80|100|120|140</v>
      </c>
    </row>
    <row r="694" spans="2:4" ht="15.75" thickBot="1" x14ac:dyDescent="0.3">
      <c r="B694" s="23" t="s">
        <v>967</v>
      </c>
      <c r="C694" s="24">
        <v>160</v>
      </c>
      <c r="D694" t="str">
        <f t="shared" si="18"/>
        <v>46|48|50|52|54|56|58|60|80|100|120|140|160</v>
      </c>
    </row>
    <row r="695" spans="2:4" ht="15.75" thickBot="1" x14ac:dyDescent="0.3">
      <c r="B695" s="23" t="s">
        <v>968</v>
      </c>
      <c r="C695" s="24">
        <v>180</v>
      </c>
      <c r="D695" t="str">
        <f t="shared" si="18"/>
        <v>46|48|50|52|54|56|58|60|80|100|120|140|160|180</v>
      </c>
    </row>
    <row r="696" spans="2:4" ht="15.75" thickBot="1" x14ac:dyDescent="0.3">
      <c r="B696" s="23" t="s">
        <v>969</v>
      </c>
      <c r="C696" s="24">
        <v>200</v>
      </c>
      <c r="D696" t="str">
        <f t="shared" si="18"/>
        <v>46|48|50|52|54|56|58|60|80|100|120|140|160|180|200</v>
      </c>
    </row>
    <row r="697" spans="2:4" ht="15.75" thickBot="1" x14ac:dyDescent="0.3">
      <c r="B697" s="23" t="s">
        <v>970</v>
      </c>
      <c r="C697" s="24">
        <v>220</v>
      </c>
      <c r="D697" t="str">
        <f t="shared" si="18"/>
        <v>46|48|50|52|54|56|58|60|80|100|120|140|160|180|200|220</v>
      </c>
    </row>
    <row r="698" spans="2:4" ht="15.75" thickBot="1" x14ac:dyDescent="0.3"/>
    <row r="699" spans="2:4" ht="60.75" thickBot="1" x14ac:dyDescent="0.3">
      <c r="B699" s="39" t="s">
        <v>991</v>
      </c>
      <c r="C699" s="40" t="s">
        <v>988</v>
      </c>
    </row>
    <row r="700" spans="2:4" ht="15.75" thickBot="1" x14ac:dyDescent="0.3">
      <c r="B700" s="23" t="s">
        <v>955</v>
      </c>
      <c r="C700" s="24">
        <v>62</v>
      </c>
      <c r="D700">
        <f>C700</f>
        <v>62</v>
      </c>
    </row>
    <row r="701" spans="2:4" ht="15.75" thickBot="1" x14ac:dyDescent="0.3">
      <c r="B701" s="23" t="s">
        <v>956</v>
      </c>
      <c r="C701" s="24">
        <v>64</v>
      </c>
      <c r="D701" t="str">
        <f>D700&amp;"|"&amp;C701</f>
        <v>62|64</v>
      </c>
    </row>
    <row r="702" spans="2:4" ht="15.75" thickBot="1" x14ac:dyDescent="0.3">
      <c r="B702" s="23" t="s">
        <v>957</v>
      </c>
      <c r="C702" s="24">
        <v>66</v>
      </c>
      <c r="D702" t="str">
        <f t="shared" ref="D702:D715" si="19">D701&amp;"|"&amp;C702</f>
        <v>62|64|66</v>
      </c>
    </row>
    <row r="703" spans="2:4" ht="15.75" thickBot="1" x14ac:dyDescent="0.3">
      <c r="B703" s="23" t="s">
        <v>958</v>
      </c>
      <c r="C703" s="24">
        <v>68</v>
      </c>
      <c r="D703" t="str">
        <f t="shared" si="19"/>
        <v>62|64|66|68</v>
      </c>
    </row>
    <row r="704" spans="2:4" ht="15.75" thickBot="1" x14ac:dyDescent="0.3">
      <c r="B704" s="23" t="s">
        <v>959</v>
      </c>
      <c r="C704" s="24">
        <v>70</v>
      </c>
      <c r="D704" t="str">
        <f t="shared" si="19"/>
        <v>62|64|66|68|70</v>
      </c>
    </row>
    <row r="705" spans="2:4" ht="15.75" thickBot="1" x14ac:dyDescent="0.3">
      <c r="B705" s="23" t="s">
        <v>960</v>
      </c>
      <c r="C705" s="24">
        <v>72</v>
      </c>
      <c r="D705" t="str">
        <f t="shared" si="19"/>
        <v>62|64|66|68|70|72</v>
      </c>
    </row>
    <row r="706" spans="2:4" ht="15.75" thickBot="1" x14ac:dyDescent="0.3">
      <c r="B706" s="23" t="s">
        <v>961</v>
      </c>
      <c r="C706" s="24">
        <v>74</v>
      </c>
      <c r="D706" t="str">
        <f t="shared" si="19"/>
        <v>62|64|66|68|70|72|74</v>
      </c>
    </row>
    <row r="707" spans="2:4" ht="15.75" thickBot="1" x14ac:dyDescent="0.3">
      <c r="B707" s="23" t="s">
        <v>962</v>
      </c>
      <c r="C707" s="24">
        <v>76</v>
      </c>
      <c r="D707" t="str">
        <f t="shared" si="19"/>
        <v>62|64|66|68|70|72|74|76</v>
      </c>
    </row>
    <row r="708" spans="2:4" ht="15.75" thickBot="1" x14ac:dyDescent="0.3">
      <c r="B708" s="23" t="s">
        <v>963</v>
      </c>
      <c r="C708" s="24">
        <v>90</v>
      </c>
      <c r="D708" t="str">
        <f t="shared" si="19"/>
        <v>62|64|66|68|70|72|74|76|90</v>
      </c>
    </row>
    <row r="709" spans="2:4" ht="15.75" thickBot="1" x14ac:dyDescent="0.3">
      <c r="B709" s="23" t="s">
        <v>964</v>
      </c>
      <c r="C709" s="24">
        <v>100</v>
      </c>
      <c r="D709" t="str">
        <f t="shared" si="19"/>
        <v>62|64|66|68|70|72|74|76|90|100</v>
      </c>
    </row>
    <row r="710" spans="2:4" ht="15.75" thickBot="1" x14ac:dyDescent="0.3">
      <c r="B710" s="23" t="s">
        <v>965</v>
      </c>
      <c r="C710" s="24">
        <v>110</v>
      </c>
      <c r="D710" t="str">
        <f t="shared" si="19"/>
        <v>62|64|66|68|70|72|74|76|90|100|110</v>
      </c>
    </row>
    <row r="711" spans="2:4" ht="15.75" thickBot="1" x14ac:dyDescent="0.3">
      <c r="B711" s="23" t="s">
        <v>966</v>
      </c>
      <c r="C711" s="24">
        <v>120</v>
      </c>
      <c r="D711" t="str">
        <f t="shared" si="19"/>
        <v>62|64|66|68|70|72|74|76|90|100|110|120</v>
      </c>
    </row>
    <row r="712" spans="2:4" ht="15.75" thickBot="1" x14ac:dyDescent="0.3">
      <c r="B712" s="23" t="s">
        <v>967</v>
      </c>
      <c r="C712" s="24">
        <v>140</v>
      </c>
      <c r="D712" t="str">
        <f t="shared" si="19"/>
        <v>62|64|66|68|70|72|74|76|90|100|110|120|140</v>
      </c>
    </row>
    <row r="713" spans="2:4" ht="15.75" thickBot="1" x14ac:dyDescent="0.3">
      <c r="B713" s="23" t="s">
        <v>968</v>
      </c>
      <c r="C713" s="24">
        <v>160</v>
      </c>
      <c r="D713" t="str">
        <f t="shared" si="19"/>
        <v>62|64|66|68|70|72|74|76|90|100|110|120|140|160</v>
      </c>
    </row>
    <row r="714" spans="2:4" ht="15.75" thickBot="1" x14ac:dyDescent="0.3">
      <c r="B714" s="23" t="s">
        <v>969</v>
      </c>
      <c r="C714" s="24">
        <v>180</v>
      </c>
      <c r="D714" t="str">
        <f t="shared" si="19"/>
        <v>62|64|66|68|70|72|74|76|90|100|110|120|140|160|180</v>
      </c>
    </row>
    <row r="715" spans="2:4" ht="15.75" thickBot="1" x14ac:dyDescent="0.3">
      <c r="B715" s="23" t="s">
        <v>970</v>
      </c>
      <c r="C715" s="24">
        <v>200</v>
      </c>
      <c r="D715" t="str">
        <f t="shared" si="19"/>
        <v>62|64|66|68|70|72|74|76|90|100|110|120|140|160|180|200</v>
      </c>
    </row>
    <row r="716" spans="2:4" ht="15.75" thickBot="1" x14ac:dyDescent="0.3"/>
    <row r="717" spans="2:4" ht="60.75" thickBot="1" x14ac:dyDescent="0.3">
      <c r="B717" s="39" t="s">
        <v>992</v>
      </c>
      <c r="C717" s="40" t="s">
        <v>988</v>
      </c>
    </row>
    <row r="718" spans="2:4" ht="15.75" thickBot="1" x14ac:dyDescent="0.3">
      <c r="B718" s="23" t="s">
        <v>955</v>
      </c>
      <c r="C718" s="24">
        <v>78</v>
      </c>
      <c r="D718">
        <f>C718</f>
        <v>78</v>
      </c>
    </row>
    <row r="719" spans="2:4" ht="15.75" thickBot="1" x14ac:dyDescent="0.3">
      <c r="B719" s="23" t="s">
        <v>956</v>
      </c>
      <c r="C719" s="24">
        <v>81</v>
      </c>
      <c r="D719" t="str">
        <f>D718&amp;"|"&amp;C719</f>
        <v>78|81</v>
      </c>
    </row>
    <row r="720" spans="2:4" ht="15.75" thickBot="1" x14ac:dyDescent="0.3">
      <c r="B720" s="23" t="s">
        <v>957</v>
      </c>
      <c r="C720" s="24">
        <v>84</v>
      </c>
      <c r="D720" t="str">
        <f t="shared" ref="D720:D733" si="20">D719&amp;"|"&amp;C720</f>
        <v>78|81|84</v>
      </c>
    </row>
    <row r="721" spans="2:4" ht="15.75" thickBot="1" x14ac:dyDescent="0.3">
      <c r="B721" s="23" t="s">
        <v>958</v>
      </c>
      <c r="C721" s="24">
        <v>87</v>
      </c>
      <c r="D721" t="str">
        <f t="shared" si="20"/>
        <v>78|81|84|87</v>
      </c>
    </row>
    <row r="722" spans="2:4" ht="15.75" thickBot="1" x14ac:dyDescent="0.3">
      <c r="B722" s="23" t="s">
        <v>959</v>
      </c>
      <c r="C722" s="24">
        <v>90</v>
      </c>
      <c r="D722" t="str">
        <f t="shared" si="20"/>
        <v>78|81|84|87|90</v>
      </c>
    </row>
    <row r="723" spans="2:4" ht="15.75" thickBot="1" x14ac:dyDescent="0.3">
      <c r="B723" s="23" t="s">
        <v>960</v>
      </c>
      <c r="C723" s="24">
        <v>93</v>
      </c>
      <c r="D723" t="str">
        <f t="shared" si="20"/>
        <v>78|81|84|87|90|93</v>
      </c>
    </row>
    <row r="724" spans="2:4" ht="15.75" thickBot="1" x14ac:dyDescent="0.3">
      <c r="B724" s="23" t="s">
        <v>961</v>
      </c>
      <c r="C724" s="24">
        <v>96</v>
      </c>
      <c r="D724" t="str">
        <f t="shared" si="20"/>
        <v>78|81|84|87|90|93|96</v>
      </c>
    </row>
    <row r="725" spans="2:4" ht="15.75" thickBot="1" x14ac:dyDescent="0.3">
      <c r="B725" s="23" t="s">
        <v>962</v>
      </c>
      <c r="C725" s="24">
        <v>99</v>
      </c>
      <c r="D725" t="str">
        <f t="shared" si="20"/>
        <v>78|81|84|87|90|93|96|99</v>
      </c>
    </row>
    <row r="726" spans="2:4" ht="15.75" thickBot="1" x14ac:dyDescent="0.3">
      <c r="B726" s="23" t="s">
        <v>963</v>
      </c>
      <c r="C726" s="24">
        <v>110</v>
      </c>
      <c r="D726" t="str">
        <f t="shared" si="20"/>
        <v>78|81|84|87|90|93|96|99|110</v>
      </c>
    </row>
    <row r="727" spans="2:4" ht="15.75" thickBot="1" x14ac:dyDescent="0.3">
      <c r="B727" s="23" t="s">
        <v>964</v>
      </c>
      <c r="C727" s="24">
        <v>120</v>
      </c>
      <c r="D727" t="str">
        <f t="shared" si="20"/>
        <v>78|81|84|87|90|93|96|99|110|120</v>
      </c>
    </row>
    <row r="728" spans="2:4" ht="15.75" thickBot="1" x14ac:dyDescent="0.3">
      <c r="B728" s="23" t="s">
        <v>965</v>
      </c>
      <c r="C728" s="24">
        <v>130</v>
      </c>
      <c r="D728" t="str">
        <f t="shared" si="20"/>
        <v>78|81|84|87|90|93|96|99|110|120|130</v>
      </c>
    </row>
    <row r="729" spans="2:4" ht="15.75" thickBot="1" x14ac:dyDescent="0.3">
      <c r="B729" s="23" t="s">
        <v>966</v>
      </c>
      <c r="C729" s="24">
        <v>140</v>
      </c>
      <c r="D729" t="str">
        <f t="shared" si="20"/>
        <v>78|81|84|87|90|93|96|99|110|120|130|140</v>
      </c>
    </row>
    <row r="730" spans="2:4" ht="15.75" thickBot="1" x14ac:dyDescent="0.3">
      <c r="B730" s="23" t="s">
        <v>967</v>
      </c>
      <c r="C730" s="24">
        <v>160</v>
      </c>
      <c r="D730" t="str">
        <f t="shared" si="20"/>
        <v>78|81|84|87|90|93|96|99|110|120|130|140|160</v>
      </c>
    </row>
    <row r="731" spans="2:4" ht="15.75" thickBot="1" x14ac:dyDescent="0.3">
      <c r="B731" s="23" t="s">
        <v>968</v>
      </c>
      <c r="C731" s="24">
        <v>180</v>
      </c>
      <c r="D731" t="str">
        <f t="shared" si="20"/>
        <v>78|81|84|87|90|93|96|99|110|120|130|140|160|180</v>
      </c>
    </row>
    <row r="732" spans="2:4" ht="15.75" thickBot="1" x14ac:dyDescent="0.3">
      <c r="B732" s="23" t="s">
        <v>969</v>
      </c>
      <c r="C732" s="24">
        <v>200</v>
      </c>
      <c r="D732" t="str">
        <f t="shared" si="20"/>
        <v>78|81|84|87|90|93|96|99|110|120|130|140|160|180|200</v>
      </c>
    </row>
    <row r="733" spans="2:4" ht="15.75" thickBot="1" x14ac:dyDescent="0.3">
      <c r="B733" s="23" t="s">
        <v>970</v>
      </c>
      <c r="C733" s="24">
        <v>220</v>
      </c>
      <c r="D733" t="str">
        <f t="shared" si="20"/>
        <v>78|81|84|87|90|93|96|99|110|120|130|140|160|180|200|220</v>
      </c>
    </row>
    <row r="734" spans="2:4" ht="15.75" thickBot="1" x14ac:dyDescent="0.3"/>
    <row r="735" spans="2:4" ht="60.75" thickBot="1" x14ac:dyDescent="0.3">
      <c r="B735" s="39" t="s">
        <v>993</v>
      </c>
      <c r="C735" s="40" t="s">
        <v>988</v>
      </c>
    </row>
    <row r="736" spans="2:4" ht="15.75" thickBot="1" x14ac:dyDescent="0.3">
      <c r="B736" s="23" t="s">
        <v>955</v>
      </c>
      <c r="C736" s="24">
        <v>105</v>
      </c>
      <c r="D736">
        <f>C736</f>
        <v>105</v>
      </c>
    </row>
    <row r="737" spans="2:4" ht="15.75" thickBot="1" x14ac:dyDescent="0.3">
      <c r="B737" s="23" t="s">
        <v>956</v>
      </c>
      <c r="C737" s="24">
        <v>110</v>
      </c>
      <c r="D737" t="str">
        <f>D736&amp;"|"&amp;C737</f>
        <v>105|110</v>
      </c>
    </row>
    <row r="738" spans="2:4" ht="15.75" thickBot="1" x14ac:dyDescent="0.3">
      <c r="B738" s="23" t="s">
        <v>957</v>
      </c>
      <c r="C738" s="24">
        <v>115</v>
      </c>
      <c r="D738" t="str">
        <f t="shared" ref="D738:D751" si="21">D737&amp;"|"&amp;C738</f>
        <v>105|110|115</v>
      </c>
    </row>
    <row r="739" spans="2:4" ht="15.75" thickBot="1" x14ac:dyDescent="0.3">
      <c r="B739" s="23" t="s">
        <v>958</v>
      </c>
      <c r="C739" s="24">
        <v>120</v>
      </c>
      <c r="D739" t="str">
        <f t="shared" si="21"/>
        <v>105|110|115|120</v>
      </c>
    </row>
    <row r="740" spans="2:4" ht="15.75" thickBot="1" x14ac:dyDescent="0.3">
      <c r="B740" s="23" t="s">
        <v>959</v>
      </c>
      <c r="C740" s="24">
        <v>125</v>
      </c>
      <c r="D740" t="str">
        <f t="shared" si="21"/>
        <v>105|110|115|120|125</v>
      </c>
    </row>
    <row r="741" spans="2:4" ht="15.75" thickBot="1" x14ac:dyDescent="0.3">
      <c r="B741" s="23" t="s">
        <v>960</v>
      </c>
      <c r="C741" s="24">
        <v>130</v>
      </c>
      <c r="D741" t="str">
        <f t="shared" si="21"/>
        <v>105|110|115|120|125|130</v>
      </c>
    </row>
    <row r="742" spans="2:4" ht="15.75" thickBot="1" x14ac:dyDescent="0.3">
      <c r="B742" s="23" t="s">
        <v>961</v>
      </c>
      <c r="C742" s="24">
        <v>135</v>
      </c>
      <c r="D742" t="str">
        <f t="shared" si="21"/>
        <v>105|110|115|120|125|130|135</v>
      </c>
    </row>
    <row r="743" spans="2:4" ht="15.75" thickBot="1" x14ac:dyDescent="0.3">
      <c r="B743" s="23" t="s">
        <v>962</v>
      </c>
      <c r="C743" s="24">
        <v>140</v>
      </c>
      <c r="D743" t="str">
        <f t="shared" si="21"/>
        <v>105|110|115|120|125|130|135|140</v>
      </c>
    </row>
    <row r="744" spans="2:4" ht="15.75" thickBot="1" x14ac:dyDescent="0.3">
      <c r="B744" s="23" t="s">
        <v>963</v>
      </c>
      <c r="C744" s="24">
        <v>160</v>
      </c>
      <c r="D744" t="str">
        <f t="shared" si="21"/>
        <v>105|110|115|120|125|130|135|140|160</v>
      </c>
    </row>
    <row r="745" spans="2:4" ht="15.75" thickBot="1" x14ac:dyDescent="0.3">
      <c r="B745" s="23" t="s">
        <v>964</v>
      </c>
      <c r="C745" s="24">
        <v>180</v>
      </c>
      <c r="D745" t="str">
        <f t="shared" si="21"/>
        <v>105|110|115|120|125|130|135|140|160|180</v>
      </c>
    </row>
    <row r="746" spans="2:4" ht="15.75" thickBot="1" x14ac:dyDescent="0.3">
      <c r="B746" s="23" t="s">
        <v>965</v>
      </c>
      <c r="C746" s="24">
        <v>200</v>
      </c>
      <c r="D746" t="str">
        <f t="shared" si="21"/>
        <v>105|110|115|120|125|130|135|140|160|180|200</v>
      </c>
    </row>
    <row r="747" spans="2:4" ht="15.75" thickBot="1" x14ac:dyDescent="0.3">
      <c r="B747" s="23" t="s">
        <v>966</v>
      </c>
      <c r="C747" s="24">
        <v>220</v>
      </c>
      <c r="D747" t="str">
        <f t="shared" si="21"/>
        <v>105|110|115|120|125|130|135|140|160|180|200|220</v>
      </c>
    </row>
    <row r="748" spans="2:4" ht="15.75" thickBot="1" x14ac:dyDescent="0.3">
      <c r="B748" s="23" t="s">
        <v>967</v>
      </c>
      <c r="C748" s="24">
        <v>240</v>
      </c>
      <c r="D748" t="str">
        <f t="shared" si="21"/>
        <v>105|110|115|120|125|130|135|140|160|180|200|220|240</v>
      </c>
    </row>
    <row r="749" spans="2:4" ht="15.75" thickBot="1" x14ac:dyDescent="0.3">
      <c r="B749" s="23" t="s">
        <v>968</v>
      </c>
      <c r="C749" s="24">
        <v>280</v>
      </c>
      <c r="D749" t="str">
        <f t="shared" si="21"/>
        <v>105|110|115|120|125|130|135|140|160|180|200|220|240|280</v>
      </c>
    </row>
    <row r="750" spans="2:4" ht="15.75" thickBot="1" x14ac:dyDescent="0.3">
      <c r="B750" s="23" t="s">
        <v>969</v>
      </c>
      <c r="C750" s="24">
        <v>320</v>
      </c>
      <c r="D750" t="str">
        <f t="shared" si="21"/>
        <v>105|110|115|120|125|130|135|140|160|180|200|220|240|280|320</v>
      </c>
    </row>
    <row r="751" spans="2:4" ht="15.75" thickBot="1" x14ac:dyDescent="0.3">
      <c r="B751" s="23" t="s">
        <v>970</v>
      </c>
      <c r="C751" s="24">
        <v>360</v>
      </c>
      <c r="D751" t="str">
        <f t="shared" si="21"/>
        <v>105|110|115|120|125|130|135|140|160|180|200|220|240|280|320|360</v>
      </c>
    </row>
    <row r="752" spans="2:4" ht="15.75" thickBot="1" x14ac:dyDescent="0.3"/>
    <row r="753" spans="2:4" ht="60.75" thickBot="1" x14ac:dyDescent="0.3">
      <c r="B753" s="39" t="s">
        <v>994</v>
      </c>
      <c r="C753" s="40" t="s">
        <v>988</v>
      </c>
    </row>
    <row r="754" spans="2:4" ht="15.75" thickBot="1" x14ac:dyDescent="0.3">
      <c r="B754" s="23" t="s">
        <v>955</v>
      </c>
      <c r="C754" s="24">
        <v>145</v>
      </c>
      <c r="D754">
        <f>C754</f>
        <v>145</v>
      </c>
    </row>
    <row r="755" spans="2:4" ht="15.75" thickBot="1" x14ac:dyDescent="0.3">
      <c r="B755" s="23" t="s">
        <v>956</v>
      </c>
      <c r="C755" s="24">
        <v>150</v>
      </c>
      <c r="D755" t="str">
        <f>D754&amp;"|"&amp;C755</f>
        <v>145|150</v>
      </c>
    </row>
    <row r="756" spans="2:4" ht="15.75" thickBot="1" x14ac:dyDescent="0.3">
      <c r="B756" s="23" t="s">
        <v>957</v>
      </c>
      <c r="C756" s="24">
        <v>155</v>
      </c>
      <c r="D756" t="str">
        <f t="shared" ref="D756:D769" si="22">D755&amp;"|"&amp;C756</f>
        <v>145|150|155</v>
      </c>
    </row>
    <row r="757" spans="2:4" ht="15.75" thickBot="1" x14ac:dyDescent="0.3">
      <c r="B757" s="23" t="s">
        <v>958</v>
      </c>
      <c r="C757" s="24">
        <v>160</v>
      </c>
      <c r="D757" t="str">
        <f t="shared" si="22"/>
        <v>145|150|155|160</v>
      </c>
    </row>
    <row r="758" spans="2:4" ht="15.75" thickBot="1" x14ac:dyDescent="0.3">
      <c r="B758" s="23" t="s">
        <v>959</v>
      </c>
      <c r="C758" s="24">
        <v>165</v>
      </c>
      <c r="D758" t="str">
        <f t="shared" si="22"/>
        <v>145|150|155|160|165</v>
      </c>
    </row>
    <row r="759" spans="2:4" ht="15.75" thickBot="1" x14ac:dyDescent="0.3">
      <c r="B759" s="23" t="s">
        <v>960</v>
      </c>
      <c r="C759" s="24">
        <v>170</v>
      </c>
      <c r="D759" t="str">
        <f t="shared" si="22"/>
        <v>145|150|155|160|165|170</v>
      </c>
    </row>
    <row r="760" spans="2:4" ht="15.75" thickBot="1" x14ac:dyDescent="0.3">
      <c r="B760" s="23" t="s">
        <v>961</v>
      </c>
      <c r="C760" s="24">
        <v>175</v>
      </c>
      <c r="D760" t="str">
        <f t="shared" si="22"/>
        <v>145|150|155|160|165|170|175</v>
      </c>
    </row>
    <row r="761" spans="2:4" ht="15.75" thickBot="1" x14ac:dyDescent="0.3">
      <c r="B761" s="23" t="s">
        <v>962</v>
      </c>
      <c r="C761" s="24">
        <v>180</v>
      </c>
      <c r="D761" t="str">
        <f t="shared" si="22"/>
        <v>145|150|155|160|165|170|175|180</v>
      </c>
    </row>
    <row r="762" spans="2:4" ht="15.75" thickBot="1" x14ac:dyDescent="0.3">
      <c r="B762" s="23" t="s">
        <v>963</v>
      </c>
      <c r="C762" s="24">
        <v>220</v>
      </c>
      <c r="D762" t="str">
        <f t="shared" si="22"/>
        <v>145|150|155|160|165|170|175|180|220</v>
      </c>
    </row>
    <row r="763" spans="2:4" ht="15.75" thickBot="1" x14ac:dyDescent="0.3">
      <c r="B763" s="23" t="s">
        <v>964</v>
      </c>
      <c r="C763" s="24">
        <v>240</v>
      </c>
      <c r="D763" t="str">
        <f t="shared" si="22"/>
        <v>145|150|155|160|165|170|175|180|220|240</v>
      </c>
    </row>
    <row r="764" spans="2:4" ht="15.75" thickBot="1" x14ac:dyDescent="0.3">
      <c r="B764" s="23" t="s">
        <v>965</v>
      </c>
      <c r="C764" s="24">
        <v>260</v>
      </c>
      <c r="D764" t="str">
        <f t="shared" si="22"/>
        <v>145|150|155|160|165|170|175|180|220|240|260</v>
      </c>
    </row>
    <row r="765" spans="2:4" ht="15.75" thickBot="1" x14ac:dyDescent="0.3">
      <c r="B765" s="23" t="s">
        <v>966</v>
      </c>
      <c r="C765" s="24">
        <v>280</v>
      </c>
      <c r="D765" t="str">
        <f t="shared" si="22"/>
        <v>145|150|155|160|165|170|175|180|220|240|260|280</v>
      </c>
    </row>
    <row r="766" spans="2:4" ht="15.75" thickBot="1" x14ac:dyDescent="0.3">
      <c r="B766" s="23" t="s">
        <v>967</v>
      </c>
      <c r="C766" s="24">
        <v>340</v>
      </c>
      <c r="D766" t="str">
        <f t="shared" si="22"/>
        <v>145|150|155|160|165|170|175|180|220|240|260|280|340</v>
      </c>
    </row>
    <row r="767" spans="2:4" ht="15.75" thickBot="1" x14ac:dyDescent="0.3">
      <c r="B767" s="23" t="s">
        <v>968</v>
      </c>
      <c r="C767" s="24">
        <v>380</v>
      </c>
      <c r="D767" t="str">
        <f t="shared" si="22"/>
        <v>145|150|155|160|165|170|175|180|220|240|260|280|340|380</v>
      </c>
    </row>
    <row r="768" spans="2:4" ht="15.75" thickBot="1" x14ac:dyDescent="0.3">
      <c r="B768" s="23" t="s">
        <v>969</v>
      </c>
      <c r="C768" s="24">
        <v>420</v>
      </c>
      <c r="D768" t="str">
        <f t="shared" si="22"/>
        <v>145|150|155|160|165|170|175|180|220|240|260|280|340|380|420</v>
      </c>
    </row>
    <row r="769" spans="2:5" ht="15.75" thickBot="1" x14ac:dyDescent="0.3">
      <c r="B769" s="23" t="s">
        <v>970</v>
      </c>
      <c r="C769" s="24">
        <v>460</v>
      </c>
      <c r="D769" t="str">
        <f t="shared" si="22"/>
        <v>145|150|155|160|165|170|175|180|220|240|260|280|340|380|420|460</v>
      </c>
    </row>
    <row r="771" spans="2:5" ht="15.75" thickBot="1" x14ac:dyDescent="0.3"/>
    <row r="772" spans="2:5" ht="105.75" thickBot="1" x14ac:dyDescent="0.3">
      <c r="B772" s="26" t="s">
        <v>995</v>
      </c>
      <c r="C772" s="41" t="s">
        <v>996</v>
      </c>
      <c r="D772" s="22" t="s">
        <v>997</v>
      </c>
      <c r="E772" s="42" t="s">
        <v>70</v>
      </c>
    </row>
    <row r="773" spans="2:5" ht="15.75" thickBot="1" x14ac:dyDescent="0.3">
      <c r="B773" s="29" t="s">
        <v>998</v>
      </c>
      <c r="C773" s="44" t="s">
        <v>72</v>
      </c>
      <c r="D773" s="45"/>
      <c r="E773" s="34" t="s">
        <v>73</v>
      </c>
    </row>
    <row r="774" spans="2:5" ht="15.75" thickBot="1" x14ac:dyDescent="0.3">
      <c r="B774" s="29" t="s">
        <v>999</v>
      </c>
      <c r="C774" s="30">
        <v>0.3125</v>
      </c>
      <c r="D774" s="30">
        <v>0.328125</v>
      </c>
      <c r="E774">
        <f>C774</f>
        <v>0.3125</v>
      </c>
    </row>
    <row r="775" spans="2:5" ht="15.75" thickBot="1" x14ac:dyDescent="0.3">
      <c r="B775" s="29" t="s">
        <v>1000</v>
      </c>
      <c r="C775" s="30">
        <v>0.625</v>
      </c>
      <c r="D775" s="30">
        <v>0.65625</v>
      </c>
      <c r="E775" t="str">
        <f>E774&amp;"|"&amp;C775</f>
        <v>0.3125|0.625</v>
      </c>
    </row>
    <row r="776" spans="2:5" ht="15.75" thickBot="1" x14ac:dyDescent="0.3">
      <c r="B776" s="29" t="s">
        <v>1001</v>
      </c>
      <c r="C776" s="30">
        <v>0.9375</v>
      </c>
      <c r="D776" s="30">
        <v>0.984375</v>
      </c>
      <c r="E776" t="str">
        <f t="shared" ref="E776:E789" si="23">E775&amp;"|"&amp;C776</f>
        <v>0.3125|0.625|0.9375</v>
      </c>
    </row>
    <row r="777" spans="2:5" ht="15.75" thickBot="1" x14ac:dyDescent="0.3">
      <c r="B777" s="29" t="s">
        <v>1002</v>
      </c>
      <c r="C777" s="30">
        <v>1.25</v>
      </c>
      <c r="D777" s="30">
        <v>1.3125</v>
      </c>
      <c r="E777" t="str">
        <f t="shared" si="23"/>
        <v>0.3125|0.625|0.9375|1.25</v>
      </c>
    </row>
    <row r="778" spans="2:5" ht="15.75" thickBot="1" x14ac:dyDescent="0.3">
      <c r="B778" s="29" t="s">
        <v>1003</v>
      </c>
      <c r="C778" s="30">
        <v>1.5625</v>
      </c>
      <c r="D778" s="30">
        <v>1.640625</v>
      </c>
      <c r="E778" t="str">
        <f t="shared" si="23"/>
        <v>0.3125|0.625|0.9375|1.25|1.5625</v>
      </c>
    </row>
    <row r="779" spans="2:5" ht="15.75" thickBot="1" x14ac:dyDescent="0.3">
      <c r="B779" s="29" t="s">
        <v>1004</v>
      </c>
      <c r="C779" s="30">
        <v>1.875</v>
      </c>
      <c r="D779" s="30">
        <v>1.96875</v>
      </c>
      <c r="E779" t="str">
        <f t="shared" si="23"/>
        <v>0.3125|0.625|0.9375|1.25|1.5625|1.875</v>
      </c>
    </row>
    <row r="780" spans="2:5" ht="15.75" thickBot="1" x14ac:dyDescent="0.3">
      <c r="B780" s="29" t="s">
        <v>1005</v>
      </c>
      <c r="C780" s="30">
        <v>2.1875</v>
      </c>
      <c r="D780" s="30">
        <v>2.296875</v>
      </c>
      <c r="E780" t="str">
        <f t="shared" si="23"/>
        <v>0.3125|0.625|0.9375|1.25|1.5625|1.875|2.1875</v>
      </c>
    </row>
    <row r="781" spans="2:5" ht="15.75" thickBot="1" x14ac:dyDescent="0.3">
      <c r="B781" s="29" t="s">
        <v>1006</v>
      </c>
      <c r="C781" s="30">
        <v>2.5</v>
      </c>
      <c r="D781" s="30">
        <v>2.625</v>
      </c>
      <c r="E781" t="str">
        <f t="shared" si="23"/>
        <v>0.3125|0.625|0.9375|1.25|1.5625|1.875|2.1875|2.5</v>
      </c>
    </row>
    <row r="782" spans="2:5" ht="15.75" thickBot="1" x14ac:dyDescent="0.3">
      <c r="B782" s="29" t="s">
        <v>1007</v>
      </c>
      <c r="C782" s="30">
        <v>5</v>
      </c>
      <c r="D782" s="30">
        <v>5.25</v>
      </c>
      <c r="E782" t="str">
        <f t="shared" si="23"/>
        <v>0.3125|0.625|0.9375|1.25|1.5625|1.875|2.1875|2.5|5</v>
      </c>
    </row>
    <row r="783" spans="2:5" ht="15.75" thickBot="1" x14ac:dyDescent="0.3">
      <c r="B783" s="29" t="s">
        <v>1008</v>
      </c>
      <c r="C783" s="30">
        <v>10</v>
      </c>
      <c r="D783" s="30">
        <v>10.5</v>
      </c>
      <c r="E783" t="str">
        <f t="shared" si="23"/>
        <v>0.3125|0.625|0.9375|1.25|1.5625|1.875|2.1875|2.5|5|10</v>
      </c>
    </row>
    <row r="784" spans="2:5" ht="15.75" thickBot="1" x14ac:dyDescent="0.3">
      <c r="B784" s="29" t="s">
        <v>1009</v>
      </c>
      <c r="C784" s="30">
        <v>15</v>
      </c>
      <c r="D784" s="30">
        <v>15.75</v>
      </c>
      <c r="E784" t="str">
        <f t="shared" si="23"/>
        <v>0.3125|0.625|0.9375|1.25|1.5625|1.875|2.1875|2.5|5|10|15</v>
      </c>
    </row>
    <row r="785" spans="2:5" ht="15.75" thickBot="1" x14ac:dyDescent="0.3">
      <c r="B785" s="29" t="s">
        <v>1010</v>
      </c>
      <c r="C785" s="30">
        <v>20</v>
      </c>
      <c r="D785" s="30">
        <v>21</v>
      </c>
      <c r="E785" t="str">
        <f t="shared" si="23"/>
        <v>0.3125|0.625|0.9375|1.25|1.5625|1.875|2.1875|2.5|5|10|15|20</v>
      </c>
    </row>
    <row r="786" spans="2:5" ht="15.75" thickBot="1" x14ac:dyDescent="0.3">
      <c r="B786" s="29" t="s">
        <v>1011</v>
      </c>
      <c r="C786" s="30">
        <v>25</v>
      </c>
      <c r="D786" s="30">
        <v>26.25</v>
      </c>
      <c r="E786" t="str">
        <f t="shared" si="23"/>
        <v>0.3125|0.625|0.9375|1.25|1.5625|1.875|2.1875|2.5|5|10|15|20|25</v>
      </c>
    </row>
    <row r="787" spans="2:5" ht="15.75" thickBot="1" x14ac:dyDescent="0.3">
      <c r="B787" s="29" t="s">
        <v>1012</v>
      </c>
      <c r="C787" s="30">
        <v>30</v>
      </c>
      <c r="D787" s="30">
        <v>31.5</v>
      </c>
      <c r="E787" t="str">
        <f t="shared" si="23"/>
        <v>0.3125|0.625|0.9375|1.25|1.5625|1.875|2.1875|2.5|5|10|15|20|25|30</v>
      </c>
    </row>
    <row r="788" spans="2:5" ht="15.75" thickBot="1" x14ac:dyDescent="0.3">
      <c r="B788" s="29" t="s">
        <v>1013</v>
      </c>
      <c r="C788" s="30">
        <v>35</v>
      </c>
      <c r="D788" s="30">
        <v>36.75</v>
      </c>
      <c r="E788" t="str">
        <f t="shared" si="23"/>
        <v>0.3125|0.625|0.9375|1.25|1.5625|1.875|2.1875|2.5|5|10|15|20|25|30|35</v>
      </c>
    </row>
    <row r="789" spans="2:5" ht="15.75" thickBot="1" x14ac:dyDescent="0.3">
      <c r="B789" s="29" t="s">
        <v>1014</v>
      </c>
      <c r="C789" s="30">
        <v>40</v>
      </c>
      <c r="D789" s="30">
        <v>42</v>
      </c>
      <c r="E789" t="str">
        <f t="shared" si="23"/>
        <v>0.3125|0.625|0.9375|1.25|1.5625|1.875|2.1875|2.5|5|10|15|20|25|30|35|40</v>
      </c>
    </row>
    <row r="790" spans="2:5" ht="15.75" thickBot="1" x14ac:dyDescent="0.3">
      <c r="B790" s="29" t="s">
        <v>1015</v>
      </c>
      <c r="C790" s="44" t="s">
        <v>72</v>
      </c>
      <c r="D790" s="45"/>
      <c r="E790" s="34" t="s">
        <v>73</v>
      </c>
    </row>
  </sheetData>
  <sortState ref="C563:C593">
    <sortCondition ref="C563:C593"/>
  </sortState>
  <mergeCells count="7">
    <mergeCell ref="C790:D790"/>
    <mergeCell ref="C533:C534"/>
    <mergeCell ref="C541:C542"/>
    <mergeCell ref="C560:C561"/>
    <mergeCell ref="C579:C580"/>
    <mergeCell ref="C608:C609"/>
    <mergeCell ref="C773:D77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24"/>
  <sheetViews>
    <sheetView workbookViewId="0">
      <selection activeCell="B41" sqref="B41"/>
    </sheetView>
  </sheetViews>
  <sheetFormatPr defaultRowHeight="15" x14ac:dyDescent="0.25"/>
  <cols>
    <col min="3" max="3" width="24.5703125" customWidth="1"/>
    <col min="4" max="4" width="9.140625" hidden="1" customWidth="1"/>
    <col min="5" max="5" width="15" customWidth="1"/>
  </cols>
  <sheetData>
    <row r="2" spans="2:6" x14ac:dyDescent="0.25">
      <c r="C2">
        <v>0</v>
      </c>
      <c r="D2">
        <v>0</v>
      </c>
      <c r="E2">
        <v>0</v>
      </c>
      <c r="F2">
        <v>0</v>
      </c>
    </row>
    <row r="3" spans="2:6" x14ac:dyDescent="0.25">
      <c r="B3" s="2" t="s">
        <v>1024</v>
      </c>
      <c r="C3" t="str">
        <f t="shared" ref="C3:C14" si="0">"{"&amp;B3&amp;"}"</f>
        <v>{DVID1_START-1n}</v>
      </c>
      <c r="D3">
        <v>0</v>
      </c>
      <c r="E3" t="s">
        <v>1044</v>
      </c>
      <c r="F3" t="s">
        <v>1039</v>
      </c>
    </row>
    <row r="4" spans="2:6" x14ac:dyDescent="0.25">
      <c r="B4" s="2" t="s">
        <v>1016</v>
      </c>
      <c r="C4" t="str">
        <f t="shared" si="0"/>
        <v>{DVID1_START}</v>
      </c>
      <c r="D4">
        <v>5</v>
      </c>
      <c r="E4" t="s">
        <v>1044</v>
      </c>
      <c r="F4" t="s">
        <v>1039</v>
      </c>
    </row>
    <row r="5" spans="2:6" x14ac:dyDescent="0.25">
      <c r="B5" s="2" t="s">
        <v>1027</v>
      </c>
      <c r="C5" t="str">
        <f t="shared" si="0"/>
        <v>{DVID1_START+1n}</v>
      </c>
      <c r="D5">
        <v>5</v>
      </c>
      <c r="E5" t="s">
        <v>1044</v>
      </c>
      <c r="F5" t="s">
        <v>1039</v>
      </c>
    </row>
    <row r="6" spans="2:6" x14ac:dyDescent="0.25">
      <c r="B6" s="2" t="s">
        <v>1028</v>
      </c>
      <c r="C6" t="str">
        <f t="shared" si="0"/>
        <v>{DVID1_START+4n}</v>
      </c>
      <c r="D6">
        <v>0</v>
      </c>
      <c r="E6" t="s">
        <v>1044</v>
      </c>
      <c r="F6" t="s">
        <v>1039</v>
      </c>
    </row>
    <row r="7" spans="2:6" x14ac:dyDescent="0.25">
      <c r="B7" s="2" t="s">
        <v>1025</v>
      </c>
      <c r="C7" t="str">
        <f t="shared" si="0"/>
        <v>{DVID2_START-1n}</v>
      </c>
      <c r="D7">
        <v>0</v>
      </c>
      <c r="E7" t="s">
        <v>1045</v>
      </c>
      <c r="F7" t="s">
        <v>1040</v>
      </c>
    </row>
    <row r="8" spans="2:6" x14ac:dyDescent="0.25">
      <c r="B8" s="2" t="s">
        <v>1017</v>
      </c>
      <c r="C8" t="str">
        <f t="shared" si="0"/>
        <v>{DVID2_START}</v>
      </c>
      <c r="D8">
        <v>5</v>
      </c>
      <c r="E8" t="s">
        <v>1045</v>
      </c>
      <c r="F8" t="s">
        <v>1040</v>
      </c>
    </row>
    <row r="9" spans="2:6" x14ac:dyDescent="0.25">
      <c r="B9" s="2" t="s">
        <v>1029</v>
      </c>
      <c r="C9" t="str">
        <f t="shared" si="0"/>
        <v>{DVID2_START+1n}</v>
      </c>
      <c r="D9">
        <v>5</v>
      </c>
      <c r="E9" t="s">
        <v>1045</v>
      </c>
      <c r="F9" t="s">
        <v>1040</v>
      </c>
    </row>
    <row r="10" spans="2:6" x14ac:dyDescent="0.25">
      <c r="B10" s="2" t="s">
        <v>1030</v>
      </c>
      <c r="C10" t="str">
        <f t="shared" si="0"/>
        <v>{DVID2_START+4n}</v>
      </c>
      <c r="D10">
        <v>0</v>
      </c>
      <c r="E10" t="s">
        <v>1045</v>
      </c>
      <c r="F10" t="s">
        <v>1040</v>
      </c>
    </row>
    <row r="11" spans="2:6" x14ac:dyDescent="0.25">
      <c r="B11" s="2" t="s">
        <v>1026</v>
      </c>
      <c r="C11" t="str">
        <f t="shared" si="0"/>
        <v>{DVID3_START-1n}</v>
      </c>
      <c r="D11">
        <v>0</v>
      </c>
      <c r="E11" t="s">
        <v>1046</v>
      </c>
      <c r="F11" t="s">
        <v>1041</v>
      </c>
    </row>
    <row r="12" spans="2:6" x14ac:dyDescent="0.25">
      <c r="B12" s="2" t="s">
        <v>1018</v>
      </c>
      <c r="C12" t="str">
        <f t="shared" si="0"/>
        <v>{DVID3_START}</v>
      </c>
      <c r="D12">
        <v>5</v>
      </c>
      <c r="E12" t="s">
        <v>1046</v>
      </c>
      <c r="F12" t="s">
        <v>1041</v>
      </c>
    </row>
    <row r="13" spans="2:6" x14ac:dyDescent="0.25">
      <c r="B13" s="2" t="s">
        <v>1032</v>
      </c>
      <c r="C13" t="str">
        <f t="shared" si="0"/>
        <v>{DVID3_START+1n}</v>
      </c>
      <c r="D13">
        <v>5</v>
      </c>
      <c r="E13" t="s">
        <v>1046</v>
      </c>
      <c r="F13" t="s">
        <v>1041</v>
      </c>
    </row>
    <row r="14" spans="2:6" x14ac:dyDescent="0.25">
      <c r="B14" s="2" t="s">
        <v>1031</v>
      </c>
      <c r="C14" t="str">
        <f t="shared" si="0"/>
        <v>{DVID3_START+4n}</v>
      </c>
      <c r="D14">
        <v>0</v>
      </c>
      <c r="E14" t="s">
        <v>1046</v>
      </c>
      <c r="F14" t="s">
        <v>1041</v>
      </c>
    </row>
    <row r="15" spans="2:6" x14ac:dyDescent="0.25">
      <c r="B15" s="2" t="s">
        <v>1033</v>
      </c>
      <c r="C15" t="str">
        <f t="shared" ref="C15:C22" si="1">"{"&amp;B15&amp;"}"</f>
        <v>{DVID4_START-1n}</v>
      </c>
      <c r="D15">
        <v>0</v>
      </c>
      <c r="E15" t="s">
        <v>1047</v>
      </c>
      <c r="F15" t="s">
        <v>1042</v>
      </c>
    </row>
    <row r="16" spans="2:6" x14ac:dyDescent="0.25">
      <c r="B16" s="2" t="s">
        <v>1019</v>
      </c>
      <c r="C16" t="str">
        <f t="shared" si="1"/>
        <v>{DVID4_START}</v>
      </c>
      <c r="D16">
        <v>5</v>
      </c>
      <c r="E16" t="s">
        <v>1047</v>
      </c>
      <c r="F16" t="s">
        <v>1042</v>
      </c>
    </row>
    <row r="17" spans="2:6" x14ac:dyDescent="0.25">
      <c r="B17" s="2" t="s">
        <v>1034</v>
      </c>
      <c r="C17" t="str">
        <f t="shared" si="1"/>
        <v>{DVID4_START+1n}</v>
      </c>
      <c r="D17">
        <v>5</v>
      </c>
      <c r="E17" t="s">
        <v>1047</v>
      </c>
      <c r="F17" t="s">
        <v>1042</v>
      </c>
    </row>
    <row r="18" spans="2:6" x14ac:dyDescent="0.25">
      <c r="B18" s="2" t="s">
        <v>1035</v>
      </c>
      <c r="C18" t="str">
        <f t="shared" si="1"/>
        <v>{DVID4_START+4n}</v>
      </c>
      <c r="D18">
        <v>0</v>
      </c>
      <c r="E18" t="s">
        <v>1047</v>
      </c>
      <c r="F18" t="s">
        <v>1042</v>
      </c>
    </row>
    <row r="19" spans="2:6" x14ac:dyDescent="0.25">
      <c r="B19" s="2" t="s">
        <v>1036</v>
      </c>
      <c r="C19" t="str">
        <f t="shared" si="1"/>
        <v>{DVID5_START-1n}</v>
      </c>
      <c r="D19">
        <v>0</v>
      </c>
      <c r="E19" t="s">
        <v>1048</v>
      </c>
      <c r="F19" t="s">
        <v>1043</v>
      </c>
    </row>
    <row r="20" spans="2:6" x14ac:dyDescent="0.25">
      <c r="B20" s="2" t="s">
        <v>1020</v>
      </c>
      <c r="C20" t="str">
        <f t="shared" si="1"/>
        <v>{DVID5_START}</v>
      </c>
      <c r="D20">
        <v>5</v>
      </c>
      <c r="E20" t="s">
        <v>1048</v>
      </c>
      <c r="F20" t="s">
        <v>1043</v>
      </c>
    </row>
    <row r="21" spans="2:6" x14ac:dyDescent="0.25">
      <c r="B21" s="2" t="s">
        <v>1037</v>
      </c>
      <c r="C21" t="str">
        <f t="shared" si="1"/>
        <v>{DVID5_START+1n}</v>
      </c>
      <c r="D21">
        <v>5</v>
      </c>
      <c r="E21" t="s">
        <v>1048</v>
      </c>
      <c r="F21" t="s">
        <v>1043</v>
      </c>
    </row>
    <row r="22" spans="2:6" x14ac:dyDescent="0.25">
      <c r="B22" s="2" t="s">
        <v>1038</v>
      </c>
      <c r="C22" t="str">
        <f t="shared" si="1"/>
        <v>{DVID5_START+4n}</v>
      </c>
      <c r="D22">
        <v>0</v>
      </c>
      <c r="E22" t="s">
        <v>1048</v>
      </c>
      <c r="F22" t="s">
        <v>1043</v>
      </c>
    </row>
    <row r="24" spans="2:6" x14ac:dyDescent="0.25">
      <c r="F24">
        <f>2^5</f>
        <v>32</v>
      </c>
    </row>
  </sheetData>
  <dataValidations disablePrompts="1" count="1"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3:B22">
      <formula1>IFERROR(SEARCH(" ",B3),0)=0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worksheet</vt:lpstr>
      <vt:lpstr>TYPE data</vt:lpstr>
      <vt:lpstr>FFS Tables</vt:lpstr>
      <vt:lpstr>Sheet1</vt:lpstr>
    </vt:vector>
  </TitlesOfParts>
  <Company>SIMPLIS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Schurmann, Matthew</cp:lastModifiedBy>
  <dcterms:created xsi:type="dcterms:W3CDTF">2014-08-01T12:57:01Z</dcterms:created>
  <dcterms:modified xsi:type="dcterms:W3CDTF">2018-02-01T22:20:12Z</dcterms:modified>
</cp:coreProperties>
</file>