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227269\Desktop\SEM\Reference Designs\MIL-STD-1275\"/>
    </mc:Choice>
  </mc:AlternateContent>
  <xr:revisionPtr revIDLastSave="0" documentId="13_ncr:1_{0B7A09E5-AFF1-453A-9E3F-501C4E638505}" xr6:coauthVersionLast="36" xr6:coauthVersionMax="36" xr10:uidLastSave="{00000000-0000-0000-0000-000000000000}"/>
  <bookViews>
    <workbookView xWindow="0" yWindow="0" windowWidth="28800" windowHeight="12225" xr2:uid="{32A17745-C84A-45A3-90D4-D39B058E50A9}"/>
  </bookViews>
  <sheets>
    <sheet name="SOA Calculator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B14" i="1" l="1"/>
  <c r="B15" i="1" s="1"/>
  <c r="D12" i="1" l="1"/>
  <c r="E12" i="1" s="1"/>
  <c r="D11" i="1"/>
  <c r="E11" i="1" s="1"/>
  <c r="C2" i="1"/>
  <c r="B22" i="1" s="1"/>
  <c r="B19" i="1" s="1"/>
  <c r="C5" i="1" l="1"/>
  <c r="A6" i="1"/>
  <c r="C6" i="1" s="1"/>
  <c r="C7" i="1" l="1"/>
  <c r="C8" i="1" s="1"/>
  <c r="B16" i="1" s="1"/>
  <c r="B24" i="1" l="1"/>
  <c r="B17" i="1"/>
</calcChain>
</file>

<file path=xl/sharedStrings.xml><?xml version="1.0" encoding="utf-8"?>
<sst xmlns="http://schemas.openxmlformats.org/spreadsheetml/2006/main" count="38" uniqueCount="37">
  <si>
    <t>Typ. Voltage (V)</t>
  </si>
  <si>
    <t>Max Power (W)</t>
  </si>
  <si>
    <t>Current Draw</t>
  </si>
  <si>
    <t>Power (W)</t>
  </si>
  <si>
    <t>Time duration (ms)</t>
  </si>
  <si>
    <t>Energy (J)</t>
  </si>
  <si>
    <t>Total Energy</t>
  </si>
  <si>
    <t>t2</t>
  </si>
  <si>
    <t>s</t>
  </si>
  <si>
    <t>SOA</t>
  </si>
  <si>
    <t>Energy</t>
  </si>
  <si>
    <t>m</t>
  </si>
  <si>
    <t>a</t>
  </si>
  <si>
    <t>t</t>
  </si>
  <si>
    <t>Tc</t>
  </si>
  <si>
    <t>RDSON</t>
  </si>
  <si>
    <t>Ohms</t>
  </si>
  <si>
    <t>Roca</t>
  </si>
  <si>
    <t>C/W</t>
  </si>
  <si>
    <t>Iload Max</t>
  </si>
  <si>
    <t>A</t>
  </si>
  <si>
    <t>Ta</t>
  </si>
  <si>
    <t>C</t>
  </si>
  <si>
    <t>SOA(Tc)</t>
  </si>
  <si>
    <t>User Input</t>
  </si>
  <si>
    <t>time (s)</t>
  </si>
  <si>
    <t>VDS (V)</t>
  </si>
  <si>
    <t>Current (A)</t>
  </si>
  <si>
    <t>Notes</t>
  </si>
  <si>
    <t>Enter the typical input voltage and max power consumption</t>
  </si>
  <si>
    <t>These two points are from the MOSFET datasheet. You can find it in the SOA graph</t>
  </si>
  <si>
    <t>VDS for the first stage is 50V the VDS for the second stage is 17V</t>
  </si>
  <si>
    <t xml:space="preserve">Enter the max ambient temperture </t>
  </si>
  <si>
    <t xml:space="preserve">This shows the adjusted SOA current the FET is capable of handling during the surge event at the given ambient temperture. </t>
  </si>
  <si>
    <t>RDSON comes from the datasheet</t>
  </si>
  <si>
    <t>ROCA comes from the datasheet</t>
  </si>
  <si>
    <t>This shows the ammount of current the FET is capable of handling during the surge event (25C)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</si>
</sst>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5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2" fillId="3" borderId="0" xfId="1"/>
  </cellXfs>
  <cellStyles count="2">
    <cellStyle name="Good" xfId="1" builtinId="26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F8820-20A0-44A1-BCE7-ED1D8BAD7E11}">
  <dimension ref="A1:G28"/>
  <sheetViews>
    <sheetView tabSelected="1" workbookViewId="0">
      <selection activeCell="C10" sqref="C10"/>
    </sheetView>
  </sheetViews>
  <sheetFormatPr defaultRowHeight="15" x14ac:dyDescent="0.25"/>
  <cols>
    <col min="1" max="1" width="15.28515625" bestFit="1" customWidth="1"/>
    <col min="2" max="2" width="18.140625" bestFit="1" customWidth="1"/>
    <col min="3" max="3" width="12.7109375" bestFit="1" customWidth="1"/>
    <col min="7" max="7" width="114" bestFit="1" customWidth="1"/>
  </cols>
  <sheetData>
    <row r="1" spans="1:7" x14ac:dyDescent="0.25">
      <c r="A1" s="2" t="s">
        <v>0</v>
      </c>
      <c r="B1" s="2" t="s">
        <v>1</v>
      </c>
      <c r="C1" s="3" t="s">
        <v>2</v>
      </c>
      <c r="G1" s="3" t="s">
        <v>28</v>
      </c>
    </row>
    <row r="2" spans="1:7" x14ac:dyDescent="0.25">
      <c r="A2" s="1">
        <v>28</v>
      </c>
      <c r="B2" s="1">
        <v>120</v>
      </c>
      <c r="C2" s="4">
        <f>B2/A2</f>
        <v>4.2857142857142856</v>
      </c>
      <c r="G2" t="s">
        <v>29</v>
      </c>
    </row>
    <row r="4" spans="1:7" x14ac:dyDescent="0.25">
      <c r="A4" s="3" t="s">
        <v>3</v>
      </c>
      <c r="B4" s="3" t="s">
        <v>4</v>
      </c>
      <c r="C4" s="3" t="s">
        <v>5</v>
      </c>
    </row>
    <row r="5" spans="1:7" x14ac:dyDescent="0.25">
      <c r="A5">
        <f>50*C2</f>
        <v>214.28571428571428</v>
      </c>
      <c r="B5">
        <v>100</v>
      </c>
      <c r="C5">
        <f>A5*(B5/1000)</f>
        <v>21.428571428571431</v>
      </c>
    </row>
    <row r="6" spans="1:7" x14ac:dyDescent="0.25">
      <c r="A6">
        <f>25*C2</f>
        <v>107.14285714285714</v>
      </c>
      <c r="B6">
        <v>336</v>
      </c>
      <c r="C6">
        <f>A6*(B6/1000)</f>
        <v>36</v>
      </c>
    </row>
    <row r="7" spans="1:7" x14ac:dyDescent="0.25">
      <c r="B7" t="s">
        <v>6</v>
      </c>
      <c r="C7">
        <f>C6+C5</f>
        <v>57.428571428571431</v>
      </c>
    </row>
    <row r="8" spans="1:7" x14ac:dyDescent="0.25">
      <c r="B8" t="s">
        <v>7</v>
      </c>
      <c r="C8">
        <f>C7/A5</f>
        <v>0.26800000000000002</v>
      </c>
      <c r="D8" t="s">
        <v>8</v>
      </c>
    </row>
    <row r="10" spans="1:7" x14ac:dyDescent="0.25">
      <c r="A10" t="s">
        <v>25</v>
      </c>
      <c r="B10" t="s">
        <v>26</v>
      </c>
      <c r="C10" t="s">
        <v>27</v>
      </c>
      <c r="D10" t="s">
        <v>9</v>
      </c>
      <c r="E10" t="s">
        <v>10</v>
      </c>
    </row>
    <row r="11" spans="1:7" x14ac:dyDescent="0.25">
      <c r="A11" s="1">
        <v>0.01</v>
      </c>
      <c r="B11" s="1">
        <v>50</v>
      </c>
      <c r="C11" s="1">
        <v>23</v>
      </c>
      <c r="D11">
        <f>B11*C11</f>
        <v>1150</v>
      </c>
      <c r="E11">
        <f>D11*A11</f>
        <v>11.5</v>
      </c>
      <c r="G11" t="s">
        <v>30</v>
      </c>
    </row>
    <row r="12" spans="1:7" x14ac:dyDescent="0.25">
      <c r="A12" s="1">
        <v>1</v>
      </c>
      <c r="B12" s="1">
        <v>50</v>
      </c>
      <c r="C12" s="1">
        <v>13</v>
      </c>
      <c r="D12">
        <f>B12*C12</f>
        <v>650</v>
      </c>
      <c r="E12">
        <f>D12*A12</f>
        <v>650</v>
      </c>
      <c r="G12" t="s">
        <v>31</v>
      </c>
    </row>
    <row r="14" spans="1:7" x14ac:dyDescent="0.25">
      <c r="A14" t="s">
        <v>11</v>
      </c>
      <c r="B14">
        <f>(LN(C11/C12))/(LN(A11/A12))</f>
        <v>-0.12389224185537806</v>
      </c>
    </row>
    <row r="15" spans="1:7" x14ac:dyDescent="0.25">
      <c r="A15" t="s">
        <v>12</v>
      </c>
      <c r="B15">
        <f>C11/(A11^B14)</f>
        <v>12.999999999999998</v>
      </c>
    </row>
    <row r="16" spans="1:7" x14ac:dyDescent="0.25">
      <c r="A16" t="s">
        <v>13</v>
      </c>
      <c r="B16">
        <f>C8</f>
        <v>0.26800000000000002</v>
      </c>
    </row>
    <row r="17" spans="1:7" x14ac:dyDescent="0.25">
      <c r="A17" t="s">
        <v>9</v>
      </c>
      <c r="B17" s="4">
        <f>B15*B16^B14</f>
        <v>15.303579173720138</v>
      </c>
      <c r="G17" t="s">
        <v>36</v>
      </c>
    </row>
    <row r="19" spans="1:7" x14ac:dyDescent="0.25">
      <c r="A19" t="s">
        <v>14</v>
      </c>
      <c r="B19">
        <f>(B22^2)*B20*B21+B23</f>
        <v>85.424285714285716</v>
      </c>
    </row>
    <row r="20" spans="1:7" x14ac:dyDescent="0.25">
      <c r="A20" t="s">
        <v>15</v>
      </c>
      <c r="B20" s="1">
        <v>0.11</v>
      </c>
      <c r="C20" t="s">
        <v>16</v>
      </c>
      <c r="G20" t="s">
        <v>34</v>
      </c>
    </row>
    <row r="21" spans="1:7" x14ac:dyDescent="0.25">
      <c r="A21" t="s">
        <v>17</v>
      </c>
      <c r="B21" s="1">
        <v>0.21</v>
      </c>
      <c r="C21" t="s">
        <v>18</v>
      </c>
      <c r="G21" t="s">
        <v>35</v>
      </c>
    </row>
    <row r="22" spans="1:7" x14ac:dyDescent="0.25">
      <c r="A22" t="s">
        <v>19</v>
      </c>
      <c r="B22">
        <f>C2</f>
        <v>4.2857142857142856</v>
      </c>
      <c r="C22" t="s">
        <v>20</v>
      </c>
    </row>
    <row r="23" spans="1:7" x14ac:dyDescent="0.25">
      <c r="A23" t="s">
        <v>21</v>
      </c>
      <c r="B23" s="1">
        <v>85</v>
      </c>
      <c r="C23" t="s">
        <v>22</v>
      </c>
      <c r="G23" t="s">
        <v>32</v>
      </c>
    </row>
    <row r="24" spans="1:7" x14ac:dyDescent="0.25">
      <c r="A24" t="s">
        <v>23</v>
      </c>
      <c r="B24" s="4">
        <f>B17*(150-B19)/(150-25)</f>
        <v>7.9059164501676733</v>
      </c>
      <c r="G24" t="s">
        <v>33</v>
      </c>
    </row>
    <row r="28" spans="1:7" x14ac:dyDescent="0.25">
      <c r="A28" s="1"/>
      <c r="B28" t="s">
        <v>24</v>
      </c>
    </row>
  </sheetData>
  <conditionalFormatting sqref="B17">
    <cfRule type="cellIs" dxfId="3" priority="4" operator="greaterThan">
      <formula>$C$2</formula>
    </cfRule>
    <cfRule type="cellIs" dxfId="2" priority="3" operator="lessThan">
      <formula>$C$2</formula>
    </cfRule>
  </conditionalFormatting>
  <conditionalFormatting sqref="B24">
    <cfRule type="cellIs" dxfId="1" priority="2" operator="greaterThan">
      <formula>$C$2</formula>
    </cfRule>
    <cfRule type="cellIs" dxfId="0" priority="1" operator="lessThan">
      <formula>$C$2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D157E-997B-4CFC-8FDB-6E7CB282DC8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SOA Calculator</vt:lpstr>
      <vt:lpstr>Sheet2</vt:lpstr>
    </vt:vector>
  </TitlesOfParts>
  <Company>Texas Instruments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Lo, Wenchau</dc:creator>
  <cp:lastModifiedBy>Lo, Wenchau</cp:lastModifiedBy>
  <dcterms:created xsi:type="dcterms:W3CDTF">2022-03-29T22:05:57Z</dcterms:created>
  <dcterms:modified xsi:type="dcterms:W3CDTF">2022-08-24T19:28:18Z</dcterms:modified>
</cp:coreProperties>
</file>