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450" windowHeight="80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0" i="1" l="1"/>
  <c r="F24" i="1"/>
  <c r="F25" i="1"/>
  <c r="F26" i="1" l="1"/>
  <c r="F22" i="1" l="1"/>
  <c r="F21" i="1"/>
  <c r="F23" i="1"/>
  <c r="F27" i="1"/>
</calcChain>
</file>

<file path=xl/sharedStrings.xml><?xml version="1.0" encoding="utf-8"?>
<sst xmlns="http://schemas.openxmlformats.org/spreadsheetml/2006/main" count="23" uniqueCount="21">
  <si>
    <t>I(PEAK) [A]</t>
  </si>
  <si>
    <t>I(HOLD) [A]</t>
  </si>
  <si>
    <t>f(PWM) [kHz]</t>
  </si>
  <si>
    <t>T(KEEP) [ms]</t>
  </si>
  <si>
    <t>R(SENSE) [Ω]</t>
  </si>
  <si>
    <t>Color Legend</t>
  </si>
  <si>
    <t>Insert Key Parameter</t>
  </si>
  <si>
    <t>Calculated Value - Conditions Satisfied</t>
  </si>
  <si>
    <t>Calculated Value - Conditions NOT Satisfied</t>
  </si>
  <si>
    <t>Calculated Value</t>
  </si>
  <si>
    <t>DRV110 Parameters Calculation</t>
  </si>
  <si>
    <r>
      <t>Rsens_min (Ipeak) [</t>
    </r>
    <r>
      <rPr>
        <b/>
        <sz val="11"/>
        <color theme="1"/>
        <rFont val="Calibri"/>
        <family val="2"/>
      </rPr>
      <t>Ω</t>
    </r>
    <r>
      <rPr>
        <b/>
        <sz val="11"/>
        <color theme="1"/>
        <rFont val="Calibri"/>
        <family val="2"/>
        <scheme val="minor"/>
      </rPr>
      <t>]</t>
    </r>
  </si>
  <si>
    <r>
      <t>Rsens_max (Ipeak) [</t>
    </r>
    <r>
      <rPr>
        <b/>
        <sz val="11"/>
        <color theme="1"/>
        <rFont val="Calibri"/>
        <family val="2"/>
      </rPr>
      <t>Ω</t>
    </r>
    <r>
      <rPr>
        <b/>
        <sz val="11"/>
        <color theme="1"/>
        <rFont val="Calibri"/>
        <family val="2"/>
        <scheme val="minor"/>
      </rPr>
      <t>]</t>
    </r>
  </si>
  <si>
    <r>
      <t>Rsens_min (Ihold) [</t>
    </r>
    <r>
      <rPr>
        <b/>
        <sz val="11"/>
        <color theme="1"/>
        <rFont val="Calibri"/>
        <family val="2"/>
      </rPr>
      <t>Ω</t>
    </r>
    <r>
      <rPr>
        <b/>
        <sz val="11"/>
        <color theme="1"/>
        <rFont val="Calibri"/>
        <family val="2"/>
        <scheme val="minor"/>
      </rPr>
      <t>]</t>
    </r>
  </si>
  <si>
    <r>
      <t>Rsens_max (Ihold) [</t>
    </r>
    <r>
      <rPr>
        <b/>
        <sz val="11"/>
        <color theme="1"/>
        <rFont val="Calibri"/>
        <family val="2"/>
      </rPr>
      <t>Ω</t>
    </r>
    <r>
      <rPr>
        <b/>
        <sz val="11"/>
        <color theme="1"/>
        <rFont val="Calibri"/>
        <family val="2"/>
        <scheme val="minor"/>
      </rPr>
      <t>]</t>
    </r>
  </si>
  <si>
    <r>
      <t>C(KEEP) [</t>
    </r>
    <r>
      <rPr>
        <b/>
        <sz val="11"/>
        <color theme="1"/>
        <rFont val="Calibri"/>
        <family val="2"/>
      </rPr>
      <t>μF]</t>
    </r>
  </si>
  <si>
    <t>R(PEAK) [kΩ]</t>
  </si>
  <si>
    <t>R(HOLD) [kΩ]</t>
  </si>
  <si>
    <t>R(OSC) [kΩ]</t>
  </si>
  <si>
    <t xml:space="preserve">NOTE: R(PEAK), R(HOLD)and R(OSC) must follow the limitations according to the datasheet </t>
  </si>
  <si>
    <t>&lt;10&gt;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</si>
</sst>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2" borderId="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5" borderId="19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tabSelected="1" workbookViewId="0">
      <selection activeCell="I11" sqref="I11"/>
    </sheetView>
  </sheetViews>
  <sheetFormatPr defaultRowHeight="15" x14ac:dyDescent="0.25"/>
  <cols>
    <col min="4" max="4" width="12.42578125" bestFit="1" customWidth="1"/>
    <col min="5" max="5" width="21.140625" bestFit="1" customWidth="1"/>
    <col min="6" max="6" width="12" bestFit="1" customWidth="1"/>
    <col min="9" max="9" width="83.42578125" bestFit="1" customWidth="1"/>
    <col min="10" max="10" width="66" customWidth="1"/>
  </cols>
  <sheetData>
    <row r="1" spans="2:8" ht="15.75" thickBot="1" x14ac:dyDescent="0.3"/>
    <row r="2" spans="2:8" ht="15.75" thickBot="1" x14ac:dyDescent="0.3">
      <c r="B2" s="22" t="s">
        <v>5</v>
      </c>
      <c r="C2" s="23"/>
      <c r="D2" s="23"/>
      <c r="E2" s="24"/>
    </row>
    <row r="3" spans="2:8" ht="15.75" thickBot="1" x14ac:dyDescent="0.3">
      <c r="B3" s="3"/>
      <c r="C3" s="25" t="s">
        <v>6</v>
      </c>
      <c r="D3" s="26"/>
      <c r="E3" s="27"/>
    </row>
    <row r="4" spans="2:8" ht="15.75" thickBot="1" x14ac:dyDescent="0.3">
      <c r="B4" s="4" t="s">
        <v>20</v>
      </c>
      <c r="C4" s="25" t="s">
        <v>7</v>
      </c>
      <c r="D4" s="26"/>
      <c r="E4" s="27"/>
    </row>
    <row r="5" spans="2:8" ht="15.75" thickBot="1" x14ac:dyDescent="0.3">
      <c r="B5" s="4" t="s">
        <v>20</v>
      </c>
      <c r="C5" s="25" t="s">
        <v>8</v>
      </c>
      <c r="D5" s="26"/>
      <c r="E5" s="27"/>
    </row>
    <row r="6" spans="2:8" ht="15.75" thickBot="1" x14ac:dyDescent="0.3">
      <c r="B6" s="5" t="s">
        <v>20</v>
      </c>
      <c r="C6" s="28" t="s">
        <v>9</v>
      </c>
      <c r="D6" s="29"/>
      <c r="E6" s="30"/>
    </row>
    <row r="8" spans="2:8" x14ac:dyDescent="0.25">
      <c r="E8" s="1"/>
    </row>
    <row r="9" spans="2:8" x14ac:dyDescent="0.25">
      <c r="E9" s="1"/>
    </row>
    <row r="11" spans="2:8" x14ac:dyDescent="0.25">
      <c r="E11" s="1"/>
    </row>
    <row r="13" spans="2:8" ht="15.75" thickBot="1" x14ac:dyDescent="0.3"/>
    <row r="14" spans="2:8" x14ac:dyDescent="0.25">
      <c r="E14" s="31" t="s">
        <v>10</v>
      </c>
      <c r="F14" s="32"/>
      <c r="G14" s="32"/>
      <c r="H14" s="33"/>
    </row>
    <row r="15" spans="2:8" x14ac:dyDescent="0.25">
      <c r="E15" s="6" t="s">
        <v>3</v>
      </c>
      <c r="F15" s="19">
        <v>100</v>
      </c>
      <c r="G15" s="20"/>
      <c r="H15" s="21"/>
    </row>
    <row r="16" spans="2:8" x14ac:dyDescent="0.25">
      <c r="E16" s="6" t="s">
        <v>0</v>
      </c>
      <c r="F16" s="16">
        <v>10</v>
      </c>
      <c r="G16" s="17"/>
      <c r="H16" s="18"/>
    </row>
    <row r="17" spans="5:10" x14ac:dyDescent="0.25">
      <c r="E17" s="6" t="s">
        <v>1</v>
      </c>
      <c r="F17" s="16">
        <v>5</v>
      </c>
      <c r="G17" s="17"/>
      <c r="H17" s="18"/>
    </row>
    <row r="18" spans="5:10" x14ac:dyDescent="0.25">
      <c r="E18" s="6" t="s">
        <v>4</v>
      </c>
      <c r="F18" s="36">
        <v>0.03</v>
      </c>
      <c r="G18" s="36"/>
      <c r="H18" s="37"/>
    </row>
    <row r="19" spans="5:10" x14ac:dyDescent="0.25">
      <c r="E19" s="6" t="s">
        <v>2</v>
      </c>
      <c r="F19" s="17">
        <v>20</v>
      </c>
      <c r="G19" s="17"/>
      <c r="H19" s="18"/>
    </row>
    <row r="20" spans="5:10" x14ac:dyDescent="0.25">
      <c r="E20" s="7" t="s">
        <v>18</v>
      </c>
      <c r="F20" s="10">
        <f xml:space="preserve"> IF(AND(((60*10^3*66.67*10^3)/(F19*10^3)/1000)&gt;66.67,((60*10^3*66.67*10^3)/(F19*10^3)/1000)&lt;2000),(60*10^3*66.67*10^3)/(F19*10^3)/1000,IF(AND(((60*10^3*66.67*10^3)/(F19*10^3)/1000)&gt;=33.3, ((60*10^3*66.67*10^3)/(F19*10^3)/1000)&lt;=66.67), 50, 0))</f>
        <v>200.01</v>
      </c>
      <c r="G20" s="11"/>
      <c r="H20" s="12"/>
      <c r="I20" s="34" t="s">
        <v>19</v>
      </c>
      <c r="J20" s="9"/>
    </row>
    <row r="21" spans="5:10" x14ac:dyDescent="0.25">
      <c r="E21" s="6" t="s">
        <v>16</v>
      </c>
      <c r="F21" s="11">
        <f>IF(AND(((1*900*66.67)/(F18*F16)/1000)&gt;66.67,((1*900*66.67)/(F18*F16)/1000)&lt;2000), (1*900*66.67)/(F18*F16)/1000,IF(AND(((1*900*66.67)/(F18*F16)/1000)&gt;=33.3,((1*900*66.67)/(F18*F16)/1000)&lt;=66.67), 50, 0))</f>
        <v>200.01</v>
      </c>
      <c r="G21" s="11"/>
      <c r="H21" s="12"/>
      <c r="I21" s="34"/>
      <c r="J21" s="9"/>
    </row>
    <row r="22" spans="5:10" x14ac:dyDescent="0.25">
      <c r="E22" s="6" t="s">
        <v>17</v>
      </c>
      <c r="F22" s="10">
        <f>IF(AND(((1*150*66.67)/(F18*F17)/1000)&gt;66.67,((1*150*66.67)/(F18*F17)/1000)&lt;2000), (1*150*66.67)/(F18*F17)/1000,IF(AND(((1*150*66.67)/(F18*F17)/1000)&gt;=33.3,((1*150*66.67)/(F18*F17)/1000)&lt;=66.67), 50, 0))</f>
        <v>50</v>
      </c>
      <c r="G22" s="11"/>
      <c r="H22" s="12"/>
      <c r="I22" s="34"/>
      <c r="J22" s="9"/>
    </row>
    <row r="23" spans="5:10" x14ac:dyDescent="0.25">
      <c r="E23" s="6" t="s">
        <v>15</v>
      </c>
      <c r="F23" s="35">
        <f>((F15/1000)/10^5)*10^6</f>
        <v>1</v>
      </c>
      <c r="G23" s="36"/>
      <c r="H23" s="37"/>
    </row>
    <row r="24" spans="5:10" x14ac:dyDescent="0.25">
      <c r="E24" s="6" t="s">
        <v>11</v>
      </c>
      <c r="F24" s="10">
        <f>0.03/F16</f>
        <v>3.0000000000000001E-3</v>
      </c>
      <c r="G24" s="11"/>
      <c r="H24" s="12"/>
    </row>
    <row r="25" spans="5:10" x14ac:dyDescent="0.25">
      <c r="E25" s="6" t="s">
        <v>12</v>
      </c>
      <c r="F25" s="10">
        <f xml:space="preserve"> 0.9/F16</f>
        <v>0.09</v>
      </c>
      <c r="G25" s="11"/>
      <c r="H25" s="12"/>
    </row>
    <row r="26" spans="5:10" x14ac:dyDescent="0.25">
      <c r="E26" s="6" t="s">
        <v>13</v>
      </c>
      <c r="F26" s="10">
        <f xml:space="preserve"> 0.005/F17</f>
        <v>1E-3</v>
      </c>
      <c r="G26" s="11"/>
      <c r="H26" s="12"/>
    </row>
    <row r="27" spans="5:10" ht="15.75" thickBot="1" x14ac:dyDescent="0.3">
      <c r="E27" s="8" t="s">
        <v>14</v>
      </c>
      <c r="F27" s="13">
        <f xml:space="preserve"> 0.15/F17</f>
        <v>0.03</v>
      </c>
      <c r="G27" s="14"/>
      <c r="H27" s="15"/>
    </row>
    <row r="28" spans="5:10" x14ac:dyDescent="0.25">
      <c r="F28" s="2"/>
      <c r="G28" s="2"/>
      <c r="H28" s="2"/>
    </row>
    <row r="29" spans="5:10" x14ac:dyDescent="0.25">
      <c r="F29" s="1"/>
      <c r="G29" s="1"/>
      <c r="H29" s="1"/>
    </row>
    <row r="30" spans="5:10" x14ac:dyDescent="0.25">
      <c r="F30" s="1"/>
      <c r="G30" s="1"/>
      <c r="H30" s="1"/>
    </row>
    <row r="31" spans="5:10" x14ac:dyDescent="0.25">
      <c r="F31" s="1"/>
      <c r="G31" s="1"/>
      <c r="H31" s="1"/>
    </row>
    <row r="32" spans="5:10" x14ac:dyDescent="0.25">
      <c r="F32" s="1"/>
      <c r="G32" s="1"/>
      <c r="H32" s="1"/>
    </row>
    <row r="33" spans="6:8" x14ac:dyDescent="0.25">
      <c r="F33" s="1"/>
      <c r="G33" s="1"/>
      <c r="H33" s="1"/>
    </row>
  </sheetData>
  <mergeCells count="20">
    <mergeCell ref="E14:H14"/>
    <mergeCell ref="F20:H20"/>
    <mergeCell ref="I20:I22"/>
    <mergeCell ref="F25:H25"/>
    <mergeCell ref="F24:H24"/>
    <mergeCell ref="F23:H23"/>
    <mergeCell ref="F21:H21"/>
    <mergeCell ref="F19:H19"/>
    <mergeCell ref="F18:H18"/>
    <mergeCell ref="F22:H22"/>
    <mergeCell ref="B2:E2"/>
    <mergeCell ref="C3:E3"/>
    <mergeCell ref="C4:E4"/>
    <mergeCell ref="C5:E5"/>
    <mergeCell ref="C6:E6"/>
    <mergeCell ref="F26:H26"/>
    <mergeCell ref="F27:H27"/>
    <mergeCell ref="F17:H17"/>
    <mergeCell ref="F16:H16"/>
    <mergeCell ref="F15:H15"/>
  </mergeCells>
  <conditionalFormatting sqref="B4">
    <cfRule type="cellIs" dxfId="4" priority="2" operator="equal">
      <formula>"&lt;value&gt;"</formula>
    </cfRule>
  </conditionalFormatting>
  <conditionalFormatting sqref="B5">
    <cfRule type="cellIs" dxfId="3" priority="1" operator="equal">
      <formula>"&lt;value&gt;"</formula>
    </cfRule>
  </conditionalFormatting>
  <conditionalFormatting sqref="F18">
    <cfRule type="cellIs" dxfId="2" priority="9" operator="notBetween">
      <formula>MAX($F$26,$F$24)</formula>
      <formula>MIN($F$27,$F$25)</formula>
    </cfRule>
    <cfRule type="cellIs" dxfId="1" priority="10" operator="between">
      <formula>MAX($F$26,$F$24)</formula>
      <formula>MIN($F$27,$F$25)</formula>
    </cfRule>
    <cfRule type="cellIs" dxfId="0" priority="11" operator="between">
      <formula>MAX($F$26,$F$24)</formula>
      <formula>MIN($F$27,$F$25)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Bucci, Fabio</dc:creator>
  <cp:lastModifiedBy>Zhang, Mickey</cp:lastModifiedBy>
  <dcterms:created xsi:type="dcterms:W3CDTF">2015-08-31T08:17:51Z</dcterms:created>
  <dcterms:modified xsi:type="dcterms:W3CDTF">2016-08-05T06:30:51Z</dcterms:modified>
</cp:coreProperties>
</file>