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8010\Downloads\"/>
    </mc:Choice>
  </mc:AlternateContent>
  <xr:revisionPtr revIDLastSave="0" documentId="13_ncr:1_{7A36C6E7-AA67-41D4-B521-CCC1CB4B264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TI_DRV8231A_output curr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7" i="1" l="1"/>
  <c r="Q95" i="1"/>
  <c r="O95" i="1"/>
  <c r="M95" i="1"/>
  <c r="K95" i="1"/>
  <c r="G97" i="1"/>
  <c r="H95" i="1"/>
  <c r="F95" i="1"/>
  <c r="D95" i="1"/>
  <c r="B95" i="1"/>
  <c r="C90" i="1" l="1"/>
  <c r="W38" i="1"/>
</calcChain>
</file>

<file path=xl/sharedStrings.xml><?xml version="1.0" encoding="utf-8"?>
<sst xmlns="http://schemas.openxmlformats.org/spreadsheetml/2006/main" count="66" uniqueCount="39">
  <si>
    <t>Vref(V)</t>
    <phoneticPr fontId="1" type="noConversion"/>
  </si>
  <si>
    <t>RIPROPI (ohm)</t>
    <phoneticPr fontId="1" type="noConversion"/>
  </si>
  <si>
    <t>AipROPI(A)</t>
    <phoneticPr fontId="1" type="noConversion"/>
  </si>
  <si>
    <t>Itrip (A)=</t>
    <phoneticPr fontId="1" type="noConversion"/>
  </si>
  <si>
    <t>Motor IC ==&gt; DRV8231A</t>
    <phoneticPr fontId="1" type="noConversion"/>
  </si>
  <si>
    <t>Motor IC ==&gt; PT5111</t>
    <phoneticPr fontId="1" type="noConversion"/>
  </si>
  <si>
    <t>HF-10 的Lens 跳接確認。</t>
    <phoneticPr fontId="1" type="noConversion"/>
  </si>
  <si>
    <r>
      <t>電流波形  : 如下的方波 (</t>
    </r>
    <r>
      <rPr>
        <b/>
        <sz val="12"/>
        <color theme="1"/>
        <rFont val="新細明體"/>
        <family val="1"/>
        <charset val="136"/>
        <scheme val="minor"/>
      </rPr>
      <t xml:space="preserve"> </t>
    </r>
    <r>
      <rPr>
        <b/>
        <sz val="12"/>
        <color rgb="FF0000FF"/>
        <rFont val="新細明體"/>
        <family val="1"/>
        <charset val="136"/>
        <scheme val="minor"/>
      </rPr>
      <t>270mA +/- 5</t>
    </r>
    <r>
      <rPr>
        <sz val="12"/>
        <color rgb="FF0000FF"/>
        <rFont val="新細明體"/>
        <family val="1"/>
        <charset val="136"/>
        <scheme val="minor"/>
      </rPr>
      <t>%</t>
    </r>
    <r>
      <rPr>
        <sz val="12"/>
        <color theme="1"/>
        <rFont val="新細明體"/>
        <family val="2"/>
        <charset val="136"/>
        <scheme val="minor"/>
      </rPr>
      <t xml:space="preserve"> )</t>
    </r>
    <phoneticPr fontId="1" type="noConversion"/>
  </si>
  <si>
    <r>
      <t xml:space="preserve">電流波形，如下 :  </t>
    </r>
    <r>
      <rPr>
        <b/>
        <sz val="12"/>
        <color rgb="FFFF0000"/>
        <rFont val="新細明體"/>
        <family val="1"/>
        <charset val="136"/>
        <scheme val="minor"/>
      </rPr>
      <t>(呈現鋸齒波) 且大於5%。</t>
    </r>
    <phoneticPr fontId="1" type="noConversion"/>
  </si>
  <si>
    <t>RIPROPI (ohm)電阻39.2K//18K//18K =</t>
    <phoneticPr fontId="1" type="noConversion"/>
  </si>
  <si>
    <t>7.3195K</t>
    <phoneticPr fontId="1" type="noConversion"/>
  </si>
  <si>
    <t>Vref(V)</t>
    <phoneticPr fontId="1" type="noConversion"/>
  </si>
  <si>
    <t>VM :4.8V</t>
    <phoneticPr fontId="1" type="noConversion"/>
  </si>
  <si>
    <t>VM :4.8V</t>
    <phoneticPr fontId="1" type="noConversion"/>
  </si>
  <si>
    <t>RIPROPI (ohm)</t>
    <phoneticPr fontId="1" type="noConversion"/>
  </si>
  <si>
    <t>VREF : 3.0V</t>
    <phoneticPr fontId="1" type="noConversion"/>
  </si>
  <si>
    <t>AipROPI(A)</t>
    <phoneticPr fontId="1" type="noConversion"/>
  </si>
  <si>
    <t>Itrip (A)=</t>
    <phoneticPr fontId="1" type="noConversion"/>
  </si>
  <si>
    <r>
      <rPr>
        <b/>
        <sz val="12"/>
        <color theme="1"/>
        <rFont val="新細明體"/>
        <family val="1"/>
        <charset val="136"/>
        <scheme val="minor"/>
      </rPr>
      <t>Motor IC</t>
    </r>
    <r>
      <rPr>
        <sz val="12"/>
        <color theme="1"/>
        <rFont val="新細明體"/>
        <family val="2"/>
        <charset val="136"/>
        <scheme val="minor"/>
      </rPr>
      <t>==&gt;</t>
    </r>
    <r>
      <rPr>
        <b/>
        <sz val="12"/>
        <color rgb="FF0000FF"/>
        <rFont val="新細明體"/>
        <family val="1"/>
        <charset val="136"/>
        <scheme val="minor"/>
      </rPr>
      <t>DRV8231A</t>
    </r>
    <phoneticPr fontId="1" type="noConversion"/>
  </si>
  <si>
    <t xml:space="preserve"> </t>
    <phoneticPr fontId="1" type="noConversion"/>
  </si>
  <si>
    <t>Rmotor</t>
    <phoneticPr fontId="7" type="noConversion"/>
  </si>
  <si>
    <t>Min.</t>
    <phoneticPr fontId="7" type="noConversion"/>
  </si>
  <si>
    <t>Typ.</t>
    <phoneticPr fontId="7" type="noConversion"/>
  </si>
  <si>
    <t>Max.</t>
    <phoneticPr fontId="7" type="noConversion"/>
  </si>
  <si>
    <t>* W/o OIS</t>
    <phoneticPr fontId="7" type="noConversion"/>
  </si>
  <si>
    <t>VM=</t>
    <phoneticPr fontId="7" type="noConversion"/>
  </si>
  <si>
    <r>
      <rPr>
        <b/>
        <sz val="12"/>
        <color indexed="12"/>
        <rFont val="新細明體"/>
        <family val="1"/>
        <charset val="136"/>
      </rPr>
      <t>4.428</t>
    </r>
    <r>
      <rPr>
        <sz val="12"/>
        <color theme="1"/>
        <rFont val="新細明體"/>
        <family val="2"/>
        <charset val="136"/>
        <scheme val="minor"/>
      </rPr>
      <t>V</t>
    </r>
    <phoneticPr fontId="7" type="noConversion"/>
  </si>
  <si>
    <t>=0.27*(Rdson +Rset+Rmotor)</t>
    <phoneticPr fontId="7" type="noConversion"/>
  </si>
  <si>
    <t>Rdso=</t>
    <phoneticPr fontId="7" type="noConversion"/>
  </si>
  <si>
    <t>ohm</t>
    <phoneticPr fontId="7" type="noConversion"/>
  </si>
  <si>
    <t>Rset=</t>
    <phoneticPr fontId="7" type="noConversion"/>
  </si>
  <si>
    <t>Rmotor=</t>
    <phoneticPr fontId="7" type="noConversion"/>
  </si>
  <si>
    <t>Vm=</t>
    <phoneticPr fontId="7" type="noConversion"/>
  </si>
  <si>
    <t xml:space="preserve">Vcc of Motor driver IC </t>
    <phoneticPr fontId="7" type="noConversion"/>
  </si>
  <si>
    <t>ohm±10%</t>
    <phoneticPr fontId="7" type="noConversion"/>
  </si>
  <si>
    <r>
      <t xml:space="preserve">Rated driving current : </t>
    </r>
    <r>
      <rPr>
        <b/>
        <sz val="12"/>
        <color rgb="FF0000FF"/>
        <rFont val="新細明體"/>
        <family val="1"/>
        <charset val="136"/>
        <scheme val="minor"/>
      </rPr>
      <t xml:space="preserve">270 mA ±5 % </t>
    </r>
    <r>
      <rPr>
        <b/>
        <sz val="12"/>
        <color theme="1"/>
        <rFont val="新細明體"/>
        <family val="1"/>
        <charset val="136"/>
        <scheme val="minor"/>
      </rPr>
      <t xml:space="preserve">
(</t>
    </r>
    <r>
      <rPr>
        <b/>
        <sz val="12"/>
        <color rgb="FF0000FF"/>
        <rFont val="新細明體"/>
        <family val="1"/>
        <charset val="136"/>
        <scheme val="minor"/>
      </rPr>
      <t>constant current</t>
    </r>
    <r>
      <rPr>
        <b/>
        <sz val="12"/>
        <color theme="1"/>
        <rFont val="新細明體"/>
        <family val="1"/>
        <charset val="136"/>
        <scheme val="minor"/>
      </rPr>
      <t xml:space="preserve"> with </t>
    </r>
    <r>
      <rPr>
        <b/>
        <sz val="12"/>
        <color rgb="FF0000FF"/>
        <rFont val="新細明體"/>
        <family val="1"/>
        <charset val="136"/>
        <scheme val="minor"/>
      </rPr>
      <t>15mS</t>
    </r>
    <r>
      <rPr>
        <b/>
        <sz val="12"/>
        <color theme="1"/>
        <rFont val="新細明體"/>
        <family val="1"/>
        <charset val="136"/>
        <scheme val="minor"/>
      </rPr>
      <t xml:space="preserve">) </t>
    </r>
    <phoneticPr fontId="7" type="noConversion"/>
  </si>
  <si>
    <t xml:space="preserve">HF-10  LENS SPEC : Mechanical Shutter unit </t>
    <phoneticPr fontId="7" type="noConversion"/>
  </si>
  <si>
    <r>
      <t xml:space="preserve">HF-10  LENS SPEC : </t>
    </r>
    <r>
      <rPr>
        <b/>
        <sz val="12"/>
        <color rgb="FF0000FF"/>
        <rFont val="新細明體"/>
        <family val="1"/>
        <charset val="136"/>
        <scheme val="minor"/>
      </rPr>
      <t xml:space="preserve">Mechanical Shutter unit </t>
    </r>
    <phoneticPr fontId="7" type="noConversion"/>
  </si>
  <si>
    <r>
      <rPr>
        <b/>
        <sz val="12"/>
        <color theme="1"/>
        <rFont val="新細明體"/>
        <family val="1"/>
        <charset val="136"/>
        <scheme val="minor"/>
      </rPr>
      <t>Motor IC</t>
    </r>
    <r>
      <rPr>
        <sz val="12"/>
        <color theme="1"/>
        <rFont val="新細明體"/>
        <family val="2"/>
        <charset val="136"/>
        <scheme val="minor"/>
      </rPr>
      <t>==&gt;</t>
    </r>
    <r>
      <rPr>
        <b/>
        <sz val="12"/>
        <color rgb="FF0000FF"/>
        <rFont val="新細明體"/>
        <family val="1"/>
        <charset val="136"/>
        <scheme val="minor"/>
      </rPr>
      <t>PT5111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</si>
</sst>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12"/>
      <color rgb="FF0000FF"/>
      <name val="新細明體"/>
      <family val="1"/>
      <charset val="136"/>
      <scheme val="minor"/>
    </font>
    <font>
      <sz val="12"/>
      <color rgb="FF0000FF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color indexed="12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2" fillId="0" borderId="0" xfId="0" applyFont="1" applyAlignment="1">
      <alignment horizontal="right"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6" fillId="0" borderId="0" xfId="0" applyFont="1">
      <alignment vertical="center"/>
    </xf>
    <xf numFmtId="0" fontId="3" fillId="4" borderId="14" xfId="0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0" fillId="4" borderId="16" xfId="0" applyFill="1" applyBorder="1">
      <alignment vertical="center"/>
    </xf>
    <xf numFmtId="0" fontId="2" fillId="0" borderId="0" xfId="0" applyFont="1">
      <alignment vertical="center"/>
    </xf>
    <xf numFmtId="0" fontId="0" fillId="0" borderId="0" xfId="0" quotePrefix="1">
      <alignment vertical="center"/>
    </xf>
    <xf numFmtId="0" fontId="0" fillId="0" borderId="0" xfId="0" applyAlignment="1">
      <alignment horizontal="right" vertical="center"/>
    </xf>
    <xf numFmtId="0" fontId="5" fillId="4" borderId="17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" xfId="0" applyFont="1" applyFill="1" applyBorder="1">
      <alignment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133350</xdr:colOff>
      <xdr:row>1</xdr:row>
      <xdr:rowOff>33729</xdr:rowOff>
    </xdr:from>
    <xdr:to>
      <xdr:col>35</xdr:col>
      <xdr:colOff>565066</xdr:colOff>
      <xdr:row>24</xdr:row>
      <xdr:rowOff>40537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97690" y="856689"/>
          <a:ext cx="10558696" cy="4738828"/>
        </a:xfrm>
        <a:prstGeom prst="rect">
          <a:avLst/>
        </a:prstGeom>
      </xdr:spPr>
    </xdr:pic>
    <xdr:clientData/>
  </xdr:twoCellAnchor>
  <xdr:twoCellAnchor>
    <xdr:from>
      <xdr:col>20</xdr:col>
      <xdr:colOff>556260</xdr:colOff>
      <xdr:row>10</xdr:row>
      <xdr:rowOff>38100</xdr:rowOff>
    </xdr:from>
    <xdr:to>
      <xdr:col>29</xdr:col>
      <xdr:colOff>419100</xdr:colOff>
      <xdr:row>12</xdr:row>
      <xdr:rowOff>91440</xdr:rowOff>
    </xdr:to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3030200" y="2712720"/>
          <a:ext cx="5722620" cy="4648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22</xdr:col>
      <xdr:colOff>312420</xdr:colOff>
      <xdr:row>12</xdr:row>
      <xdr:rowOff>106680</xdr:rowOff>
    </xdr:from>
    <xdr:to>
      <xdr:col>24</xdr:col>
      <xdr:colOff>601980</xdr:colOff>
      <xdr:row>32</xdr:row>
      <xdr:rowOff>198120</xdr:rowOff>
    </xdr:to>
    <xdr:cxnSp macro="">
      <xdr:nvCxnSpPr>
        <xdr:cNvPr id="4" name="直線單箭頭接點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>
          <a:off x="14378940" y="3192780"/>
          <a:ext cx="1508760" cy="420624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289560</xdr:colOff>
      <xdr:row>42</xdr:row>
      <xdr:rowOff>121920</xdr:rowOff>
    </xdr:from>
    <xdr:to>
      <xdr:col>40</xdr:col>
      <xdr:colOff>427874</xdr:colOff>
      <xdr:row>53</xdr:row>
      <xdr:rowOff>190702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53900" y="9380220"/>
          <a:ext cx="13313294" cy="2331922"/>
        </a:xfrm>
        <a:prstGeom prst="rect">
          <a:avLst/>
        </a:prstGeom>
      </xdr:spPr>
    </xdr:pic>
    <xdr:clientData/>
  </xdr:twoCellAnchor>
  <xdr:twoCellAnchor editAs="oneCell">
    <xdr:from>
      <xdr:col>3</xdr:col>
      <xdr:colOff>448235</xdr:colOff>
      <xdr:row>48</xdr:row>
      <xdr:rowOff>170329</xdr:rowOff>
    </xdr:from>
    <xdr:to>
      <xdr:col>17</xdr:col>
      <xdr:colOff>34851</xdr:colOff>
      <xdr:row>77</xdr:row>
      <xdr:rowOff>142606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58975" y="10663069"/>
          <a:ext cx="8611346" cy="5938737"/>
        </a:xfrm>
        <a:prstGeom prst="rect">
          <a:avLst/>
        </a:prstGeom>
      </xdr:spPr>
    </xdr:pic>
    <xdr:clientData/>
  </xdr:twoCellAnchor>
  <xdr:twoCellAnchor editAs="oneCell">
    <xdr:from>
      <xdr:col>4</xdr:col>
      <xdr:colOff>170329</xdr:colOff>
      <xdr:row>32</xdr:row>
      <xdr:rowOff>17930</xdr:rowOff>
    </xdr:from>
    <xdr:to>
      <xdr:col>17</xdr:col>
      <xdr:colOff>115063</xdr:colOff>
      <xdr:row>47</xdr:row>
      <xdr:rowOff>102921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90669" y="7218830"/>
          <a:ext cx="8359864" cy="3171091"/>
        </a:xfrm>
        <a:prstGeom prst="rect">
          <a:avLst/>
        </a:prstGeom>
      </xdr:spPr>
    </xdr:pic>
    <xdr:clientData/>
  </xdr:twoCellAnchor>
  <xdr:oneCellAnchor>
    <xdr:from>
      <xdr:col>10</xdr:col>
      <xdr:colOff>21865</xdr:colOff>
      <xdr:row>103</xdr:row>
      <xdr:rowOff>60960</xdr:rowOff>
    </xdr:from>
    <xdr:ext cx="4923183" cy="3692387"/>
    <xdr:pic>
      <xdr:nvPicPr>
        <xdr:cNvPr id="10" name="圖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7445" y="22349460"/>
          <a:ext cx="4923183" cy="3692387"/>
        </a:xfrm>
        <a:prstGeom prst="rect">
          <a:avLst/>
        </a:prstGeom>
      </xdr:spPr>
    </xdr:pic>
    <xdr:clientData/>
  </xdr:oneCellAnchor>
  <xdr:twoCellAnchor>
    <xdr:from>
      <xdr:col>16</xdr:col>
      <xdr:colOff>85427</xdr:colOff>
      <xdr:row>106</xdr:row>
      <xdr:rowOff>92078</xdr:rowOff>
    </xdr:from>
    <xdr:to>
      <xdr:col>18</xdr:col>
      <xdr:colOff>13228</xdr:colOff>
      <xdr:row>107</xdr:row>
      <xdr:rowOff>57386</xdr:rowOff>
    </xdr:to>
    <xdr:sp macro="" textlink="">
      <xdr:nvSpPr>
        <xdr:cNvPr id="11" name="矩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0120967" y="22532978"/>
          <a:ext cx="1147001" cy="17104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zh-TW" altLang="en-US"/>
        </a:p>
      </xdr:txBody>
    </xdr:sp>
    <xdr:clientData/>
  </xdr:twoCellAnchor>
  <xdr:twoCellAnchor editAs="oneCell">
    <xdr:from>
      <xdr:col>1</xdr:col>
      <xdr:colOff>0</xdr:colOff>
      <xdr:row>103</xdr:row>
      <xdr:rowOff>53340</xdr:rowOff>
    </xdr:from>
    <xdr:to>
      <xdr:col>7</xdr:col>
      <xdr:colOff>695739</xdr:colOff>
      <xdr:row>121</xdr:row>
      <xdr:rowOff>13252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" y="22341840"/>
          <a:ext cx="4871499" cy="3663232"/>
        </a:xfrm>
        <a:prstGeom prst="rect">
          <a:avLst/>
        </a:prstGeom>
      </xdr:spPr>
    </xdr:pic>
    <xdr:clientData/>
  </xdr:twoCellAnchor>
  <xdr:twoCellAnchor editAs="oneCell">
    <xdr:from>
      <xdr:col>1</xdr:col>
      <xdr:colOff>1576</xdr:colOff>
      <xdr:row>121</xdr:row>
      <xdr:rowOff>202346</xdr:rowOff>
    </xdr:from>
    <xdr:to>
      <xdr:col>7</xdr:col>
      <xdr:colOff>699634</xdr:colOff>
      <xdr:row>139</xdr:row>
      <xdr:rowOff>162258</xdr:rowOff>
    </xdr:to>
    <xdr:pic>
      <xdr:nvPicPr>
        <xdr:cNvPr id="14" name="圖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956" y="26194166"/>
          <a:ext cx="4873818" cy="3663232"/>
        </a:xfrm>
        <a:prstGeom prst="rect">
          <a:avLst/>
        </a:prstGeom>
      </xdr:spPr>
    </xdr:pic>
    <xdr:clientData/>
  </xdr:twoCellAnchor>
  <xdr:twoCellAnchor>
    <xdr:from>
      <xdr:col>14</xdr:col>
      <xdr:colOff>397565</xdr:colOff>
      <xdr:row>106</xdr:row>
      <xdr:rowOff>177437</xdr:rowOff>
    </xdr:from>
    <xdr:to>
      <xdr:col>16</xdr:col>
      <xdr:colOff>85427</xdr:colOff>
      <xdr:row>108</xdr:row>
      <xdr:rowOff>106018</xdr:rowOff>
    </xdr:to>
    <xdr:cxnSp macro="">
      <xdr:nvCxnSpPr>
        <xdr:cNvPr id="15" name="直線單箭頭接點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>
          <a:stCxn id="11" idx="1"/>
        </xdr:cNvCxnSpPr>
      </xdr:nvCxnSpPr>
      <xdr:spPr>
        <a:xfrm flipH="1">
          <a:off x="9213905" y="22618337"/>
          <a:ext cx="907062" cy="340061"/>
        </a:xfrm>
        <a:prstGeom prst="straightConnector1">
          <a:avLst/>
        </a:prstGeom>
        <a:ln>
          <a:tailEnd type="arrow"/>
        </a:ln>
        <a:effectLst>
          <a:glow rad="101600">
            <a:schemeClr val="accent5">
              <a:satMod val="175000"/>
              <a:alpha val="40000"/>
            </a:schemeClr>
          </a:glo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243840</xdr:colOff>
      <xdr:row>10</xdr:row>
      <xdr:rowOff>76200</xdr:rowOff>
    </xdr:from>
    <xdr:to>
      <xdr:col>13</xdr:col>
      <xdr:colOff>495300</xdr:colOff>
      <xdr:row>29</xdr:row>
      <xdr:rowOff>152400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EE989EBB-0C27-1789-B85A-08A0953C2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1160" y="2750820"/>
          <a:ext cx="7208520" cy="398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4:W105"/>
  <sheetViews>
    <sheetView tabSelected="1" topLeftCell="A99" zoomScaleNormal="100" workbookViewId="0">
      <selection activeCell="P19" sqref="P19"/>
    </sheetView>
  </sheetViews>
  <sheetFormatPr defaultRowHeight="16.2" x14ac:dyDescent="0.3"/>
  <cols>
    <col min="1" max="1" width="5.44140625" customWidth="1"/>
    <col min="2" max="2" width="15.21875" customWidth="1"/>
    <col min="3" max="3" width="10.109375" customWidth="1"/>
    <col min="8" max="8" width="11.33203125" customWidth="1"/>
    <col min="17" max="17" width="13.6640625" customWidth="1"/>
    <col min="22" max="22" width="14.33203125" customWidth="1"/>
  </cols>
  <sheetData>
    <row r="34" spans="22:23" x14ac:dyDescent="0.3">
      <c r="V34" s="1" t="s">
        <v>0</v>
      </c>
      <c r="W34" s="2">
        <v>3</v>
      </c>
    </row>
    <row r="35" spans="22:23" x14ac:dyDescent="0.3">
      <c r="V35" s="1" t="s">
        <v>1</v>
      </c>
      <c r="W35" s="2">
        <v>7320</v>
      </c>
    </row>
    <row r="36" spans="22:23" x14ac:dyDescent="0.3">
      <c r="V36" s="1" t="s">
        <v>2</v>
      </c>
      <c r="W36" s="1">
        <v>1.5E-3</v>
      </c>
    </row>
    <row r="38" spans="22:23" x14ac:dyDescent="0.3">
      <c r="V38" s="3" t="s">
        <v>3</v>
      </c>
      <c r="W38">
        <f>(W34/W35)/W36</f>
        <v>0.27322404371584696</v>
      </c>
    </row>
    <row r="80" ht="16.8" thickBot="1" x14ac:dyDescent="0.35"/>
    <row r="81" spans="1:19" ht="16.8" thickBot="1" x14ac:dyDescent="0.35">
      <c r="A81" s="20" t="s">
        <v>4</v>
      </c>
      <c r="B81" s="21"/>
      <c r="C81" s="21"/>
      <c r="D81" s="21"/>
      <c r="E81" s="21"/>
      <c r="F81" s="21"/>
      <c r="G81" s="21"/>
      <c r="H81" s="21"/>
      <c r="I81" s="22"/>
      <c r="K81" s="23" t="s">
        <v>5</v>
      </c>
      <c r="L81" s="24"/>
      <c r="M81" s="24"/>
      <c r="N81" s="24"/>
      <c r="O81" s="24"/>
      <c r="P81" s="24"/>
      <c r="Q81" s="24"/>
      <c r="R81" s="24"/>
      <c r="S81" s="25"/>
    </row>
    <row r="82" spans="1:19" hidden="1" x14ac:dyDescent="0.3">
      <c r="A82" s="4"/>
      <c r="B82" s="4" t="s">
        <v>6</v>
      </c>
      <c r="C82" s="4"/>
      <c r="D82" s="4"/>
      <c r="E82" s="4"/>
      <c r="F82" s="4"/>
      <c r="G82" s="4"/>
      <c r="H82" s="4"/>
      <c r="I82" s="4"/>
      <c r="K82" s="5" t="s">
        <v>7</v>
      </c>
      <c r="L82" s="5"/>
      <c r="M82" s="5"/>
      <c r="N82" s="5"/>
      <c r="O82" s="5"/>
      <c r="P82" s="5"/>
      <c r="Q82" s="5"/>
      <c r="R82" s="5"/>
      <c r="S82" s="5"/>
    </row>
    <row r="83" spans="1:19" hidden="1" x14ac:dyDescent="0.3">
      <c r="A83" s="4"/>
      <c r="B83" s="4" t="s">
        <v>8</v>
      </c>
      <c r="C83" s="4"/>
      <c r="D83" s="4"/>
      <c r="E83" s="4"/>
      <c r="F83" s="4"/>
      <c r="G83" s="4"/>
      <c r="H83" s="4"/>
      <c r="I83" s="4"/>
      <c r="K83" s="5"/>
      <c r="L83" s="5"/>
      <c r="M83" s="5"/>
      <c r="N83" s="5"/>
      <c r="O83" s="5"/>
      <c r="P83" s="5"/>
      <c r="Q83" s="5"/>
      <c r="R83" s="5"/>
      <c r="S83" s="5"/>
    </row>
    <row r="84" spans="1:19" hidden="1" x14ac:dyDescent="0.3">
      <c r="A84" s="4"/>
      <c r="B84" s="4" t="s">
        <v>9</v>
      </c>
      <c r="C84" s="4"/>
      <c r="D84" s="4"/>
      <c r="E84" s="4"/>
      <c r="F84" s="4" t="s">
        <v>10</v>
      </c>
      <c r="G84" s="4"/>
      <c r="H84" s="4"/>
      <c r="I84" s="4"/>
      <c r="K84" s="5"/>
      <c r="L84" s="5"/>
      <c r="M84" s="5"/>
      <c r="N84" s="5"/>
      <c r="O84" s="5"/>
      <c r="P84" s="5"/>
      <c r="Q84" s="5"/>
      <c r="R84" s="5"/>
      <c r="S84" s="5"/>
    </row>
    <row r="86" spans="1:19" x14ac:dyDescent="0.3">
      <c r="B86" s="1" t="s">
        <v>11</v>
      </c>
      <c r="C86" s="2">
        <v>3</v>
      </c>
      <c r="E86" t="s">
        <v>12</v>
      </c>
      <c r="K86" t="s">
        <v>13</v>
      </c>
    </row>
    <row r="87" spans="1:19" x14ac:dyDescent="0.3">
      <c r="B87" s="1" t="s">
        <v>14</v>
      </c>
      <c r="C87" s="2">
        <v>7320</v>
      </c>
      <c r="E87" t="s">
        <v>15</v>
      </c>
    </row>
    <row r="88" spans="1:19" x14ac:dyDescent="0.3">
      <c r="B88" s="1" t="s">
        <v>16</v>
      </c>
      <c r="C88" s="1">
        <v>1.5E-3</v>
      </c>
    </row>
    <row r="90" spans="1:19" x14ac:dyDescent="0.3">
      <c r="B90" s="3" t="s">
        <v>17</v>
      </c>
      <c r="C90">
        <f>(C86/C87)/C88</f>
        <v>0.27322404371584696</v>
      </c>
    </row>
    <row r="92" spans="1:19" ht="33.6" hidden="1" customHeight="1" x14ac:dyDescent="0.3">
      <c r="B92" s="26" t="s">
        <v>37</v>
      </c>
      <c r="C92" s="27"/>
      <c r="D92" s="27"/>
      <c r="E92" s="27"/>
      <c r="F92" s="27"/>
      <c r="G92" s="27"/>
      <c r="H92" s="28"/>
      <c r="K92" s="26" t="s">
        <v>36</v>
      </c>
      <c r="L92" s="27"/>
      <c r="M92" s="27"/>
      <c r="N92" s="27"/>
      <c r="O92" s="27"/>
      <c r="P92" s="27"/>
      <c r="Q92" s="28"/>
    </row>
    <row r="93" spans="1:19" ht="54" customHeight="1" x14ac:dyDescent="0.3">
      <c r="B93" s="29" t="s">
        <v>35</v>
      </c>
      <c r="C93" s="30"/>
      <c r="D93" s="30"/>
      <c r="E93" s="31"/>
      <c r="F93" s="17" t="s">
        <v>20</v>
      </c>
      <c r="G93" s="19">
        <v>12</v>
      </c>
      <c r="H93" s="18" t="s">
        <v>34</v>
      </c>
      <c r="K93" s="29" t="s">
        <v>35</v>
      </c>
      <c r="L93" s="30"/>
      <c r="M93" s="30"/>
      <c r="N93" s="31"/>
      <c r="O93" s="17" t="s">
        <v>20</v>
      </c>
      <c r="P93" s="19">
        <v>12</v>
      </c>
      <c r="Q93" s="18" t="s">
        <v>34</v>
      </c>
    </row>
    <row r="94" spans="1:19" ht="28.2" customHeight="1" x14ac:dyDescent="0.3">
      <c r="B94" s="15" t="s">
        <v>21</v>
      </c>
      <c r="C94" s="16" t="s">
        <v>22</v>
      </c>
      <c r="D94" s="16" t="s">
        <v>23</v>
      </c>
      <c r="E94" s="5"/>
      <c r="F94" s="15" t="s">
        <v>21</v>
      </c>
      <c r="G94" s="16" t="s">
        <v>22</v>
      </c>
      <c r="H94" s="16" t="s">
        <v>23</v>
      </c>
      <c r="K94" s="15" t="s">
        <v>21</v>
      </c>
      <c r="L94" s="16" t="s">
        <v>22</v>
      </c>
      <c r="M94" s="16" t="s">
        <v>23</v>
      </c>
      <c r="N94" s="5"/>
      <c r="O94" s="15" t="s">
        <v>21</v>
      </c>
      <c r="P94" s="16" t="s">
        <v>22</v>
      </c>
      <c r="Q94" s="16" t="s">
        <v>23</v>
      </c>
    </row>
    <row r="95" spans="1:19" ht="33.6" customHeight="1" thickBot="1" x14ac:dyDescent="0.35">
      <c r="B95" s="7">
        <f>C95*0.95</f>
        <v>256.5</v>
      </c>
      <c r="C95" s="8">
        <v>270</v>
      </c>
      <c r="D95" s="9">
        <f>C95*1.05</f>
        <v>283.5</v>
      </c>
      <c r="E95" s="10"/>
      <c r="F95" s="8">
        <f>G95*0.9</f>
        <v>10.8</v>
      </c>
      <c r="G95" s="8">
        <v>12</v>
      </c>
      <c r="H95" s="14">
        <f>G95*1.1</f>
        <v>13.200000000000001</v>
      </c>
      <c r="K95" s="7">
        <f>L95*0.95</f>
        <v>256.5</v>
      </c>
      <c r="L95" s="8">
        <v>270</v>
      </c>
      <c r="M95" s="9">
        <f>L95*1.05</f>
        <v>283.5</v>
      </c>
      <c r="N95" s="10"/>
      <c r="O95" s="8">
        <f>P95*0.9</f>
        <v>10.8</v>
      </c>
      <c r="P95" s="8">
        <v>12</v>
      </c>
      <c r="Q95" s="14">
        <f>P95*1.1</f>
        <v>13.200000000000001</v>
      </c>
    </row>
    <row r="96" spans="1:19" x14ac:dyDescent="0.3">
      <c r="B96" s="11" t="s">
        <v>24</v>
      </c>
      <c r="K96" s="11" t="s">
        <v>24</v>
      </c>
    </row>
    <row r="97" spans="1:16" x14ac:dyDescent="0.3">
      <c r="B97" s="3" t="s">
        <v>25</v>
      </c>
      <c r="C97" t="s">
        <v>26</v>
      </c>
      <c r="D97" s="12" t="s">
        <v>27</v>
      </c>
      <c r="G97">
        <f>(E98+E99+E100)*0.27</f>
        <v>4.4279999999999999</v>
      </c>
      <c r="K97" s="3" t="s">
        <v>25</v>
      </c>
      <c r="L97" t="s">
        <v>26</v>
      </c>
      <c r="M97" s="12" t="s">
        <v>27</v>
      </c>
      <c r="P97">
        <f>(N98+N99+N100)*0.27</f>
        <v>4.4279999999999999</v>
      </c>
    </row>
    <row r="98" spans="1:16" x14ac:dyDescent="0.3">
      <c r="D98" s="13" t="s">
        <v>28</v>
      </c>
      <c r="E98">
        <v>2.2000000000000002</v>
      </c>
      <c r="F98" t="s">
        <v>29</v>
      </c>
      <c r="M98" s="13" t="s">
        <v>28</v>
      </c>
      <c r="N98">
        <v>2.2000000000000002</v>
      </c>
      <c r="O98" t="s">
        <v>29</v>
      </c>
    </row>
    <row r="99" spans="1:16" x14ac:dyDescent="0.3">
      <c r="D99" s="13" t="s">
        <v>30</v>
      </c>
      <c r="E99">
        <v>1</v>
      </c>
      <c r="F99" t="s">
        <v>29</v>
      </c>
      <c r="M99" s="13" t="s">
        <v>30</v>
      </c>
      <c r="N99">
        <v>1</v>
      </c>
      <c r="O99" t="s">
        <v>29</v>
      </c>
    </row>
    <row r="100" spans="1:16" x14ac:dyDescent="0.3">
      <c r="D100" s="13" t="s">
        <v>31</v>
      </c>
      <c r="E100">
        <v>13.2</v>
      </c>
      <c r="F100" t="s">
        <v>29</v>
      </c>
      <c r="M100" s="13" t="s">
        <v>31</v>
      </c>
      <c r="N100">
        <v>13.2</v>
      </c>
      <c r="O100" t="s">
        <v>29</v>
      </c>
    </row>
    <row r="101" spans="1:16" x14ac:dyDescent="0.3">
      <c r="D101" s="13" t="s">
        <v>32</v>
      </c>
      <c r="E101" t="s">
        <v>33</v>
      </c>
      <c r="M101" s="13" t="s">
        <v>32</v>
      </c>
      <c r="N101" t="s">
        <v>33</v>
      </c>
    </row>
    <row r="103" spans="1:16" x14ac:dyDescent="0.3">
      <c r="A103" s="6"/>
      <c r="B103" s="6" t="s">
        <v>18</v>
      </c>
      <c r="K103" s="6" t="s">
        <v>38</v>
      </c>
    </row>
    <row r="104" spans="1:16" x14ac:dyDescent="0.3">
      <c r="B104" t="s">
        <v>19</v>
      </c>
    </row>
    <row r="105" spans="1:16" x14ac:dyDescent="0.3">
      <c r="B105" t="s">
        <v>19</v>
      </c>
    </row>
  </sheetData>
  <mergeCells count="6">
    <mergeCell ref="A81:I81"/>
    <mergeCell ref="K81:S81"/>
    <mergeCell ref="B92:H92"/>
    <mergeCell ref="B93:E93"/>
    <mergeCell ref="K92:Q92"/>
    <mergeCell ref="K93:N93"/>
  </mergeCells>
  <phoneticPr fontId="1" type="noConversion"/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TI_DRV8231A_output current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Yeh</dc:creator>
  <cp:lastModifiedBy>Henry Wang</cp:lastModifiedBy>
  <dcterms:created xsi:type="dcterms:W3CDTF">2025-04-01T07:46:39Z</dcterms:created>
  <dcterms:modified xsi:type="dcterms:W3CDTF">2025-04-01T14:47:01Z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79e395e-e3b5-421f-8616-70a10f9451af_Enabled">
    <vt:lpwstr>true</vt:lpwstr>
  </property>
  <property fmtid="{D5CDD505-2E9C-101B-9397-08002B2CF9AE}" pid="3" name="MSIP_Label_879e395e-e3b5-421f-8616-70a10f9451af_SetDate">
    <vt:lpwstr>2025-04-01T14:27:59Z</vt:lpwstr>
  </property>
  <property fmtid="{D5CDD505-2E9C-101B-9397-08002B2CF9AE}" pid="4" name="MSIP_Label_879e395e-e3b5-421f-8616-70a10f9451af_Method">
    <vt:lpwstr>Standard</vt:lpwstr>
  </property>
  <property fmtid="{D5CDD505-2E9C-101B-9397-08002B2CF9AE}" pid="5" name="MSIP_Label_879e395e-e3b5-421f-8616-70a10f9451af_Name">
    <vt:lpwstr>879e395e-e3b5-421f-8616-70a10f9451af</vt:lpwstr>
  </property>
  <property fmtid="{D5CDD505-2E9C-101B-9397-08002B2CF9AE}" pid="6" name="MSIP_Label_879e395e-e3b5-421f-8616-70a10f9451af_SiteId">
    <vt:lpwstr>0beb0c35-9cbb-4feb-99e5-589e415c7944</vt:lpwstr>
  </property>
  <property fmtid="{D5CDD505-2E9C-101B-9397-08002B2CF9AE}" pid="7" name="MSIP_Label_879e395e-e3b5-421f-8616-70a10f9451af_ActionId">
    <vt:lpwstr>58f368b1-fa27-4138-ba13-e681e187e4bc</vt:lpwstr>
  </property>
  <property fmtid="{D5CDD505-2E9C-101B-9397-08002B2CF9AE}" pid="8" name="MSIP_Label_879e395e-e3b5-421f-8616-70a10f9451af_ContentBits">
    <vt:lpwstr>0</vt:lpwstr>
  </property>
  <property fmtid="{D5CDD505-2E9C-101B-9397-08002B2CF9AE}" pid="9" name="MSIP_Label_879e395e-e3b5-421f-8616-70a10f9451af_Tag">
    <vt:lpwstr>10, 3, 0, 1</vt:lpwstr>
  </property>
</Properties>
</file>