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36" windowWidth="17256" windowHeight="580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0" i="1" l="1"/>
  <c r="C27" i="1"/>
  <c r="C19" i="1"/>
  <c r="C13" i="1"/>
  <c r="C14" i="1" s="1"/>
  <c r="C3" i="1"/>
  <c r="C10" i="1"/>
  <c r="G7" i="1"/>
  <c r="F6" i="1"/>
  <c r="F7" i="1"/>
  <c r="C16" i="1" l="1"/>
  <c r="E3" i="1"/>
</calcChain>
</file>

<file path=xl/sharedStrings.xml><?xml version="1.0" encoding="utf-8"?>
<sst xmlns="http://schemas.openxmlformats.org/spreadsheetml/2006/main" count="23" uniqueCount="18">
  <si>
    <t>TDC(MHz)</t>
    <phoneticPr fontId="1"/>
  </si>
  <si>
    <t>DPLL1_TCXO_FB_DIV</t>
  </si>
  <si>
    <t>PLL1_TCXO_NUM</t>
  </si>
  <si>
    <t>DPLL1_TCXO_FB_PRE_DIV</t>
  </si>
  <si>
    <t>PLL1_P1</t>
  </si>
  <si>
    <t>VCO frequency(MHz)</t>
    <phoneticPr fontId="1"/>
  </si>
  <si>
    <t>DPLL2_TCXO_FB_DIV</t>
    <phoneticPr fontId="1"/>
  </si>
  <si>
    <t>PLL2_TCXO_NUM</t>
    <phoneticPr fontId="1"/>
  </si>
  <si>
    <t>DPLL2_TCXO_FB_PRE_DIV</t>
    <phoneticPr fontId="1"/>
  </si>
  <si>
    <t>PLL2_P1</t>
    <phoneticPr fontId="1"/>
  </si>
  <si>
    <t>Error</t>
    <phoneticPr fontId="1"/>
  </si>
  <si>
    <t>FDEV</t>
    <phoneticPr fontId="1"/>
  </si>
  <si>
    <t>VCO frequency(MHz) DCO</t>
    <phoneticPr fontId="1"/>
  </si>
  <si>
    <t>VCO frequency(MHz) Difference</t>
    <phoneticPr fontId="1"/>
  </si>
  <si>
    <t>Out1</t>
    <phoneticPr fontId="1"/>
  </si>
  <si>
    <t>Out_y_DIV</t>
    <phoneticPr fontId="1"/>
  </si>
  <si>
    <t>Out_2_DIV</t>
    <phoneticPr fontId="1"/>
  </si>
  <si>
    <t>Out2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</si>
</sst>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0_ "/>
    <numFmt numFmtId="181" formatCode="0.00000000000000000000_ "/>
    <numFmt numFmtId="182" formatCode="0.0000000000_ "/>
    <numFmt numFmtId="183" formatCode="0.00000000000000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80" fontId="0" fillId="0" borderId="0" xfId="0" applyNumberFormat="1">
      <alignment vertical="center"/>
    </xf>
    <xf numFmtId="181" fontId="0" fillId="0" borderId="0" xfId="0" applyNumberFormat="1">
      <alignment vertical="center"/>
    </xf>
    <xf numFmtId="182" fontId="0" fillId="0" borderId="0" xfId="0" applyNumberFormat="1">
      <alignment vertical="center"/>
    </xf>
    <xf numFmtId="183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tabSelected="1" workbookViewId="0">
      <selection activeCell="C26" sqref="C26"/>
    </sheetView>
  </sheetViews>
  <sheetFormatPr defaultRowHeight="13.2" x14ac:dyDescent="0.2"/>
  <cols>
    <col min="2" max="2" width="28.5546875" customWidth="1"/>
    <col min="3" max="3" width="21.5546875" bestFit="1" customWidth="1"/>
    <col min="5" max="5" width="28.109375" bestFit="1" customWidth="1"/>
    <col min="6" max="6" width="12.88671875" bestFit="1" customWidth="1"/>
  </cols>
  <sheetData>
    <row r="2" spans="2:7" hidden="1" x14ac:dyDescent="0.2"/>
    <row r="3" spans="2:7" hidden="1" x14ac:dyDescent="0.2">
      <c r="B3" t="s">
        <v>5</v>
      </c>
      <c r="C3">
        <f>C4*(C5+(C6/(2^40)))*C7*C8</f>
        <v>4900.49999999992</v>
      </c>
      <c r="E3" s="2">
        <f>C3</f>
        <v>4900.49999999992</v>
      </c>
    </row>
    <row r="4" spans="2:7" hidden="1" x14ac:dyDescent="0.2">
      <c r="B4" t="s">
        <v>0</v>
      </c>
      <c r="C4">
        <v>10</v>
      </c>
    </row>
    <row r="5" spans="2:7" hidden="1" x14ac:dyDescent="0.2">
      <c r="B5" t="s">
        <v>1</v>
      </c>
      <c r="C5">
        <v>22</v>
      </c>
    </row>
    <row r="6" spans="2:7" hidden="1" x14ac:dyDescent="0.2">
      <c r="B6" t="s">
        <v>2</v>
      </c>
      <c r="C6" s="1">
        <v>302365697638</v>
      </c>
      <c r="F6">
        <f>1/F7</f>
        <v>9.0949470177292824E-13</v>
      </c>
    </row>
    <row r="7" spans="2:7" hidden="1" x14ac:dyDescent="0.2">
      <c r="B7" t="s">
        <v>3</v>
      </c>
      <c r="C7">
        <v>2</v>
      </c>
      <c r="F7">
        <f>2^40</f>
        <v>1099511627776</v>
      </c>
      <c r="G7">
        <f>C6/F7</f>
        <v>0.2749999999996362</v>
      </c>
    </row>
    <row r="8" spans="2:7" hidden="1" x14ac:dyDescent="0.2">
      <c r="B8" t="s">
        <v>4</v>
      </c>
      <c r="C8">
        <v>11</v>
      </c>
    </row>
    <row r="9" spans="2:7" hidden="1" x14ac:dyDescent="0.2"/>
    <row r="10" spans="2:7" hidden="1" x14ac:dyDescent="0.2">
      <c r="B10" t="s">
        <v>10</v>
      </c>
      <c r="C10">
        <f>(C4*(C5+(C6/((2^40)+1)))*C7*C8)-C3</f>
        <v>-5.4569682106375694E-11</v>
      </c>
    </row>
    <row r="11" spans="2:7" hidden="1" x14ac:dyDescent="0.2"/>
    <row r="12" spans="2:7" hidden="1" x14ac:dyDescent="0.2">
      <c r="B12" t="s">
        <v>11</v>
      </c>
      <c r="C12">
        <v>10000</v>
      </c>
    </row>
    <row r="13" spans="2:7" hidden="1" x14ac:dyDescent="0.2">
      <c r="B13" t="s">
        <v>12</v>
      </c>
      <c r="C13">
        <f>C4*(C5+((C6+C12)/(2^40)))*C7*C8</f>
        <v>4900.5000020008083</v>
      </c>
    </row>
    <row r="14" spans="2:7" hidden="1" x14ac:dyDescent="0.2">
      <c r="B14" t="s">
        <v>13</v>
      </c>
      <c r="C14" s="3">
        <f>C13-C3</f>
        <v>2.0008883439004421E-6</v>
      </c>
    </row>
    <row r="15" spans="2:7" hidden="1" x14ac:dyDescent="0.2">
      <c r="B15" t="s">
        <v>15</v>
      </c>
      <c r="C15" s="1">
        <v>3</v>
      </c>
    </row>
    <row r="16" spans="2:7" hidden="1" x14ac:dyDescent="0.2">
      <c r="B16" t="s">
        <v>14</v>
      </c>
      <c r="C16" s="3">
        <f>C13/(C8*C15)</f>
        <v>148.50000006063055</v>
      </c>
    </row>
    <row r="17" spans="2:3" hidden="1" x14ac:dyDescent="0.2">
      <c r="C17" s="3"/>
    </row>
    <row r="19" spans="2:3" x14ac:dyDescent="0.2">
      <c r="B19" t="s">
        <v>5</v>
      </c>
      <c r="C19">
        <f>C20*(C21+(C22/(2^40)))*C23*C24</f>
        <v>5785.7142857142753</v>
      </c>
    </row>
    <row r="20" spans="2:3" x14ac:dyDescent="0.2">
      <c r="B20" t="s">
        <v>0</v>
      </c>
      <c r="C20">
        <v>10</v>
      </c>
    </row>
    <row r="21" spans="2:3" x14ac:dyDescent="0.2">
      <c r="B21" t="s">
        <v>6</v>
      </c>
      <c r="C21">
        <v>22</v>
      </c>
    </row>
    <row r="22" spans="2:3" x14ac:dyDescent="0.2">
      <c r="B22" t="s">
        <v>7</v>
      </c>
      <c r="C22" s="1">
        <v>277898543284</v>
      </c>
    </row>
    <row r="23" spans="2:3" x14ac:dyDescent="0.2">
      <c r="B23" t="s">
        <v>8</v>
      </c>
      <c r="C23">
        <v>2</v>
      </c>
    </row>
    <row r="24" spans="2:3" x14ac:dyDescent="0.2">
      <c r="B24" t="s">
        <v>9</v>
      </c>
      <c r="C24">
        <v>13</v>
      </c>
    </row>
    <row r="26" spans="2:3" x14ac:dyDescent="0.2">
      <c r="B26" t="s">
        <v>11</v>
      </c>
      <c r="C26">
        <v>2560000</v>
      </c>
    </row>
    <row r="27" spans="2:3" x14ac:dyDescent="0.2">
      <c r="B27" t="s">
        <v>12</v>
      </c>
      <c r="C27">
        <f>C20*(C21+((C22+C26)/(2^40)))*C23*C24</f>
        <v>5785.7148910739488</v>
      </c>
    </row>
    <row r="28" spans="2:3" hidden="1" x14ac:dyDescent="0.2">
      <c r="B28" t="s">
        <v>13</v>
      </c>
    </row>
    <row r="29" spans="2:3" x14ac:dyDescent="0.2">
      <c r="B29" t="s">
        <v>16</v>
      </c>
      <c r="C29">
        <v>3</v>
      </c>
    </row>
    <row r="30" spans="2:3" x14ac:dyDescent="0.2">
      <c r="B30" t="s">
        <v>17</v>
      </c>
      <c r="C30" s="4">
        <f>C27/(C24*C29)</f>
        <v>148.351663873691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2019-08-07T13:25:02Z</dcterms:created>
  <dcterms:modified xsi:type="dcterms:W3CDTF">2019-08-07T15:57:53Z</dcterms:modified>
</cp:coreProperties>
</file>