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0602089\Desktop\"/>
    </mc:Choice>
  </mc:AlternateContent>
  <xr:revisionPtr revIDLastSave="0" documentId="13_ncr:1_{074FF595-2A25-44EF-9437-1CA8C1FDC0BD}" xr6:coauthVersionLast="36" xr6:coauthVersionMax="36" xr10:uidLastSave="{00000000-0000-0000-0000-000000000000}"/>
  <bookViews>
    <workbookView xWindow="0" yWindow="0" windowWidth="23040" windowHeight="9108" xr2:uid="{5D26742C-3204-4C6F-9F2C-BA64B2E1322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Q3" i="1" l="1"/>
  <c r="Q4" i="1" s="1"/>
  <c r="C4" i="1" s="1"/>
  <c r="C5" i="1" s="1"/>
  <c r="C10" i="1" s="1"/>
  <c r="C12" i="1" s="1"/>
  <c r="C9" i="1" l="1"/>
  <c r="C11" i="1" s="1"/>
  <c r="D14" i="1" s="1"/>
</calcChain>
</file>

<file path=xl/sharedStrings.xml><?xml version="1.0" encoding="utf-8"?>
<sst xmlns="http://schemas.openxmlformats.org/spreadsheetml/2006/main" count="33" uniqueCount="27">
  <si>
    <t>high</t>
    <phoneticPr fontId="2"/>
  </si>
  <si>
    <t>low</t>
    <phoneticPr fontId="2"/>
  </si>
  <si>
    <t>ns</t>
    <phoneticPr fontId="2"/>
  </si>
  <si>
    <t>MHz</t>
    <phoneticPr fontId="2"/>
  </si>
  <si>
    <t>s</t>
    <phoneticPr fontId="2"/>
  </si>
  <si>
    <t>Hz</t>
    <phoneticPr fontId="2"/>
  </si>
  <si>
    <t>t_pw</t>
    <phoneticPr fontId="2"/>
  </si>
  <si>
    <t>t_per</t>
    <phoneticPr fontId="2"/>
  </si>
  <si>
    <t>skew</t>
    <phoneticPr fontId="2"/>
  </si>
  <si>
    <t>duty(high)</t>
    <phoneticPr fontId="2"/>
  </si>
  <si>
    <t>duty(low)</t>
    <phoneticPr fontId="2"/>
  </si>
  <si>
    <t>f_in</t>
    <phoneticPr fontId="2"/>
  </si>
  <si>
    <t>this is the duration of the pulse width (high or low)</t>
    <phoneticPr fontId="2"/>
  </si>
  <si>
    <t>this is the max skew between pulse widths</t>
    <phoneticPr fontId="2"/>
  </si>
  <si>
    <t>this is the time for one cycle, given our output frequency</t>
    <phoneticPr fontId="2"/>
  </si>
  <si>
    <t>this is our clock buffer output frequency</t>
    <phoneticPr fontId="2"/>
  </si>
  <si>
    <t>this is the "high" pulse-width assuming worst-case skew</t>
    <phoneticPr fontId="2"/>
  </si>
  <si>
    <t>this is the "low" pulse-width assuming worst-case skew</t>
    <phoneticPr fontId="2"/>
  </si>
  <si>
    <t>Below we will assume high-pulse is longer than low-pulse; but results would be the same with these flipped anyway</t>
    <phoneticPr fontId="2"/>
  </si>
  <si>
    <t>this is how much the duty cycle degrades</t>
    <phoneticPr fontId="2"/>
  </si>
  <si>
    <t>Result</t>
    <phoneticPr fontId="2"/>
  </si>
  <si>
    <t>±</t>
    <phoneticPr fontId="2"/>
  </si>
  <si>
    <t>this is the overal max duty cycle degradation for that output frequency</t>
    <phoneticPr fontId="2"/>
  </si>
  <si>
    <t>VDD</t>
    <phoneticPr fontId="2"/>
  </si>
  <si>
    <t>select the device / output supply voltage</t>
    <phoneticPr fontId="2"/>
  </si>
  <si>
    <t>V</t>
    <phoneticPr fontId="2"/>
  </si>
  <si>
    <t>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</si>
</sst>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38" fontId="0" fillId="0" borderId="0" xfId="1" applyFont="1">
      <alignment vertical="center"/>
    </xf>
    <xf numFmtId="9" fontId="0" fillId="0" borderId="0" xfId="2" applyFont="1">
      <alignment vertical="center"/>
    </xf>
    <xf numFmtId="0" fontId="0" fillId="0" borderId="0" xfId="2" applyNumberFormat="1" applyFo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3" borderId="2" xfId="0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3" borderId="5" xfId="0" applyFill="1" applyBorder="1">
      <alignment vertical="center"/>
    </xf>
    <xf numFmtId="0" fontId="0" fillId="0" borderId="6" xfId="0" applyBorder="1">
      <alignment vertical="center"/>
    </xf>
    <xf numFmtId="0" fontId="0" fillId="4" borderId="2" xfId="0" applyFill="1" applyBorder="1">
      <alignment vertical="center"/>
    </xf>
    <xf numFmtId="0" fontId="0" fillId="0" borderId="7" xfId="0" applyBorder="1">
      <alignment vertical="center"/>
    </xf>
    <xf numFmtId="0" fontId="0" fillId="4" borderId="0" xfId="0" applyFill="1" applyBorder="1">
      <alignment vertical="center"/>
    </xf>
    <xf numFmtId="0" fontId="0" fillId="0" borderId="8" xfId="0" applyBorder="1">
      <alignment vertical="center"/>
    </xf>
    <xf numFmtId="10" fontId="0" fillId="4" borderId="0" xfId="2" applyNumberFormat="1" applyFont="1" applyFill="1" applyBorder="1">
      <alignment vertical="center"/>
    </xf>
    <xf numFmtId="10" fontId="0" fillId="4" borderId="5" xfId="2" applyNumberFormat="1" applyFont="1" applyFill="1" applyBorder="1">
      <alignment vertical="center"/>
    </xf>
    <xf numFmtId="0" fontId="4" fillId="2" borderId="9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10" fontId="4" fillId="2" borderId="11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4" borderId="5" xfId="2" applyNumberFormat="1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3997E-D2DF-49EC-BA08-AF0BC0785D6B}">
  <dimension ref="A1:S14"/>
  <sheetViews>
    <sheetView tabSelected="1" workbookViewId="0">
      <selection activeCell="C3" sqref="C3"/>
    </sheetView>
  </sheetViews>
  <sheetFormatPr defaultRowHeight="18" x14ac:dyDescent="0.45"/>
  <cols>
    <col min="17" max="18" width="11.5" bestFit="1" customWidth="1"/>
  </cols>
  <sheetData>
    <row r="1" spans="1:19" ht="18.600000000000001" thickBot="1" x14ac:dyDescent="0.5"/>
    <row r="2" spans="1:19" x14ac:dyDescent="0.45">
      <c r="B2" s="5" t="s">
        <v>23</v>
      </c>
      <c r="C2" s="6">
        <v>2.5</v>
      </c>
      <c r="D2" s="7" t="s">
        <v>25</v>
      </c>
      <c r="E2" s="4" t="s">
        <v>24</v>
      </c>
      <c r="S2" t="s">
        <v>23</v>
      </c>
    </row>
    <row r="3" spans="1:19" ht="18.600000000000001" thickBot="1" x14ac:dyDescent="0.5">
      <c r="B3" s="8" t="s">
        <v>11</v>
      </c>
      <c r="C3" s="9">
        <v>125</v>
      </c>
      <c r="D3" s="10" t="s">
        <v>3</v>
      </c>
      <c r="E3" s="4" t="s">
        <v>15</v>
      </c>
      <c r="P3" t="s">
        <v>11</v>
      </c>
      <c r="Q3" s="1">
        <f>C3*10^6</f>
        <v>125000000</v>
      </c>
      <c r="R3" t="s">
        <v>5</v>
      </c>
      <c r="S3">
        <v>3.3</v>
      </c>
    </row>
    <row r="4" spans="1:19" x14ac:dyDescent="0.45">
      <c r="B4" s="5" t="s">
        <v>7</v>
      </c>
      <c r="C4" s="11">
        <f>Q4*10^9</f>
        <v>8</v>
      </c>
      <c r="D4" s="7" t="s">
        <v>2</v>
      </c>
      <c r="E4" s="4" t="s">
        <v>14</v>
      </c>
      <c r="I4" s="2"/>
      <c r="P4" t="s">
        <v>7</v>
      </c>
      <c r="Q4">
        <f>1/Q3</f>
        <v>8.0000000000000005E-9</v>
      </c>
      <c r="R4" t="s">
        <v>4</v>
      </c>
      <c r="S4">
        <v>2.5</v>
      </c>
    </row>
    <row r="5" spans="1:19" x14ac:dyDescent="0.45">
      <c r="B5" s="12" t="s">
        <v>6</v>
      </c>
      <c r="C5" s="13">
        <f>C4/2</f>
        <v>4</v>
      </c>
      <c r="D5" s="14" t="s">
        <v>2</v>
      </c>
      <c r="E5" s="4" t="s">
        <v>12</v>
      </c>
    </row>
    <row r="6" spans="1:19" ht="18.600000000000001" thickBot="1" x14ac:dyDescent="0.5">
      <c r="B6" s="8" t="s">
        <v>8</v>
      </c>
      <c r="C6" s="21">
        <f>IF(C2=3.3,0.18,0.22)</f>
        <v>0.22</v>
      </c>
      <c r="D6" s="10" t="s">
        <v>2</v>
      </c>
      <c r="E6" s="4" t="s">
        <v>13</v>
      </c>
    </row>
    <row r="7" spans="1:19" x14ac:dyDescent="0.45">
      <c r="C7" s="3"/>
      <c r="E7" s="4"/>
    </row>
    <row r="8" spans="1:19" ht="18.600000000000001" thickBot="1" x14ac:dyDescent="0.5">
      <c r="B8" s="4" t="s">
        <v>18</v>
      </c>
    </row>
    <row r="9" spans="1:19" x14ac:dyDescent="0.45">
      <c r="B9" s="5" t="s">
        <v>0</v>
      </c>
      <c r="C9" s="11">
        <f>C5+(0.5*C6)</f>
        <v>4.1100000000000003</v>
      </c>
      <c r="D9" s="7"/>
      <c r="E9" s="4" t="s">
        <v>16</v>
      </c>
    </row>
    <row r="10" spans="1:19" x14ac:dyDescent="0.45">
      <c r="B10" s="12" t="s">
        <v>1</v>
      </c>
      <c r="C10" s="13">
        <f>C5-(0.5*C6)</f>
        <v>3.89</v>
      </c>
      <c r="D10" s="14"/>
      <c r="E10" s="4" t="s">
        <v>17</v>
      </c>
    </row>
    <row r="11" spans="1:19" x14ac:dyDescent="0.45">
      <c r="B11" s="12" t="s">
        <v>9</v>
      </c>
      <c r="C11" s="15">
        <f>(C9/C5)-1</f>
        <v>2.750000000000008E-2</v>
      </c>
      <c r="D11" s="14"/>
      <c r="E11" s="4" t="s">
        <v>19</v>
      </c>
    </row>
    <row r="12" spans="1:19" ht="18.600000000000001" thickBot="1" x14ac:dyDescent="0.5">
      <c r="B12" s="8" t="s">
        <v>10</v>
      </c>
      <c r="C12" s="16">
        <f>(C10/C5)-1</f>
        <v>-2.7499999999999969E-2</v>
      </c>
      <c r="D12" s="10"/>
      <c r="E12" s="4" t="s">
        <v>19</v>
      </c>
    </row>
    <row r="13" spans="1:19" ht="18.600000000000001" thickBot="1" x14ac:dyDescent="0.5"/>
    <row r="14" spans="1:19" ht="18.600000000000001" thickBot="1" x14ac:dyDescent="0.5">
      <c r="A14" s="20" t="s">
        <v>26</v>
      </c>
      <c r="B14" s="17" t="s">
        <v>20</v>
      </c>
      <c r="C14" s="18" t="s">
        <v>21</v>
      </c>
      <c r="D14" s="19">
        <f>C11</f>
        <v>2.750000000000008E-2</v>
      </c>
      <c r="E14" s="4" t="s">
        <v>22</v>
      </c>
    </row>
  </sheetData>
  <phoneticPr fontId="2"/>
  <dataValidations count="1">
    <dataValidation type="list" allowBlank="1" showInputMessage="1" showErrorMessage="1" sqref="C2" xr:uid="{D2078DAE-8D4A-4217-AD5F-AA2DB16F6032}">
      <formula1>$S$3:$S$4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Texas Instruments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Coste, Darren</dc:creator>
  <cp:lastModifiedBy>Coste, Darren</cp:lastModifiedBy>
  <dcterms:created xsi:type="dcterms:W3CDTF">2022-12-12T02:27:09Z</dcterms:created>
  <dcterms:modified xsi:type="dcterms:W3CDTF">2022-12-12T03:07:44Z</dcterms:modified>
</cp:coreProperties>
</file>