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280" yWindow="1140" windowWidth="14808" windowHeight="7836"/>
  </bookViews>
  <sheets>
    <sheet name="Notch" sheetId="1" r:id="rId1"/>
  </sheets>
  <calcPr calcId="145621"/>
</workbook>
</file>

<file path=xl/calcChain.xml><?xml version="1.0" encoding="utf-8"?>
<calcChain xmlns="http://schemas.openxmlformats.org/spreadsheetml/2006/main">
  <c r="T7" i="1" l="1"/>
  <c r="Z3" i="1"/>
  <c r="U7" i="1"/>
  <c r="U6" i="1"/>
  <c r="U5" i="1"/>
  <c r="T9" i="1"/>
  <c r="T8" i="1"/>
  <c r="T6" i="1"/>
  <c r="T5" i="1"/>
  <c r="X2" i="1"/>
  <c r="N8" i="1" l="1"/>
  <c r="N6" i="1" l="1"/>
  <c r="P5" i="1" l="1"/>
  <c r="P9" i="1"/>
  <c r="P7" i="1"/>
  <c r="P6" i="1"/>
  <c r="R6" i="1" s="1"/>
  <c r="Y4" i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L10" i="1"/>
  <c r="R7" i="1" l="1"/>
  <c r="R9" i="1"/>
  <c r="S9" i="1" s="1"/>
  <c r="R5" i="1"/>
  <c r="P8" i="1"/>
  <c r="Y105" i="1"/>
  <c r="R8" i="1" l="1"/>
  <c r="S8" i="1" s="1"/>
  <c r="Y106" i="1"/>
  <c r="L11" i="1" l="1"/>
  <c r="N9" i="1" s="1"/>
  <c r="Y107" i="1"/>
  <c r="S6" i="1" l="1"/>
  <c r="S7" i="1"/>
  <c r="S5" i="1"/>
  <c r="Y108" i="1"/>
  <c r="Y109" i="1" l="1"/>
  <c r="Y110" i="1" s="1"/>
  <c r="Y111" i="1" s="1"/>
  <c r="Y112" i="1" s="1"/>
  <c r="Y113" i="1" s="1"/>
  <c r="Y114" i="1" s="1"/>
  <c r="Y115" i="1" s="1"/>
  <c r="Y116" i="1" l="1"/>
  <c r="Y117" i="1" l="1"/>
  <c r="Y118" i="1" l="1"/>
  <c r="Y119" i="1" s="1"/>
  <c r="Y120" i="1" l="1"/>
  <c r="Y121" i="1" l="1"/>
  <c r="Y122" i="1" l="1"/>
  <c r="Y123" i="1" l="1"/>
  <c r="Y124" i="1" l="1"/>
  <c r="Y125" i="1" l="1"/>
  <c r="Y126" i="1" l="1"/>
  <c r="Y127" i="1" l="1"/>
  <c r="Y128" i="1" l="1"/>
  <c r="Y129" i="1" l="1"/>
  <c r="Y130" i="1" l="1"/>
  <c r="Y131" i="1" l="1"/>
  <c r="Y132" i="1" l="1"/>
  <c r="Y133" i="1" l="1"/>
  <c r="Y134" i="1" l="1"/>
  <c r="Y135" i="1" l="1"/>
  <c r="Y136" i="1" l="1"/>
  <c r="Y137" i="1" l="1"/>
  <c r="Y138" i="1" l="1"/>
  <c r="Y139" i="1" l="1"/>
  <c r="Y140" i="1" l="1"/>
  <c r="Y141" i="1" l="1"/>
  <c r="Y142" i="1" l="1"/>
  <c r="Y143" i="1" l="1"/>
  <c r="Y144" i="1" l="1"/>
  <c r="Y145" i="1" l="1"/>
  <c r="Y146" i="1" l="1"/>
  <c r="Y147" i="1" l="1"/>
  <c r="Y148" i="1" l="1"/>
  <c r="Y149" i="1" l="1"/>
  <c r="Y150" i="1" l="1"/>
  <c r="Y151" i="1" l="1"/>
  <c r="Y152" i="1" l="1"/>
  <c r="Y153" i="1" l="1"/>
  <c r="Y154" i="1" l="1"/>
  <c r="Y155" i="1" l="1"/>
  <c r="Y156" i="1" l="1"/>
  <c r="Y157" i="1" l="1"/>
  <c r="Y158" i="1" l="1"/>
  <c r="Y159" i="1" l="1"/>
  <c r="Y160" i="1" l="1"/>
  <c r="Y161" i="1" l="1"/>
  <c r="Y162" i="1" l="1"/>
  <c r="Y163" i="1" l="1"/>
  <c r="Y164" i="1" l="1"/>
  <c r="Y165" i="1" l="1"/>
  <c r="Y166" i="1" l="1"/>
  <c r="Y167" i="1" l="1"/>
  <c r="Y168" i="1" l="1"/>
  <c r="Y169" i="1" l="1"/>
  <c r="Y170" i="1" l="1"/>
  <c r="Y171" i="1" l="1"/>
  <c r="Y172" i="1" l="1"/>
  <c r="Y173" i="1" l="1"/>
  <c r="Y174" i="1" l="1"/>
  <c r="Y175" i="1" l="1"/>
  <c r="Y176" i="1" l="1"/>
  <c r="Y177" i="1" l="1"/>
  <c r="Y178" i="1" l="1"/>
  <c r="Y179" i="1" l="1"/>
  <c r="Y180" i="1" l="1"/>
  <c r="Y181" i="1" l="1"/>
  <c r="Y182" i="1" l="1"/>
  <c r="Y183" i="1" l="1"/>
  <c r="Y184" i="1" l="1"/>
  <c r="Y185" i="1" l="1"/>
  <c r="Y186" i="1" l="1"/>
  <c r="Y187" i="1" l="1"/>
  <c r="Y188" i="1" l="1"/>
  <c r="Y189" i="1" l="1"/>
  <c r="Y190" i="1" l="1"/>
  <c r="Y191" i="1" l="1"/>
  <c r="Y192" i="1" l="1"/>
  <c r="Y193" i="1" l="1"/>
  <c r="Y194" i="1" l="1"/>
  <c r="Y195" i="1" l="1"/>
  <c r="Y196" i="1" l="1"/>
  <c r="Y197" i="1" l="1"/>
  <c r="Y198" i="1" l="1"/>
  <c r="Y199" i="1" l="1"/>
  <c r="Y200" i="1" l="1"/>
  <c r="Y201" i="1" l="1"/>
  <c r="Y202" i="1" l="1"/>
  <c r="Y203" i="1" l="1"/>
  <c r="Y204" i="1" l="1"/>
  <c r="Y205" i="1" l="1"/>
  <c r="Y206" i="1" l="1"/>
  <c r="Y207" i="1" l="1"/>
  <c r="Y208" i="1" l="1"/>
  <c r="Y209" i="1" l="1"/>
  <c r="Y210" i="1" l="1"/>
  <c r="Y211" i="1" l="1"/>
  <c r="Y212" i="1" l="1"/>
  <c r="Y213" i="1" l="1"/>
  <c r="Y214" i="1" l="1"/>
  <c r="Y215" i="1" l="1"/>
  <c r="Y216" i="1" l="1"/>
  <c r="Y217" i="1" l="1"/>
  <c r="Y218" i="1" l="1"/>
  <c r="Y219" i="1" l="1"/>
  <c r="Y220" i="1" l="1"/>
  <c r="Y221" i="1" l="1"/>
  <c r="Y222" i="1" l="1"/>
  <c r="Y223" i="1" l="1"/>
  <c r="Y224" i="1" l="1"/>
  <c r="Y225" i="1" l="1"/>
  <c r="Y226" i="1" l="1"/>
  <c r="Y227" i="1" l="1"/>
  <c r="Y228" i="1" l="1"/>
  <c r="Y229" i="1" l="1"/>
  <c r="Y230" i="1" l="1"/>
  <c r="Y231" i="1" l="1"/>
  <c r="Y232" i="1" l="1"/>
  <c r="Y233" i="1" l="1"/>
  <c r="Y234" i="1" l="1"/>
  <c r="Y235" i="1" l="1"/>
  <c r="Y236" i="1" l="1"/>
  <c r="Y237" i="1" l="1"/>
  <c r="Y238" i="1" l="1"/>
  <c r="Y239" i="1" l="1"/>
  <c r="Y240" i="1" l="1"/>
  <c r="Y241" i="1" l="1"/>
  <c r="Y242" i="1" l="1"/>
  <c r="Y243" i="1" l="1"/>
  <c r="Y244" i="1" l="1"/>
  <c r="Y245" i="1" l="1"/>
  <c r="Y246" i="1" l="1"/>
  <c r="Y247" i="1" l="1"/>
  <c r="Y248" i="1" l="1"/>
  <c r="Y249" i="1" l="1"/>
  <c r="Y250" i="1" l="1"/>
  <c r="Y251" i="1" l="1"/>
  <c r="Y252" i="1" l="1"/>
  <c r="Y253" i="1" l="1"/>
  <c r="Y254" i="1" l="1"/>
  <c r="Y255" i="1" l="1"/>
  <c r="Y256" i="1" l="1"/>
  <c r="Y257" i="1" l="1"/>
  <c r="Y258" i="1" l="1"/>
  <c r="Y259" i="1" l="1"/>
  <c r="Y260" i="1" l="1"/>
  <c r="Y261" i="1" l="1"/>
  <c r="Y262" i="1" l="1"/>
  <c r="Y263" i="1" l="1"/>
  <c r="Y264" i="1" l="1"/>
  <c r="Y265" i="1" l="1"/>
  <c r="Y266" i="1" l="1"/>
  <c r="Y267" i="1" l="1"/>
  <c r="Y268" i="1" l="1"/>
  <c r="Y269" i="1" l="1"/>
  <c r="Y270" i="1" l="1"/>
  <c r="Y271" i="1" l="1"/>
  <c r="Y272" i="1" l="1"/>
  <c r="Y273" i="1" l="1"/>
  <c r="Y274" i="1" l="1"/>
  <c r="Y275" i="1" l="1"/>
  <c r="Y276" i="1" l="1"/>
  <c r="Y277" i="1" l="1"/>
  <c r="Y278" i="1" l="1"/>
  <c r="Y279" i="1" l="1"/>
  <c r="Y280" i="1" l="1"/>
  <c r="Y281" i="1" l="1"/>
  <c r="Y282" i="1" l="1"/>
  <c r="Y283" i="1" l="1"/>
  <c r="Y284" i="1" l="1"/>
  <c r="Y285" i="1" l="1"/>
  <c r="Y286" i="1" l="1"/>
  <c r="Y287" i="1" l="1"/>
  <c r="Y288" i="1" l="1"/>
  <c r="Y289" i="1" l="1"/>
  <c r="Y290" i="1" l="1"/>
  <c r="Y291" i="1" l="1"/>
  <c r="Y292" i="1" l="1"/>
  <c r="Y293" i="1" l="1"/>
  <c r="Y294" i="1" l="1"/>
  <c r="Y295" i="1" l="1"/>
  <c r="Y296" i="1" l="1"/>
  <c r="Y297" i="1" l="1"/>
  <c r="Y298" i="1" l="1"/>
  <c r="Y299" i="1" l="1"/>
  <c r="Y300" i="1" l="1"/>
  <c r="Y301" i="1" l="1"/>
  <c r="Y302" i="1" l="1"/>
  <c r="Z174" i="1" l="1"/>
  <c r="Z95" i="1"/>
  <c r="Z71" i="1"/>
  <c r="Z289" i="1"/>
  <c r="Z92" i="1"/>
  <c r="Z240" i="1"/>
  <c r="Z249" i="1"/>
  <c r="Z278" i="1"/>
  <c r="Z300" i="1"/>
  <c r="Z200" i="1"/>
  <c r="Z50" i="1"/>
  <c r="Z113" i="1"/>
  <c r="Z81" i="1"/>
  <c r="Z11" i="1"/>
  <c r="Z35" i="1"/>
  <c r="Z280" i="1"/>
  <c r="Z185" i="1"/>
  <c r="Z9" i="1"/>
  <c r="Z22" i="1"/>
  <c r="Z284" i="1"/>
  <c r="Z43" i="1"/>
  <c r="Z225" i="1"/>
  <c r="Z291" i="1"/>
  <c r="Z232" i="1"/>
  <c r="Z114" i="1"/>
  <c r="Z170" i="1"/>
  <c r="Z7" i="1"/>
  <c r="Z261" i="1"/>
  <c r="Z178" i="1"/>
  <c r="Z33" i="1"/>
  <c r="Z201" i="1"/>
  <c r="Z256" i="1"/>
  <c r="Z52" i="1"/>
  <c r="Z269" i="1"/>
  <c r="Z270" i="1"/>
  <c r="Z48" i="1"/>
  <c r="Z69" i="1"/>
  <c r="Z16" i="1"/>
  <c r="Z122" i="1"/>
  <c r="Z137" i="1"/>
  <c r="Z181" i="1"/>
  <c r="Z190" i="1"/>
  <c r="Z156" i="1"/>
  <c r="Z207" i="1"/>
  <c r="Z5" i="1"/>
  <c r="Z104" i="1"/>
  <c r="Z17" i="1"/>
  <c r="Z111" i="1"/>
  <c r="Z163" i="1"/>
  <c r="Z283" i="1"/>
  <c r="Z193" i="1"/>
  <c r="Z116" i="1"/>
  <c r="Z153" i="1"/>
  <c r="Z139" i="1"/>
  <c r="Z206" i="1"/>
  <c r="Z263" i="1"/>
  <c r="Z299" i="1"/>
  <c r="Z169" i="1"/>
  <c r="Z265" i="1"/>
  <c r="Z213" i="1"/>
  <c r="Z222" i="1"/>
  <c r="Z172" i="1"/>
  <c r="Z223" i="1"/>
  <c r="Z44" i="1"/>
  <c r="Z125" i="1"/>
  <c r="Z134" i="1"/>
  <c r="Z128" i="1"/>
  <c r="Z179" i="1"/>
  <c r="Z251" i="1"/>
  <c r="Z73" i="1"/>
  <c r="Z112" i="1"/>
  <c r="Z98" i="1"/>
  <c r="Z20" i="1"/>
  <c r="Z60" i="1"/>
  <c r="Z197" i="1"/>
  <c r="Z97" i="1"/>
  <c r="Z120" i="1"/>
  <c r="Z18" i="1"/>
  <c r="Z202" i="1"/>
  <c r="Z105" i="1"/>
  <c r="Z209" i="1"/>
  <c r="Z236" i="1"/>
  <c r="Z37" i="1"/>
  <c r="Z287" i="1"/>
  <c r="Z159" i="1"/>
  <c r="Z90" i="1"/>
  <c r="Z28" i="1"/>
  <c r="Z8" i="1"/>
  <c r="Z4" i="1"/>
  <c r="Z167" i="1"/>
  <c r="Z238" i="1"/>
  <c r="Z203" i="1"/>
  <c r="Z152" i="1"/>
  <c r="Z226" i="1"/>
  <c r="Z302" i="1"/>
  <c r="Z42" i="1"/>
  <c r="Z138" i="1"/>
  <c r="Z246" i="1"/>
  <c r="Z56" i="1"/>
  <c r="Z145" i="1"/>
  <c r="Z80" i="1"/>
  <c r="Z220" i="1"/>
  <c r="Z30" i="1"/>
  <c r="Z271" i="1"/>
  <c r="Z143" i="1"/>
  <c r="Z86" i="1"/>
  <c r="Z282" i="1"/>
  <c r="Z221" i="1"/>
  <c r="Z194" i="1"/>
  <c r="Z230" i="1"/>
  <c r="Z176" i="1"/>
  <c r="Z76" i="1"/>
  <c r="Z227" i="1"/>
  <c r="Z155" i="1"/>
  <c r="Z108" i="1"/>
  <c r="Z85" i="1"/>
  <c r="Z94" i="1"/>
  <c r="Z186" i="1"/>
  <c r="Z276" i="1"/>
  <c r="Z87" i="1"/>
  <c r="Z106" i="1"/>
  <c r="Z297" i="1"/>
  <c r="Z279" i="1"/>
  <c r="Z228" i="1"/>
  <c r="Z40" i="1"/>
  <c r="Z171" i="1"/>
  <c r="Z257" i="1"/>
  <c r="Z109" i="1"/>
  <c r="Z294" i="1"/>
  <c r="Z101" i="1"/>
  <c r="Z253" i="1"/>
  <c r="Z258" i="1"/>
  <c r="Z192" i="1"/>
  <c r="Z6" i="1"/>
  <c r="Z243" i="1"/>
  <c r="Z110" i="1"/>
  <c r="Z59" i="1"/>
  <c r="Z26" i="1"/>
  <c r="Z83" i="1"/>
  <c r="Z290" i="1"/>
  <c r="Z65" i="1"/>
  <c r="Z244" i="1"/>
  <c r="Z55" i="1"/>
  <c r="Z248" i="1"/>
  <c r="Z89" i="1"/>
  <c r="Z247" i="1"/>
  <c r="Z196" i="1"/>
  <c r="Z24" i="1"/>
  <c r="Z46" i="1"/>
  <c r="Z231" i="1"/>
  <c r="Z180" i="1"/>
  <c r="Z229" i="1"/>
  <c r="Z123" i="1"/>
  <c r="Z267" i="1"/>
  <c r="Z70" i="1"/>
  <c r="Z216" i="1"/>
  <c r="Z254" i="1"/>
  <c r="Z301" i="1"/>
  <c r="Z142" i="1"/>
  <c r="Z133" i="1"/>
  <c r="Z135" i="1"/>
  <c r="Z54" i="1"/>
  <c r="Z266" i="1"/>
  <c r="Z103" i="1"/>
  <c r="Z14" i="1"/>
  <c r="Z245" i="1"/>
  <c r="Z117" i="1"/>
  <c r="Z242" i="1"/>
  <c r="Z273" i="1"/>
  <c r="Z286" i="1"/>
  <c r="Z126" i="1"/>
  <c r="Z91" i="1"/>
  <c r="Z252" i="1"/>
  <c r="Z188" i="1"/>
  <c r="Z124" i="1"/>
  <c r="Z84" i="1"/>
  <c r="Z51" i="1"/>
  <c r="Z239" i="1"/>
  <c r="Z175" i="1"/>
  <c r="Z115" i="1"/>
  <c r="Z31" i="1"/>
  <c r="Z118" i="1"/>
  <c r="Z19" i="1"/>
  <c r="Z25" i="1"/>
  <c r="Z285" i="1"/>
  <c r="Z157" i="1"/>
  <c r="Z99" i="1"/>
  <c r="Z66" i="1"/>
  <c r="Z27" i="1"/>
  <c r="Z166" i="1"/>
  <c r="Z47" i="1"/>
  <c r="Z272" i="1"/>
  <c r="Z208" i="1"/>
  <c r="Z144" i="1"/>
  <c r="Z57" i="1"/>
  <c r="Z39" i="1"/>
  <c r="Z259" i="1"/>
  <c r="Z195" i="1"/>
  <c r="Z131" i="1"/>
  <c r="Z61" i="1"/>
  <c r="Z13" i="1"/>
  <c r="Z219" i="1"/>
  <c r="Z96" i="1"/>
  <c r="Z168" i="1"/>
  <c r="Z296" i="1"/>
  <c r="Z214" i="1"/>
  <c r="Z162" i="1"/>
  <c r="Z205" i="1"/>
  <c r="Z233" i="1"/>
  <c r="Z295" i="1"/>
  <c r="Z212" i="1"/>
  <c r="Z12" i="1"/>
  <c r="Z53" i="1"/>
  <c r="Z293" i="1"/>
  <c r="Z234" i="1"/>
  <c r="Z129" i="1"/>
  <c r="Z237" i="1"/>
  <c r="Z41" i="1"/>
  <c r="Z215" i="1"/>
  <c r="Z45" i="1"/>
  <c r="Z164" i="1"/>
  <c r="Z68" i="1"/>
  <c r="Z146" i="1"/>
  <c r="Z217" i="1"/>
  <c r="Z199" i="1"/>
  <c r="Z58" i="1"/>
  <c r="Z210" i="1"/>
  <c r="Z88" i="1"/>
  <c r="Z235" i="1"/>
  <c r="Z75" i="1"/>
  <c r="Z184" i="1"/>
  <c r="Z119" i="1"/>
  <c r="Z21" i="1"/>
  <c r="Z292" i="1"/>
  <c r="Z274" i="1"/>
  <c r="Z64" i="1"/>
  <c r="Z218" i="1"/>
  <c r="Z100" i="1"/>
  <c r="Z63" i="1"/>
  <c r="Z121" i="1"/>
  <c r="Z277" i="1"/>
  <c r="Z149" i="1"/>
  <c r="Z34" i="1"/>
  <c r="Z107" i="1"/>
  <c r="Z36" i="1"/>
  <c r="Z158" i="1"/>
  <c r="Z67" i="1"/>
  <c r="Z268" i="1"/>
  <c r="Z204" i="1"/>
  <c r="Z140" i="1"/>
  <c r="Z72" i="1"/>
  <c r="Z74" i="1"/>
  <c r="Z255" i="1"/>
  <c r="Z191" i="1"/>
  <c r="Z127" i="1"/>
  <c r="Z32" i="1"/>
  <c r="Z151" i="1"/>
  <c r="Z29" i="1"/>
  <c r="Z154" i="1"/>
  <c r="Z262" i="1"/>
  <c r="Z189" i="1"/>
  <c r="Z23" i="1"/>
  <c r="Z130" i="1"/>
  <c r="Z161" i="1"/>
  <c r="Z198" i="1"/>
  <c r="Z49" i="1"/>
  <c r="Z288" i="1"/>
  <c r="Z224" i="1"/>
  <c r="Z160" i="1"/>
  <c r="Z38" i="1"/>
  <c r="Z77" i="1"/>
  <c r="Z275" i="1"/>
  <c r="Z211" i="1"/>
  <c r="Z147" i="1"/>
  <c r="Z15" i="1"/>
  <c r="Z62" i="1"/>
  <c r="Z187" i="1"/>
  <c r="Z82" i="1"/>
  <c r="Z136" i="1"/>
  <c r="Z264" i="1"/>
  <c r="Z150" i="1"/>
  <c r="Z78" i="1"/>
  <c r="Z141" i="1"/>
  <c r="Z93" i="1"/>
  <c r="Z298" i="1"/>
  <c r="Z148" i="1"/>
  <c r="Z10" i="1"/>
  <c r="Z241" i="1"/>
  <c r="Z165" i="1"/>
  <c r="Z281" i="1"/>
  <c r="Z182" i="1"/>
  <c r="Z173" i="1"/>
  <c r="Z250" i="1"/>
  <c r="Z183" i="1"/>
  <c r="Z79" i="1"/>
  <c r="Z132" i="1"/>
  <c r="Z260" i="1"/>
  <c r="Z177" i="1"/>
  <c r="Z102" i="1"/>
</calcChain>
</file>

<file path=xl/sharedStrings.xml><?xml version="1.0" encoding="utf-8"?>
<sst xmlns="http://schemas.openxmlformats.org/spreadsheetml/2006/main" count="26" uniqueCount="25">
  <si>
    <t>BQ0:</t>
  </si>
  <si>
    <t>BW</t>
  </si>
  <si>
    <t>Fc</t>
  </si>
  <si>
    <t>Fs</t>
  </si>
  <si>
    <t>a</t>
  </si>
  <si>
    <t>d</t>
  </si>
  <si>
    <t>b0</t>
  </si>
  <si>
    <t>b1</t>
  </si>
  <si>
    <t>b2</t>
  </si>
  <si>
    <t>a1</t>
  </si>
  <si>
    <t>a2</t>
  </si>
  <si>
    <t>N0</t>
  </si>
  <si>
    <t>N1</t>
  </si>
  <si>
    <t>N2</t>
  </si>
  <si>
    <t>D2</t>
  </si>
  <si>
    <t>Resolution</t>
  </si>
  <si>
    <t>A1</t>
  </si>
  <si>
    <t>Mult</t>
  </si>
  <si>
    <t>Max</t>
  </si>
  <si>
    <t>Q</t>
  </si>
  <si>
    <t>Scale</t>
  </si>
  <si>
    <t>scale(linear)</t>
  </si>
  <si>
    <t>EQ Parameters</t>
  </si>
  <si>
    <t>Coefficients</t>
  </si>
  <si>
    <t>Error?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</si>
</sst>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1" xfId="0" applyFill="1" applyBorder="1"/>
    <xf numFmtId="0" fontId="1" fillId="0" borderId="1" xfId="0" applyFont="1" applyBorder="1"/>
    <xf numFmtId="0" fontId="1" fillId="0" borderId="4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Notch!$Y:$Y</c:f>
              <c:numCache>
                <c:formatCode>General</c:formatCode>
                <c:ptCount val="1048576"/>
                <c:pt idx="2">
                  <c:v>10</c:v>
                </c:pt>
                <c:pt idx="3">
                  <c:v>10.263726111212772</c:v>
                </c:pt>
                <c:pt idx="4">
                  <c:v>10.534407368599085</c:v>
                </c:pt>
                <c:pt idx="5">
                  <c:v>10.812227197524265</c:v>
                </c:pt>
                <c:pt idx="6">
                  <c:v>11.09737386075947</c:v>
                </c:pt>
                <c:pt idx="7">
                  <c:v>11.390040586056706</c:v>
                </c:pt>
                <c:pt idx="8">
                  <c:v>11.690425697088344</c:v>
                </c:pt>
                <c:pt idx="9">
                  <c:v>11.99873274783984</c:v>
                </c:pt>
                <c:pt idx="10">
                  <c:v>12.315170660546753</c:v>
                </c:pt>
                <c:pt idx="11">
                  <c:v>12.639953867269515</c:v>
                </c:pt>
                <c:pt idx="12">
                  <c:v>12.973302455201898</c:v>
                </c:pt>
                <c:pt idx="13">
                  <c:v>13.315442315811648</c:v>
                </c:pt>
                <c:pt idx="14">
                  <c:v>13.666605297914348</c:v>
                </c:pt>
                <c:pt idx="15">
                  <c:v>14.02702936478423</c:v>
                </c:pt>
                <c:pt idx="16">
                  <c:v>14.39695875540842</c:v>
                </c:pt>
                <c:pt idx="17">
                  <c:v>14.776644149993873</c:v>
                </c:pt>
                <c:pt idx="18">
                  <c:v>15.166342839839157</c:v>
                </c:pt>
                <c:pt idx="19">
                  <c:v>15.566318901686202</c:v>
                </c:pt>
                <c:pt idx="20">
                  <c:v>15.976843376670159</c:v>
                </c:pt>
                <c:pt idx="21">
                  <c:v>16.398194453988634</c:v>
                </c:pt>
                <c:pt idx="22">
                  <c:v>16.830657659414761</c:v>
                </c:pt>
                <c:pt idx="23">
                  <c:v>17.274526048781851</c:v>
                </c:pt>
                <c:pt idx="24">
                  <c:v>17.730100406570749</c:v>
                </c:pt>
                <c:pt idx="25">
                  <c:v>18.197689449734437</c:v>
                </c:pt>
                <c:pt idx="26">
                  <c:v>18.677610036898052</c:v>
                </c:pt>
                <c:pt idx="27">
                  <c:v>19.17018738307603</c:v>
                </c:pt>
                <c:pt idx="28">
                  <c:v>19.675755280051909</c:v>
                </c:pt>
                <c:pt idx="29">
                  <c:v>20.194656322570136</c:v>
                </c:pt>
                <c:pt idx="30">
                  <c:v>20.727242140493122</c:v>
                </c:pt>
                <c:pt idx="31">
                  <c:v>21.273873637080897</c:v>
                </c:pt>
                <c:pt idx="32">
                  <c:v>21.834921233554823</c:v>
                </c:pt>
                <c:pt idx="33">
                  <c:v>22.410765120111083</c:v>
                </c:pt>
                <c:pt idx="34">
                  <c:v>23.001795513554057</c:v>
                </c:pt>
                <c:pt idx="35">
                  <c:v>23.608412921724156</c:v>
                </c:pt>
                <c:pt idx="36">
                  <c:v>24.231028414899324</c:v>
                </c:pt>
                <c:pt idx="37">
                  <c:v>24.870063904354083</c:v>
                </c:pt>
                <c:pt idx="38">
                  <c:v>25.525952428264926</c:v>
                </c:pt>
                <c:pt idx="39">
                  <c:v>26.199138445155778</c:v>
                </c:pt>
                <c:pt idx="40">
                  <c:v>26.890078135082376</c:v>
                </c:pt>
                <c:pt idx="41">
                  <c:v>27.599239708759661</c:v>
                </c:pt>
                <c:pt idx="42">
                  <c:v>28.327103724841692</c:v>
                </c:pt>
                <c:pt idx="43">
                  <c:v>29.074163415569025</c:v>
                </c:pt>
                <c:pt idx="44">
                  <c:v>29.840925021004292</c:v>
                </c:pt>
                <c:pt idx="45">
                  <c:v>30.627908132082428</c:v>
                </c:pt>
                <c:pt idx="46">
                  <c:v>31.43564604270804</c:v>
                </c:pt>
                <c:pt idx="47">
                  <c:v>32.264686111138495</c:v>
                </c:pt>
                <c:pt idx="48">
                  <c:v>33.115590130897623</c:v>
                </c:pt>
                <c:pt idx="49">
                  <c:v>33.988934711471394</c:v>
                </c:pt>
                <c:pt idx="50">
                  <c:v>34.88531166904351</c:v>
                </c:pt>
                <c:pt idx="51">
                  <c:v>35.805328427535748</c:v>
                </c:pt>
                <c:pt idx="52">
                  <c:v>36.749608430224761</c:v>
                </c:pt>
                <c:pt idx="53">
                  <c:v>37.718791562214292</c:v>
                </c:pt>
                <c:pt idx="54">
                  <c:v>38.713534584049079</c:v>
                </c:pt>
                <c:pt idx="55">
                  <c:v>39.734511576764319</c:v>
                </c:pt>
                <c:pt idx="56">
                  <c:v>40.782414398672209</c:v>
                </c:pt>
                <c:pt idx="57">
                  <c:v>41.857953154195165</c:v>
                </c:pt>
                <c:pt idx="58">
                  <c:v>42.961856675063395</c:v>
                </c:pt>
                <c:pt idx="59">
                  <c:v>44.094873014202889</c:v>
                </c:pt>
                <c:pt idx="60">
                  <c:v>45.257769952648559</c:v>
                </c:pt>
                <c:pt idx="61">
                  <c:v>46.451335519825982</c:v>
                </c:pt>
                <c:pt idx="62">
                  <c:v>47.67637852755432</c:v>
                </c:pt>
                <c:pt idx="63">
                  <c:v>48.93372911813232</c:v>
                </c:pt>
                <c:pt idx="64">
                  <c:v>50.224239326878745</c:v>
                </c:pt>
                <c:pt idx="65">
                  <c:v>51.548783659508473</c:v>
                </c:pt>
                <c:pt idx="66">
                  <c:v>52.90825968473554</c:v>
                </c:pt>
                <c:pt idx="67">
                  <c:v>54.303588642504621</c:v>
                </c:pt>
                <c:pt idx="68">
                  <c:v>55.735716068263201</c:v>
                </c:pt>
                <c:pt idx="69">
                  <c:v>57.205612433697425</c:v>
                </c:pt>
                <c:pt idx="70">
                  <c:v>58.714273804365824</c:v>
                </c:pt>
                <c:pt idx="71">
                  <c:v>60.262722514676554</c:v>
                </c:pt>
                <c:pt idx="72">
                  <c:v>61.852007860665552</c:v>
                </c:pt>
                <c:pt idx="73">
                  <c:v>63.483206811045065</c:v>
                </c:pt>
                <c:pt idx="74">
                  <c:v>65.157424737004376</c:v>
                </c:pt>
                <c:pt idx="75">
                  <c:v>66.875796161257284</c:v>
                </c:pt>
                <c:pt idx="76">
                  <c:v>68.639485526843927</c:v>
                </c:pt>
                <c:pt idx="77">
                  <c:v>70.44968798620792</c:v>
                </c:pt>
                <c:pt idx="78">
                  <c:v>72.307630211083492</c:v>
                </c:pt>
                <c:pt idx="79">
                  <c:v>74.214571223741515</c:v>
                </c:pt>
                <c:pt idx="80">
                  <c:v>76.171803250157581</c:v>
                </c:pt>
                <c:pt idx="81">
                  <c:v>78.180652595680428</c:v>
                </c:pt>
                <c:pt idx="82">
                  <c:v>80.242480543793974</c:v>
                </c:pt>
                <c:pt idx="83">
                  <c:v>82.358684278582103</c:v>
                </c:pt>
                <c:pt idx="84">
                  <c:v>84.530697831521195</c:v>
                </c:pt>
                <c:pt idx="85">
                  <c:v>86.759993053242098</c:v>
                </c:pt>
                <c:pt idx="86">
                  <c:v>89.048080610919968</c:v>
                </c:pt>
                <c:pt idx="87">
                  <c:v>91.396511011967903</c:v>
                </c:pt>
                <c:pt idx="88">
                  <c:v>93.80687565472806</c:v>
                </c:pt>
                <c:pt idx="89">
                  <c:v>96.280807906872212</c:v>
                </c:pt>
                <c:pt idx="90">
                  <c:v>98.819984212242545</c:v>
                </c:pt>
                <c:pt idx="91">
                  <c:v>101.42612522688277</c:v>
                </c:pt>
                <c:pt idx="92">
                  <c:v>104.10099698502931</c:v>
                </c:pt>
                <c:pt idx="93">
                  <c:v>106.84641209585274</c:v>
                </c:pt>
                <c:pt idx="94">
                  <c:v>109.66423097176039</c:v>
                </c:pt>
                <c:pt idx="95">
                  <c:v>112.55636308909254</c:v>
                </c:pt>
                <c:pt idx="96">
                  <c:v>115.52476828206646</c:v>
                </c:pt>
                <c:pt idx="97">
                  <c:v>118.57145807084505</c:v>
                </c:pt>
                <c:pt idx="98">
                  <c:v>121.69849702463027</c:v>
                </c:pt>
                <c:pt idx="99">
                  <c:v>124.90800416070475</c:v>
                </c:pt>
                <c:pt idx="100">
                  <c:v>128.20215438036988</c:v>
                </c:pt>
                <c:pt idx="101">
                  <c:v>131.5831799427533</c:v>
                </c:pt>
                <c:pt idx="102">
                  <c:v>135.05337197748457</c:v>
                </c:pt>
                <c:pt idx="103">
                  <c:v>138.61508203726396</c:v>
                </c:pt>
                <c:pt idx="104">
                  <c:v>142.27072369137665</c:v>
                </c:pt>
                <c:pt idx="105">
                  <c:v>146.02277416123201</c:v>
                </c:pt>
                <c:pt idx="106">
                  <c:v>149.87377599903627</c:v>
                </c:pt>
                <c:pt idx="107">
                  <c:v>153.82633881073627</c:v>
                </c:pt>
                <c:pt idx="108">
                  <c:v>157.88314102440165</c:v>
                </c:pt>
                <c:pt idx="109">
                  <c:v>162.04693170524396</c:v>
                </c:pt>
                <c:pt idx="110">
                  <c:v>166.32053241850252</c:v>
                </c:pt>
                <c:pt idx="111">
                  <c:v>170.70683914145945</c:v>
                </c:pt>
                <c:pt idx="112">
                  <c:v>175.2088242258796</c:v>
                </c:pt>
                <c:pt idx="113">
                  <c:v>179.82953841220493</c:v>
                </c:pt>
                <c:pt idx="114">
                  <c:v>184.57211289686879</c:v>
                </c:pt>
                <c:pt idx="115">
                  <c:v>189.43976145413038</c:v>
                </c:pt>
                <c:pt idx="116">
                  <c:v>194.43578261386767</c:v>
                </c:pt>
                <c:pt idx="117">
                  <c:v>199.5635618968044</c:v>
                </c:pt>
                <c:pt idx="118">
                  <c:v>204.82657410868575</c:v>
                </c:pt>
                <c:pt idx="119">
                  <c:v>210.22838569495758</c:v>
                </c:pt>
                <c:pt idx="120">
                  <c:v>215.77265715754456</c:v>
                </c:pt>
                <c:pt idx="121">
                  <c:v>221.46314553536516</c:v>
                </c:pt>
                <c:pt idx="122">
                  <c:v>227.30370695026417</c:v>
                </c:pt>
                <c:pt idx="123">
                  <c:v>233.29829922008824</c:v>
                </c:pt>
                <c:pt idx="124">
                  <c:v>239.45098454067499</c:v>
                </c:pt>
                <c:pt idx="125">
                  <c:v>245.76593223857319</c:v>
                </c:pt>
                <c:pt idx="126">
                  <c:v>252.24742159635923</c:v>
                </c:pt>
                <c:pt idx="127">
                  <c:v>258.8998447524649</c:v>
                </c:pt>
                <c:pt idx="128">
                  <c:v>265.72770967748068</c:v>
                </c:pt>
                <c:pt idx="129">
                  <c:v>272.73564322895254</c:v>
                </c:pt>
                <c:pt idx="130">
                  <c:v>279.92839428674108</c:v>
                </c:pt>
                <c:pt idx="131">
                  <c:v>287.31083697106885</c:v>
                </c:pt>
                <c:pt idx="132">
                  <c:v>294.88797394543553</c:v>
                </c:pt>
                <c:pt idx="133">
                  <c:v>302.66493980663984</c:v>
                </c:pt>
                <c:pt idx="134">
                  <c:v>310.64700456420513</c:v>
                </c:pt>
                <c:pt idx="135">
                  <c:v>318.83957721156656</c:v>
                </c:pt>
                <c:pt idx="136">
                  <c:v>327.24820939143967</c:v>
                </c:pt>
                <c:pt idx="137">
                  <c:v>335.87859915785441</c:v>
                </c:pt>
                <c:pt idx="138">
                  <c:v>344.73659483740386</c:v>
                </c:pt>
                <c:pt idx="139">
                  <c:v>353.82819899232402</c:v>
                </c:pt>
                <c:pt idx="140">
                  <c:v>363.15957248809048</c:v>
                </c:pt>
                <c:pt idx="141">
                  <c:v>372.73703866828816</c:v>
                </c:pt>
                <c:pt idx="142">
                  <c:v>382.56708763958341</c:v>
                </c:pt>
                <c:pt idx="143">
                  <c:v>392.65638066970172</c:v>
                </c:pt>
                <c:pt idx="144">
                  <c:v>403.01175470139196</c:v>
                </c:pt>
                <c:pt idx="145">
                  <c:v>413.64022698543533</c:v>
                </c:pt>
                <c:pt idx="146">
                  <c:v>424.54899983583903</c:v>
                </c:pt>
                <c:pt idx="147">
                  <c:v>435.74546551043682</c:v>
                </c:pt>
                <c:pt idx="148">
                  <c:v>447.23721122020345</c:v>
                </c:pt>
                <c:pt idx="149">
                  <c:v>459.03202427067839</c:v>
                </c:pt>
                <c:pt idx="150">
                  <c:v>471.13789733898165</c:v>
                </c:pt>
                <c:pt idx="151">
                  <c:v>483.56303388999885</c:v>
                </c:pt>
                <c:pt idx="152">
                  <c:v>496.3158537354048</c:v>
                </c:pt>
                <c:pt idx="153">
                  <c:v>509.40499873929332</c:v>
                </c:pt>
                <c:pt idx="154">
                  <c:v>522.83933867427936</c:v>
                </c:pt>
                <c:pt idx="155">
                  <c:v>536.62797723204187</c:v>
                </c:pt>
                <c:pt idx="156">
                  <c:v>550.78025819238007</c:v>
                </c:pt>
                <c:pt idx="157">
                  <c:v>565.30577175496433</c:v>
                </c:pt>
                <c:pt idx="158">
                  <c:v>580.2143610380715</c:v>
                </c:pt>
                <c:pt idx="159">
                  <c:v>595.51612874870887</c:v>
                </c:pt>
                <c:pt idx="160">
                  <c:v>611.22144402864706</c:v>
                </c:pt>
                <c:pt idx="161">
                  <c:v>627.34094948100005</c:v>
                </c:pt>
                <c:pt idx="162">
                  <c:v>643.88556838211525</c:v>
                </c:pt>
                <c:pt idx="163">
                  <c:v>660.86651208365936</c:v>
                </c:pt>
                <c:pt idx="164">
                  <c:v>678.2952876099165</c:v>
                </c:pt>
                <c:pt idx="165">
                  <c:v>696.18370545544769</c:v>
                </c:pt>
                <c:pt idx="166">
                  <c:v>714.543887588394</c:v>
                </c:pt>
                <c:pt idx="167">
                  <c:v>733.38827566484838</c:v>
                </c:pt>
                <c:pt idx="168">
                  <c:v>752.72963945986146</c:v>
                </c:pt>
                <c:pt idx="169">
                  <c:v>772.58108552079557</c:v>
                </c:pt>
                <c:pt idx="170">
                  <c:v>792.95606604888974</c:v>
                </c:pt>
                <c:pt idx="171">
                  <c:v>813.86838801505496</c:v>
                </c:pt>
                <c:pt idx="172">
                  <c:v>835.33222251607674</c:v>
                </c:pt>
                <c:pt idx="173">
                  <c:v>857.36211437756538</c:v>
                </c:pt>
                <c:pt idx="174">
                  <c:v>879.97299201016085</c:v>
                </c:pt>
                <c:pt idx="175">
                  <c:v>903.18017752567164</c:v>
                </c:pt>
                <c:pt idx="176">
                  <c:v>926.9993971200023</c:v>
                </c:pt>
                <c:pt idx="177">
                  <c:v>951.44679172990652</c:v>
                </c:pt>
                <c:pt idx="178">
                  <c:v>976.53892797078618</c:v>
                </c:pt>
                <c:pt idx="179">
                  <c:v>1002.2928093629487</c:v>
                </c:pt>
                <c:pt idx="180">
                  <c:v>1028.7258878539301</c:v>
                </c:pt>
                <c:pt idx="181">
                  <c:v>1055.8560756446925</c:v>
                </c:pt>
                <c:pt idx="182">
                  <c:v>1083.7017573277078</c:v>
                </c:pt>
                <c:pt idx="183">
                  <c:v>1112.2818023451562</c:v>
                </c:pt>
                <c:pt idx="184">
                  <c:v>1141.6155777756783</c:v>
                </c:pt>
                <c:pt idx="185">
                  <c:v>1171.7229614583484</c:v>
                </c:pt>
                <c:pt idx="186">
                  <c:v>1202.6243554627608</c:v>
                </c:pt>
                <c:pt idx="187">
                  <c:v>1234.3406999143569</c:v>
                </c:pt>
                <c:pt idx="188">
                  <c:v>1266.8934871843635</c:v>
                </c:pt>
                <c:pt idx="189">
                  <c:v>1300.3047764539556</c:v>
                </c:pt>
                <c:pt idx="190">
                  <c:v>1334.597208662515</c:v>
                </c:pt>
                <c:pt idx="191">
                  <c:v>1369.7940218501135</c:v>
                </c:pt>
                <c:pt idx="192">
                  <c:v>1405.9190669046168</c:v>
                </c:pt>
                <c:pt idx="193">
                  <c:v>1442.9968237240812</c:v>
                </c:pt>
                <c:pt idx="194">
                  <c:v>1481.0524178053945</c:v>
                </c:pt>
                <c:pt idx="195">
                  <c:v>1520.1116372704034</c:v>
                </c:pt>
                <c:pt idx="196">
                  <c:v>1560.2009503410638</c:v>
                </c:pt>
                <c:pt idx="197">
                  <c:v>1601.3475232754558</c:v>
                </c:pt>
                <c:pt idx="198">
                  <c:v>1643.5792387768199</c:v>
                </c:pt>
                <c:pt idx="199">
                  <c:v>1686.9247148880859</c:v>
                </c:pt>
                <c:pt idx="200">
                  <c:v>1731.4133243847007</c:v>
                </c:pt>
                <c:pt idx="201">
                  <c:v>1777.0752146788961</c:v>
                </c:pt>
                <c:pt idx="202">
                  <c:v>1823.9413282488829</c:v>
                </c:pt>
                <c:pt idx="203">
                  <c:v>1872.0434236068165</c:v>
                </c:pt>
                <c:pt idx="204">
                  <c:v>1921.4140968197435</c:v>
                </c:pt>
                <c:pt idx="205">
                  <c:v>1972.0868035981107</c:v>
                </c:pt>
                <c:pt idx="206">
                  <c:v>2024.0958819668062</c:v>
                </c:pt>
                <c:pt idx="207">
                  <c:v>2077.4765755340954</c:v>
                </c:pt>
                <c:pt idx="208">
                  <c:v>2132.2650573742189</c:v>
                </c:pt>
                <c:pt idx="209">
                  <c:v>2188.498454539837</c:v>
                </c:pt>
                <c:pt idx="210">
                  <c:v>2246.2148732209321</c:v>
                </c:pt>
                <c:pt idx="211">
                  <c:v>2305.4534245672166</c:v>
                </c:pt>
                <c:pt idx="212">
                  <c:v>2366.2542511915444</c:v>
                </c:pt>
                <c:pt idx="213">
                  <c:v>2428.6585543722881</c:v>
                </c:pt>
                <c:pt idx="214">
                  <c:v>2492.7086219731118</c:v>
                </c:pt>
                <c:pt idx="215">
                  <c:v>2558.4478570990636</c:v>
                </c:pt>
                <c:pt idx="216">
                  <c:v>2625.920807508402</c:v>
                </c:pt>
                <c:pt idx="217">
                  <c:v>2695.1731958000914</c:v>
                </c:pt>
                <c:pt idx="218">
                  <c:v>2766.2519503974172</c:v>
                </c:pt>
                <c:pt idx="219">
                  <c:v>2839.2052373487227</c:v>
                </c:pt>
                <c:pt idx="220">
                  <c:v>2914.0824929668142</c:v>
                </c:pt>
                <c:pt idx="221">
                  <c:v>2990.9344573291501</c:v>
                </c:pt>
                <c:pt idx="222">
                  <c:v>3069.8132086615201</c:v>
                </c:pt>
                <c:pt idx="223">
                  <c:v>3150.7721986285105</c:v>
                </c:pt>
                <c:pt idx="224">
                  <c:v>3233.8662885546719</c:v>
                </c:pt>
                <c:pt idx="225">
                  <c:v>3319.1517866009322</c:v>
                </c:pt>
                <c:pt idx="226">
                  <c:v>3406.6864859214511</c:v>
                </c:pt>
                <c:pt idx="227">
                  <c:v>3496.5297038267681</c:v>
                </c:pt>
                <c:pt idx="228">
                  <c:v>3588.7423219797861</c:v>
                </c:pt>
                <c:pt idx="229">
                  <c:v>3683.3868276518283</c:v>
                </c:pt>
                <c:pt idx="230">
                  <c:v>3780.5273560667247</c:v>
                </c:pt>
                <c:pt idx="231">
                  <c:v>3880.2297338616227</c:v>
                </c:pt>
                <c:pt idx="232">
                  <c:v>3982.561523693972</c:v>
                </c:pt>
                <c:pt idx="233">
                  <c:v>4087.5920700249144</c:v>
                </c:pt>
                <c:pt idx="234">
                  <c:v>4195.392546110098</c:v>
                </c:pt>
                <c:pt idx="235">
                  <c:v>4306.0360022297646</c:v>
                </c:pt>
                <c:pt idx="236">
                  <c:v>4419.5974151907894</c:v>
                </c:pt>
                <c:pt idx="237">
                  <c:v>4536.1537391342181</c:v>
                </c:pt>
                <c:pt idx="238">
                  <c:v>4655.7839576827328</c:v>
                </c:pt>
                <c:pt idx="239">
                  <c:v>4778.5691374633807</c:v>
                </c:pt>
                <c:pt idx="240">
                  <c:v>4904.5924830418398</c:v>
                </c:pt>
                <c:pt idx="241">
                  <c:v>5033.9393933054416</c:v>
                </c:pt>
                <c:pt idx="242">
                  <c:v>5166.6975193331646</c:v>
                </c:pt>
                <c:pt idx="243">
                  <c:v>5302.9568237918056</c:v>
                </c:pt>
                <c:pt idx="244">
                  <c:v>5442.8096418985906</c:v>
                </c:pt>
                <c:pt idx="245">
                  <c:v>5586.3507439915202</c:v>
                </c:pt>
                <c:pt idx="246">
                  <c:v>5733.6773997498658</c:v>
                </c:pt>
                <c:pt idx="247">
                  <c:v>5884.8894441083248</c:v>
                </c:pt>
                <c:pt idx="248">
                  <c:v>6040.0893449095029</c:v>
                </c:pt>
                <c:pt idx="249">
                  <c:v>6199.382272340571</c:v>
                </c:pt>
                <c:pt idx="250">
                  <c:v>6362.8761702011489</c:v>
                </c:pt>
                <c:pt idx="251">
                  <c:v>6530.6818290507053</c:v>
                </c:pt>
                <c:pt idx="252">
                  <c:v>6702.9129612850511</c:v>
                </c:pt>
                <c:pt idx="253">
                  <c:v>6879.6862781927903</c:v>
                </c:pt>
                <c:pt idx="254">
                  <c:v>7061.1215690439558</c:v>
                </c:pt>
                <c:pt idx="255">
                  <c:v>7247.3417822644151</c:v>
                </c:pt>
                <c:pt idx="256">
                  <c:v>7438.4731087510581</c:v>
                </c:pt>
                <c:pt idx="257">
                  <c:v>7634.6450673842273</c:v>
                </c:pt>
                <c:pt idx="258">
                  <c:v>7835.9905927953287</c:v>
                </c:pt>
                <c:pt idx="259">
                  <c:v>8042.646125449106</c:v>
                </c:pt>
                <c:pt idx="260">
                  <c:v>8254.7517041016217</c:v>
                </c:pt>
                <c:pt idx="261">
                  <c:v>8472.4510606965941</c:v>
                </c:pt>
                <c:pt idx="262">
                  <c:v>8695.891717764398</c:v>
                </c:pt>
                <c:pt idx="263">
                  <c:v>8925.2250883897341</c:v>
                </c:pt>
                <c:pt idx="264">
                  <c:v>9160.606578815703</c:v>
                </c:pt>
                <c:pt idx="265">
                  <c:v>9402.1956937538234</c:v>
                </c:pt>
                <c:pt idx="266">
                  <c:v>9650.1561444713407</c:v>
                </c:pt>
                <c:pt idx="267">
                  <c:v>9904.655959729087</c:v>
                </c:pt>
                <c:pt idx="268">
                  <c:v>10165.867599645062</c:v>
                </c:pt>
                <c:pt idx="269">
                  <c:v>10433.968072560892</c:v>
                </c:pt>
                <c:pt idx="270">
                  <c:v>10709.139054990363</c:v>
                </c:pt>
                <c:pt idx="271">
                  <c:v>10991.567014731305</c:v>
                </c:pt>
                <c:pt idx="272">
                  <c:v>11281.443337224271</c:v>
                </c:pt>
                <c:pt idx="273">
                  <c:v>11578.964455243611</c:v>
                </c:pt>
                <c:pt idx="274">
                  <c:v>11884.331982008842</c:v>
                </c:pt>
                <c:pt idx="275">
                  <c:v>12197.752847806518</c:v>
                </c:pt>
                <c:pt idx="276">
                  <c:v>12519.43944021517</c:v>
                </c:pt>
                <c:pt idx="277">
                  <c:v>12849.609748028346</c:v>
                </c:pt>
                <c:pt idx="278">
                  <c:v>13188.48750897327</c:v>
                </c:pt>
                <c:pt idx="279">
                  <c:v>13536.302361325244</c:v>
                </c:pt>
                <c:pt idx="280">
                  <c:v>13893.289999520501</c:v>
                </c:pt>
                <c:pt idx="281">
                  <c:v>14259.692333872985</c:v>
                </c:pt>
                <c:pt idx="282">
                  <c:v>14635.757654503275</c:v>
                </c:pt>
                <c:pt idx="283">
                  <c:v>15021.740799590747</c:v>
                </c:pt>
                <c:pt idx="284">
                  <c:v>15417.903328062977</c:v>
                </c:pt>
                <c:pt idx="285">
                  <c:v>15824.513696839427</c:v>
                </c:pt>
                <c:pt idx="286">
                  <c:v>16241.847442749498</c:v>
                </c:pt>
                <c:pt idx="287">
                  <c:v>16670.18736924824</c:v>
                </c:pt>
                <c:pt idx="288">
                  <c:v>17109.82373805625</c:v>
                </c:pt>
                <c:pt idx="289">
                  <c:v>17561.054465853606</c:v>
                </c:pt>
                <c:pt idx="290">
                  <c:v>18024.185326161132</c:v>
                </c:pt>
                <c:pt idx="291">
                  <c:v>18499.53015654581</c:v>
                </c:pt>
                <c:pt idx="292">
                  <c:v>18987.411071290735</c:v>
                </c:pt>
                <c:pt idx="293">
                  <c:v>19488.158679673717</c:v>
                </c:pt>
                <c:pt idx="294">
                  <c:v>20002.112310002496</c:v>
                </c:pt>
                <c:pt idx="295">
                  <c:v>20529.620239558302</c:v>
                </c:pt>
                <c:pt idx="296">
                  <c:v>21071.039930603674</c:v>
                </c:pt>
                <c:pt idx="297">
                  <c:v>21626.738272614388</c:v>
                </c:pt>
                <c:pt idx="298">
                  <c:v>22197.091830899688</c:v>
                </c:pt>
                <c:pt idx="299">
                  <c:v>22782.487101779283</c:v>
                </c:pt>
                <c:pt idx="300">
                  <c:v>23383.320774490021</c:v>
                </c:pt>
                <c:pt idx="301">
                  <c:v>23999.999999999727</c:v>
                </c:pt>
              </c:numCache>
            </c:numRef>
          </c:xVal>
          <c:yVal>
            <c:numRef>
              <c:f>Notch!$Z:$Z</c:f>
              <c:numCache>
                <c:formatCode>General</c:formatCode>
                <c:ptCount val="1048576"/>
                <c:pt idx="2">
                  <c:v>0.16885670445881976</c:v>
                </c:pt>
                <c:pt idx="3">
                  <c:v>0.1688546081777641</c:v>
                </c:pt>
                <c:pt idx="4">
                  <c:v>0.16885239982239866</c:v>
                </c:pt>
                <c:pt idx="5">
                  <c:v>0.16885007339948926</c:v>
                </c:pt>
                <c:pt idx="6">
                  <c:v>0.16884762259213759</c:v>
                </c:pt>
                <c:pt idx="7">
                  <c:v>0.16884504074802181</c:v>
                </c:pt>
                <c:pt idx="8">
                  <c:v>0.16884232085612585</c:v>
                </c:pt>
                <c:pt idx="9">
                  <c:v>0.1688394555297385</c:v>
                </c:pt>
                <c:pt idx="10">
                  <c:v>0.16883643699217249</c:v>
                </c:pt>
                <c:pt idx="11">
                  <c:v>0.16883325704413935</c:v>
                </c:pt>
                <c:pt idx="12">
                  <c:v>0.16882990704566975</c:v>
                </c:pt>
                <c:pt idx="13">
                  <c:v>0.16882637790295929</c:v>
                </c:pt>
                <c:pt idx="14">
                  <c:v>0.16882266002362745</c:v>
                </c:pt>
                <c:pt idx="15">
                  <c:v>0.16881874331094698</c:v>
                </c:pt>
                <c:pt idx="16">
                  <c:v>0.1688146171207536</c:v>
                </c:pt>
                <c:pt idx="17">
                  <c:v>0.1688102702400186</c:v>
                </c:pt>
                <c:pt idx="18">
                  <c:v>0.16880569085693961</c:v>
                </c:pt>
                <c:pt idx="19">
                  <c:v>0.16880086652053661</c:v>
                </c:pt>
                <c:pt idx="20">
                  <c:v>0.16879578412087837</c:v>
                </c:pt>
                <c:pt idx="21">
                  <c:v>0.16879042983265594</c:v>
                </c:pt>
                <c:pt idx="22">
                  <c:v>0.16878478910043004</c:v>
                </c:pt>
                <c:pt idx="23">
                  <c:v>0.16877884658126124</c:v>
                </c:pt>
                <c:pt idx="24">
                  <c:v>0.16877258610971044</c:v>
                </c:pt>
                <c:pt idx="25">
                  <c:v>0.16876599065013892</c:v>
                </c:pt>
                <c:pt idx="26">
                  <c:v>0.16875904225721289</c:v>
                </c:pt>
                <c:pt idx="27">
                  <c:v>0.16875172202055932</c:v>
                </c:pt>
                <c:pt idx="28">
                  <c:v>0.16874401000689751</c:v>
                </c:pt>
                <c:pt idx="29">
                  <c:v>0.16873588521663008</c:v>
                </c:pt>
                <c:pt idx="30">
                  <c:v>0.16872732552363928</c:v>
                </c:pt>
                <c:pt idx="31">
                  <c:v>0.16871830760513223</c:v>
                </c:pt>
                <c:pt idx="32">
                  <c:v>0.16870880688898088</c:v>
                </c:pt>
                <c:pt idx="33">
                  <c:v>0.16869879747520267</c:v>
                </c:pt>
                <c:pt idx="34">
                  <c:v>0.1686882520763201</c:v>
                </c:pt>
                <c:pt idx="35">
                  <c:v>0.16867714192665501</c:v>
                </c:pt>
                <c:pt idx="36">
                  <c:v>0.16866543671606252</c:v>
                </c:pt>
                <c:pt idx="37">
                  <c:v>0.16865310449712304</c:v>
                </c:pt>
                <c:pt idx="38">
                  <c:v>0.16864011160133896</c:v>
                </c:pt>
                <c:pt idx="39">
                  <c:v>0.16862642254219576</c:v>
                </c:pt>
                <c:pt idx="40">
                  <c:v>0.16861199991783116</c:v>
                </c:pt>
                <c:pt idx="41">
                  <c:v>0.16859680430060034</c:v>
                </c:pt>
                <c:pt idx="42">
                  <c:v>0.16858079413699834</c:v>
                </c:pt>
                <c:pt idx="43">
                  <c:v>0.16856392562802996</c:v>
                </c:pt>
                <c:pt idx="44">
                  <c:v>0.16854615259688355</c:v>
                </c:pt>
                <c:pt idx="45">
                  <c:v>0.16852742636938936</c:v>
                </c:pt>
                <c:pt idx="46">
                  <c:v>0.16850769563558296</c:v>
                </c:pt>
                <c:pt idx="47">
                  <c:v>0.16848690629657673</c:v>
                </c:pt>
                <c:pt idx="48">
                  <c:v>0.16846500132274458</c:v>
                </c:pt>
                <c:pt idx="49">
                  <c:v>0.16844192058179641</c:v>
                </c:pt>
                <c:pt idx="50">
                  <c:v>0.16841760067371214</c:v>
                </c:pt>
                <c:pt idx="51">
                  <c:v>0.16839197474878911</c:v>
                </c:pt>
                <c:pt idx="52">
                  <c:v>0.1683649723124894</c:v>
                </c:pt>
                <c:pt idx="53">
                  <c:v>0.16833651903097577</c:v>
                </c:pt>
                <c:pt idx="54">
                  <c:v>0.16830653650733482</c:v>
                </c:pt>
                <c:pt idx="55">
                  <c:v>0.16827494206104768</c:v>
                </c:pt>
                <c:pt idx="56">
                  <c:v>0.16824164849070977</c:v>
                </c:pt>
                <c:pt idx="57">
                  <c:v>0.16820656381625251</c:v>
                </c:pt>
                <c:pt idx="58">
                  <c:v>0.16816959101468412</c:v>
                </c:pt>
                <c:pt idx="59">
                  <c:v>0.16813062772238291</c:v>
                </c:pt>
                <c:pt idx="60">
                  <c:v>0.16808956596113517</c:v>
                </c:pt>
                <c:pt idx="61">
                  <c:v>0.1680462917935335</c:v>
                </c:pt>
                <c:pt idx="62">
                  <c:v>0.1680006849989665</c:v>
                </c:pt>
                <c:pt idx="63">
                  <c:v>0.16795261871203307</c:v>
                </c:pt>
                <c:pt idx="64">
                  <c:v>0.16790195904362401</c:v>
                </c:pt>
                <c:pt idx="65">
                  <c:v>0.16784856467509629</c:v>
                </c:pt>
                <c:pt idx="66">
                  <c:v>0.16779228643561531</c:v>
                </c:pt>
                <c:pt idx="67">
                  <c:v>0.16773296685318745</c:v>
                </c:pt>
                <c:pt idx="68">
                  <c:v>0.16767043965840173</c:v>
                </c:pt>
                <c:pt idx="69">
                  <c:v>0.16760452929109768</c:v>
                </c:pt>
                <c:pt idx="70">
                  <c:v>0.16753505034261179</c:v>
                </c:pt>
                <c:pt idx="71">
                  <c:v>0.16746180699002089</c:v>
                </c:pt>
                <c:pt idx="72">
                  <c:v>0.16738459237220313</c:v>
                </c:pt>
                <c:pt idx="73">
                  <c:v>0.16730318794427551</c:v>
                </c:pt>
                <c:pt idx="74">
                  <c:v>0.16721736278040414</c:v>
                </c:pt>
                <c:pt idx="75">
                  <c:v>0.16712687283293381</c:v>
                </c:pt>
                <c:pt idx="76">
                  <c:v>0.16703146014293677</c:v>
                </c:pt>
                <c:pt idx="77">
                  <c:v>0.16693085199495072</c:v>
                </c:pt>
                <c:pt idx="78">
                  <c:v>0.16682476003383245</c:v>
                </c:pt>
                <c:pt idx="79">
                  <c:v>0.16671287929370779</c:v>
                </c:pt>
                <c:pt idx="80">
                  <c:v>0.16659488718122667</c:v>
                </c:pt>
                <c:pt idx="81">
                  <c:v>0.16647044238749245</c:v>
                </c:pt>
                <c:pt idx="82">
                  <c:v>0.16633918371049988</c:v>
                </c:pt>
                <c:pt idx="83">
                  <c:v>0.16620072881961984</c:v>
                </c:pt>
                <c:pt idx="84">
                  <c:v>0.1660546729017276</c:v>
                </c:pt>
                <c:pt idx="85">
                  <c:v>0.16590058724898007</c:v>
                </c:pt>
                <c:pt idx="86">
                  <c:v>0.16573801770095417</c:v>
                </c:pt>
                <c:pt idx="87">
                  <c:v>0.16556648301946342</c:v>
                </c:pt>
                <c:pt idx="88">
                  <c:v>0.16538547309923646</c:v>
                </c:pt>
                <c:pt idx="89">
                  <c:v>0.16519444707774034</c:v>
                </c:pt>
                <c:pt idx="90">
                  <c:v>0.16499283128634012</c:v>
                </c:pt>
                <c:pt idx="91">
                  <c:v>0.16478001705637646</c:v>
                </c:pt>
                <c:pt idx="92">
                  <c:v>0.164555358336225</c:v>
                </c:pt>
                <c:pt idx="93">
                  <c:v>0.16431816914856906</c:v>
                </c:pt>
                <c:pt idx="94">
                  <c:v>0.16406772082109594</c:v>
                </c:pt>
                <c:pt idx="95">
                  <c:v>0.16380323899986074</c:v>
                </c:pt>
                <c:pt idx="96">
                  <c:v>0.16352390044547124</c:v>
                </c:pt>
                <c:pt idx="97">
                  <c:v>0.16322882951914786</c:v>
                </c:pt>
                <c:pt idx="98">
                  <c:v>0.16291709442170024</c:v>
                </c:pt>
                <c:pt idx="99">
                  <c:v>0.16258770308010351</c:v>
                </c:pt>
                <c:pt idx="100">
                  <c:v>0.16223959868962257</c:v>
                </c:pt>
                <c:pt idx="101">
                  <c:v>0.16187165487593985</c:v>
                </c:pt>
                <c:pt idx="102">
                  <c:v>0.16148267042400091</c:v>
                </c:pt>
                <c:pt idx="103">
                  <c:v>0.16107136352779733</c:v>
                </c:pt>
                <c:pt idx="104">
                  <c:v>0.16063636552047766</c:v>
                </c:pt>
                <c:pt idx="105">
                  <c:v>0.16017621403265472</c:v>
                </c:pt>
                <c:pt idx="106">
                  <c:v>0.15968934549423786</c:v>
                </c:pt>
                <c:pt idx="107">
                  <c:v>0.15917408693594451</c:v>
                </c:pt>
                <c:pt idx="108">
                  <c:v>0.15862864697860352</c:v>
                </c:pt>
                <c:pt idx="109">
                  <c:v>0.15805110596875299</c:v>
                </c:pt>
                <c:pt idx="110">
                  <c:v>0.15743940508850515</c:v>
                </c:pt>
                <c:pt idx="111">
                  <c:v>0.15679133440210369</c:v>
                </c:pt>
                <c:pt idx="112">
                  <c:v>0.15610451964129751</c:v>
                </c:pt>
                <c:pt idx="113">
                  <c:v>0.15537640762270361</c:v>
                </c:pt>
                <c:pt idx="114">
                  <c:v>0.15460425010166789</c:v>
                </c:pt>
                <c:pt idx="115">
                  <c:v>0.15378508589548734</c:v>
                </c:pt>
                <c:pt idx="116">
                  <c:v>0.15291572103059906</c:v>
                </c:pt>
                <c:pt idx="117">
                  <c:v>0.15199270666370282</c:v>
                </c:pt>
                <c:pt idx="118">
                  <c:v>0.15101231450788294</c:v>
                </c:pt>
                <c:pt idx="119">
                  <c:v>0.14997050939235074</c:v>
                </c:pt>
                <c:pt idx="120">
                  <c:v>0.1488629186253887</c:v>
                </c:pt>
                <c:pt idx="121">
                  <c:v>0.1476847976388099</c:v>
                </c:pt>
                <c:pt idx="122">
                  <c:v>0.14643099148917488</c:v>
                </c:pt>
                <c:pt idx="123">
                  <c:v>0.14509589154457003</c:v>
                </c:pt>
                <c:pt idx="124">
                  <c:v>0.14367338671064583</c:v>
                </c:pt>
                <c:pt idx="125">
                  <c:v>0.14215680835680231</c:v>
                </c:pt>
                <c:pt idx="126">
                  <c:v>0.14053886803626148</c:v>
                </c:pt>
                <c:pt idx="127">
                  <c:v>0.13881158684168343</c:v>
                </c:pt>
                <c:pt idx="128">
                  <c:v>0.13696621515189886</c:v>
                </c:pt>
                <c:pt idx="129">
                  <c:v>0.1349931411855505</c:v>
                </c:pt>
                <c:pt idx="130">
                  <c:v>0.13288178660046937</c:v>
                </c:pt>
                <c:pt idx="131">
                  <c:v>0.13062048695167131</c:v>
                </c:pt>
                <c:pt idx="132">
                  <c:v>0.12819635446776856</c:v>
                </c:pt>
                <c:pt idx="133">
                  <c:v>0.1255951201218114</c:v>
                </c:pt>
                <c:pt idx="134">
                  <c:v>0.12280095130577028</c:v>
                </c:pt>
                <c:pt idx="135">
                  <c:v>0.11979624076201054</c:v>
                </c:pt>
                <c:pt idx="136">
                  <c:v>0.11656136144868001</c:v>
                </c:pt>
                <c:pt idx="137">
                  <c:v>0.11307438097367151</c:v>
                </c:pt>
                <c:pt idx="138">
                  <c:v>0.10931072776286797</c:v>
                </c:pt>
                <c:pt idx="139">
                  <c:v>0.10524279948924618</c:v>
                </c:pt>
                <c:pt idx="140">
                  <c:v>0.10083950208955572</c:v>
                </c:pt>
                <c:pt idx="141">
                  <c:v>9.6065704983738107E-2</c:v>
                </c:pt>
                <c:pt idx="142">
                  <c:v>9.0881594726179779E-2</c:v>
                </c:pt>
                <c:pt idx="143">
                  <c:v>8.5241904942034041E-2</c:v>
                </c:pt>
                <c:pt idx="144">
                  <c:v>7.9094994878428221E-2</c:v>
                </c:pt>
                <c:pt idx="145">
                  <c:v>7.2381741737585478E-2</c:v>
                </c:pt>
                <c:pt idx="146">
                  <c:v>6.5034202735762506E-2</c:v>
                </c:pt>
                <c:pt idx="147">
                  <c:v>5.6973990876359681E-2</c:v>
                </c:pt>
                <c:pt idx="148">
                  <c:v>4.8110292625486023E-2</c:v>
                </c:pt>
                <c:pt idx="149">
                  <c:v>3.8337434930101937E-2</c:v>
                </c:pt>
                <c:pt idx="150">
                  <c:v>2.7531881435794197E-2</c:v>
                </c:pt>
                <c:pt idx="151">
                  <c:v>1.5548500717689071E-2</c:v>
                </c:pt>
                <c:pt idx="152">
                  <c:v>2.2158993094643681E-3</c:v>
                </c:pt>
                <c:pt idx="153">
                  <c:v>-1.2669455842838937E-2</c:v>
                </c:pt>
                <c:pt idx="154">
                  <c:v>-2.935069476622108E-2</c:v>
                </c:pt>
                <c:pt idx="155">
                  <c:v>-4.8120081349909548E-2</c:v>
                </c:pt>
                <c:pt idx="156">
                  <c:v>-6.9331312344792978E-2</c:v>
                </c:pt>
                <c:pt idx="157">
                  <c:v>-9.3415521057581538E-2</c:v>
                </c:pt>
                <c:pt idx="158">
                  <c:v>-0.12090230108713068</c:v>
                </c:pt>
                <c:pt idx="159">
                  <c:v>-0.15244760753980069</c:v>
                </c:pt>
                <c:pt idx="160">
                  <c:v>-0.18887119082041687</c:v>
                </c:pt>
                <c:pt idx="161">
                  <c:v>-0.23120740852504623</c:v>
                </c:pt>
                <c:pt idx="162">
                  <c:v>-0.28077506299771054</c:v>
                </c:pt>
                <c:pt idx="163">
                  <c:v>-0.33927468192446597</c:v>
                </c:pt>
                <c:pt idx="164">
                  <c:v>-0.40892598618761722</c:v>
                </c:pt>
                <c:pt idx="165">
                  <c:v>-0.49266516389218595</c:v>
                </c:pt>
                <c:pt idx="166">
                  <c:v>-0.5944326913770871</c:v>
                </c:pt>
                <c:pt idx="167">
                  <c:v>-0.71960078162171248</c:v>
                </c:pt>
                <c:pt idx="168">
                  <c:v>-0.8756204042065624</c:v>
                </c:pt>
                <c:pt idx="169">
                  <c:v>-1.073020929372279</c:v>
                </c:pt>
                <c:pt idx="170">
                  <c:v>-1.3269891696054641</c:v>
                </c:pt>
                <c:pt idx="171">
                  <c:v>-1.6599251996400854</c:v>
                </c:pt>
                <c:pt idx="172">
                  <c:v>-2.1056965317896443</c:v>
                </c:pt>
                <c:pt idx="173">
                  <c:v>-2.7169709559764295</c:v>
                </c:pt>
                <c:pt idx="174">
                  <c:v>-3.5785039528945823</c:v>
                </c:pt>
                <c:pt idx="175">
                  <c:v>-4.8333028943566232</c:v>
                </c:pt>
                <c:pt idx="176">
                  <c:v>-6.7425341345250525</c:v>
                </c:pt>
                <c:pt idx="177">
                  <c:v>-9.8654748378124442</c:v>
                </c:pt>
                <c:pt idx="178">
                  <c:v>-15.950649438107147</c:v>
                </c:pt>
                <c:pt idx="179">
                  <c:v>-36.165903923851971</c:v>
                </c:pt>
                <c:pt idx="180">
                  <c:v>-14.462803611006363</c:v>
                </c:pt>
                <c:pt idx="181">
                  <c:v>-9.1806662279039486</c:v>
                </c:pt>
                <c:pt idx="182">
                  <c:v>-6.338151401335665</c:v>
                </c:pt>
                <c:pt idx="183">
                  <c:v>-4.5713981371526611</c:v>
                </c:pt>
                <c:pt idx="184">
                  <c:v>-3.3998767539620607</c:v>
                </c:pt>
                <c:pt idx="185">
                  <c:v>-2.5905155514861629</c:v>
                </c:pt>
                <c:pt idx="186">
                  <c:v>-2.0133882595619741</c:v>
                </c:pt>
                <c:pt idx="187">
                  <c:v>-1.5907228273650675</c:v>
                </c:pt>
                <c:pt idx="188">
                  <c:v>-1.2738667237622598</c:v>
                </c:pt>
                <c:pt idx="189">
                  <c:v>-1.0313699481871028</c:v>
                </c:pt>
                <c:pt idx="190">
                  <c:v>-0.84233781933848428</c:v>
                </c:pt>
                <c:pt idx="191">
                  <c:v>-0.69254738280440054</c:v>
                </c:pt>
                <c:pt idx="192">
                  <c:v>-0.57210174755883914</c:v>
                </c:pt>
                <c:pt idx="193">
                  <c:v>-0.47397435801600174</c:v>
                </c:pt>
                <c:pt idx="194">
                  <c:v>-0.39308372038939476</c:v>
                </c:pt>
                <c:pt idx="195">
                  <c:v>-0.32569232378978419</c:v>
                </c:pt>
                <c:pt idx="196">
                  <c:v>-0.26900819781805857</c:v>
                </c:pt>
                <c:pt idx="197">
                  <c:v>-0.22091578008521939</c:v>
                </c:pt>
                <c:pt idx="198">
                  <c:v>-0.17979091359155427</c:v>
                </c:pt>
                <c:pt idx="199">
                  <c:v>-0.14437158088509647</c:v>
                </c:pt>
                <c:pt idx="200">
                  <c:v>-0.11366619754292331</c:v>
                </c:pt>
                <c:pt idx="201">
                  <c:v>-8.6887622288490673E-2</c:v>
                </c:pt>
                <c:pt idx="202">
                  <c:v>-6.3405040159828466E-2</c:v>
                </c:pt>
                <c:pt idx="203">
                  <c:v>-4.2708442448611245E-2</c:v>
                </c:pt>
                <c:pt idx="204">
                  <c:v>-2.4382101987619927E-2</c:v>
                </c:pt>
                <c:pt idx="205">
                  <c:v>-8.0845514616926881E-3</c:v>
                </c:pt>
                <c:pt idx="206">
                  <c:v>6.4666825088885108E-3</c:v>
                </c:pt>
                <c:pt idx="207">
                  <c:v>1.9506829418307055E-2</c:v>
                </c:pt>
                <c:pt idx="208">
                  <c:v>3.1232999149333893E-2</c:v>
                </c:pt>
                <c:pt idx="209">
                  <c:v>4.1811326334072925E-2</c:v>
                </c:pt>
                <c:pt idx="210">
                  <c:v>5.138260831522256E-2</c:v>
                </c:pt>
                <c:pt idx="211">
                  <c:v>6.0066787180189589E-2</c:v>
                </c:pt>
                <c:pt idx="212">
                  <c:v>6.7966537660953924E-2</c:v>
                </c:pt>
                <c:pt idx="213">
                  <c:v>7.5170158156028247E-2</c:v>
                </c:pt>
                <c:pt idx="214">
                  <c:v>8.1753914689262755E-2</c:v>
                </c:pt>
                <c:pt idx="215">
                  <c:v>8.7783952505237225E-2</c:v>
                </c:pt>
                <c:pt idx="216">
                  <c:v>9.3317863732607198E-2</c:v>
                </c:pt>
                <c:pt idx="217">
                  <c:v>9.8405979796804557E-2</c:v>
                </c:pt>
                <c:pt idx="218">
                  <c:v>0.10309244225491024</c:v>
                </c:pt>
                <c:pt idx="219">
                  <c:v>0.10741609428059049</c:v>
                </c:pt>
                <c:pt idx="220">
                  <c:v>0.11141122620890219</c:v>
                </c:pt>
                <c:pt idx="221">
                  <c:v>0.11510820173502288</c:v>
                </c:pt>
                <c:pt idx="222">
                  <c:v>0.11853398604469671</c:v>
                </c:pt>
                <c:pt idx="223">
                  <c:v>0.12171259299431149</c:v>
                </c:pt>
                <c:pt idx="224">
                  <c:v>0.12466546517578823</c:v>
                </c:pt>
                <c:pt idx="225">
                  <c:v>0.12741179810671274</c:v>
                </c:pt>
                <c:pt idx="226">
                  <c:v>0.1299688177182638</c:v>
                </c:pt>
                <c:pt idx="227">
                  <c:v>0.13235201865486584</c:v>
                </c:pt>
                <c:pt idx="228">
                  <c:v>0.1345753695730772</c:v>
                </c:pt>
                <c:pt idx="229">
                  <c:v>0.13665149054981071</c:v>
                </c:pt>
                <c:pt idx="230">
                  <c:v>0.1385918068398044</c:v>
                </c:pt>
                <c:pt idx="231">
                  <c:v>0.14040668251491639</c:v>
                </c:pt>
                <c:pt idx="232">
                  <c:v>0.14210553693063394</c:v>
                </c:pt>
                <c:pt idx="233">
                  <c:v>0.14369694649579429</c:v>
                </c:pt>
                <c:pt idx="234">
                  <c:v>0.14518873382590886</c:v>
                </c:pt>
                <c:pt idx="235">
                  <c:v>0.14658804603341291</c:v>
                </c:pt>
                <c:pt idx="236">
                  <c:v>0.14790142364347647</c:v>
                </c:pt>
                <c:pt idx="237">
                  <c:v>0.14913486139520979</c:v>
                </c:pt>
                <c:pt idx="238">
                  <c:v>0.15029386200433098</c:v>
                </c:pt>
                <c:pt idx="239">
                  <c:v>0.1513834838016791</c:v>
                </c:pt>
                <c:pt idx="240">
                  <c:v>0.15240838303588394</c:v>
                </c:pt>
                <c:pt idx="241">
                  <c:v>0.15337285151138252</c:v>
                </c:pt>
                <c:pt idx="242">
                  <c:v>0.15428085014357812</c:v>
                </c:pt>
                <c:pt idx="243">
                  <c:v>0.15513603892919275</c:v>
                </c:pt>
                <c:pt idx="244">
                  <c:v>0.15594180376607472</c:v>
                </c:pt>
                <c:pt idx="245">
                  <c:v>0.15670128049503071</c:v>
                </c:pt>
                <c:pt idx="246">
                  <c:v>0.15741737649102766</c:v>
                </c:pt>
                <c:pt idx="247">
                  <c:v>0.15809279008402996</c:v>
                </c:pt>
                <c:pt idx="248">
                  <c:v>0.15873002805966094</c:v>
                </c:pt>
                <c:pt idx="249">
                  <c:v>0.15933142145090143</c:v>
                </c:pt>
                <c:pt idx="250">
                  <c:v>0.15989913981440698</c:v>
                </c:pt>
                <c:pt idx="251">
                  <c:v>0.16043520415263701</c:v>
                </c:pt>
                <c:pt idx="252">
                  <c:v>0.16094149862981191</c:v>
                </c:pt>
                <c:pt idx="253">
                  <c:v>0.16141978120847755</c:v>
                </c:pt>
                <c:pt idx="254">
                  <c:v>0.16187169332022619</c:v>
                </c:pt>
                <c:pt idx="255">
                  <c:v>0.16229876866939591</c:v>
                </c:pt>
                <c:pt idx="256">
                  <c:v>0.16270244125797642</c:v>
                </c:pt>
                <c:pt idx="257">
                  <c:v>0.16308405271070286</c:v>
                </c:pt>
                <c:pt idx="258">
                  <c:v>0.16344485896824434</c:v>
                </c:pt>
                <c:pt idx="259">
                  <c:v>0.16378603641031217</c:v>
                </c:pt>
                <c:pt idx="260">
                  <c:v>0.16410868746430335</c:v>
                </c:pt>
                <c:pt idx="261">
                  <c:v>0.16441384574654955</c:v>
                </c:pt>
                <c:pt idx="262">
                  <c:v>0.16470248078102528</c:v>
                </c:pt>
                <c:pt idx="263">
                  <c:v>0.16497550233320851</c:v>
                </c:pt>
                <c:pt idx="264">
                  <c:v>0.16523376439405699</c:v>
                </c:pt>
                <c:pt idx="265">
                  <c:v>0.16547806884521882</c:v>
                </c:pt>
                <c:pt idx="266">
                  <c:v>0.16570916883269934</c:v>
                </c:pt>
                <c:pt idx="267">
                  <c:v>0.16592777187301871</c:v>
                </c:pt>
                <c:pt idx="268">
                  <c:v>0.16613454271586237</c:v>
                </c:pt>
                <c:pt idx="269">
                  <c:v>0.16633010598059356</c:v>
                </c:pt>
                <c:pt idx="270">
                  <c:v>0.16651504858553606</c:v>
                </c:pt>
                <c:pt idx="271">
                  <c:v>0.16668992198491159</c:v>
                </c:pt>
                <c:pt idx="272">
                  <c:v>0.16685524422818271</c:v>
                </c:pt>
                <c:pt idx="273">
                  <c:v>0.16701150185193142</c:v>
                </c:pt>
                <c:pt idx="274">
                  <c:v>0.16715915161745695</c:v>
                </c:pt>
                <c:pt idx="275">
                  <c:v>0.16729862210084015</c:v>
                </c:pt>
                <c:pt idx="276">
                  <c:v>0.16743031514463724</c:v>
                </c:pt>
                <c:pt idx="277">
                  <c:v>0.16755460717622755</c:v>
                </c:pt>
                <c:pt idx="278">
                  <c:v>0.16767185039990931</c:v>
                </c:pt>
                <c:pt idx="279">
                  <c:v>0.16778237386289191</c:v>
                </c:pt>
                <c:pt idx="280">
                  <c:v>0.16788648440068113</c:v>
                </c:pt>
                <c:pt idx="281">
                  <c:v>0.16798446746001328</c:v>
                </c:pt>
                <c:pt idx="282">
                  <c:v>0.16807658779869641</c:v>
                </c:pt>
                <c:pt idx="283">
                  <c:v>0.16816309005959923</c:v>
                </c:pt>
                <c:pt idx="284">
                  <c:v>0.16824419921226891</c:v>
                </c:pt>
                <c:pt idx="285">
                  <c:v>0.16832012085511622</c:v>
                </c:pt>
                <c:pt idx="286">
                  <c:v>0.1683910413667945</c:v>
                </c:pt>
                <c:pt idx="287">
                  <c:v>0.16845712789116651</c:v>
                </c:pt>
                <c:pt idx="288">
                  <c:v>0.16851852813706791</c:v>
                </c:pt>
                <c:pt idx="289">
                  <c:v>0.1685753699676637</c:v>
                </c:pt>
                <c:pt idx="290">
                  <c:v>0.16862776074714117</c:v>
                </c:pt>
                <c:pt idx="291">
                  <c:v>0.1686757864038857</c:v>
                </c:pt>
                <c:pt idx="292">
                  <c:v>0.16871951015700537</c:v>
                </c:pt>
                <c:pt idx="293">
                  <c:v>0.16875897084089353</c:v>
                </c:pt>
                <c:pt idx="294">
                  <c:v>0.16879418074115138</c:v>
                </c:pt>
                <c:pt idx="295">
                  <c:v>0.1688251228315478</c:v>
                </c:pt>
                <c:pt idx="296">
                  <c:v>0.16885174727141514</c:v>
                </c:pt>
                <c:pt idx="297">
                  <c:v>0.16887396697547247</c:v>
                </c:pt>
                <c:pt idx="298">
                  <c:v>0.16889165201715531</c:v>
                </c:pt>
                <c:pt idx="299">
                  <c:v>0.16890462254236221</c:v>
                </c:pt>
                <c:pt idx="300">
                  <c:v>0.16891263976936063</c:v>
                </c:pt>
                <c:pt idx="301">
                  <c:v>0.16891539450268719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191104"/>
        <c:axId val="82193024"/>
      </c:scatterChart>
      <c:valAx>
        <c:axId val="82191104"/>
        <c:scaling>
          <c:logBase val="10"/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low"/>
        <c:crossAx val="82193024"/>
        <c:crosses val="autoZero"/>
        <c:crossBetween val="midCat"/>
      </c:valAx>
      <c:valAx>
        <c:axId val="821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82191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0</xdr:row>
      <xdr:rowOff>7620</xdr:rowOff>
    </xdr:from>
    <xdr:to>
      <xdr:col>9</xdr:col>
      <xdr:colOff>276224</xdr:colOff>
      <xdr:row>20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Z302"/>
  <sheetViews>
    <sheetView tabSelected="1" workbookViewId="0">
      <selection activeCell="O22" sqref="O22"/>
    </sheetView>
  </sheetViews>
  <sheetFormatPr defaultRowHeight="14.4" x14ac:dyDescent="0.3"/>
  <cols>
    <col min="11" max="11" width="11.33203125" customWidth="1"/>
    <col min="13" max="13" width="14.88671875" customWidth="1"/>
    <col min="18" max="18" width="11.33203125" customWidth="1"/>
    <col min="19" max="20" width="11.6640625" customWidth="1"/>
    <col min="21" max="21" width="14.6640625" customWidth="1"/>
  </cols>
  <sheetData>
    <row r="2" spans="11:26" x14ac:dyDescent="0.3">
      <c r="W2" t="s">
        <v>17</v>
      </c>
      <c r="X2">
        <f>10^(LOG((L7)/20)/299)</f>
        <v>1.0263726111212772</v>
      </c>
    </row>
    <row r="3" spans="11:26" x14ac:dyDescent="0.3">
      <c r="K3" s="6" t="s">
        <v>0</v>
      </c>
      <c r="L3" s="8"/>
      <c r="Y3">
        <v>10</v>
      </c>
      <c r="Z3">
        <f t="shared" ref="Z3:Z66" si="0">20*LOG10(IMABS(IMDIV(IMSUM(COMPLEX($S$5,0),IMPRODUCT(COMPLEX(2*$S$6,0),IMEXP(COMPLEX(0,-2*PI()*Y3/$L$7))),IMPRODUCT(COMPLEX($S$7,0),IMEXP(COMPLEX(0,-4*PI()*Y3/$L$7)))),IMSUM(COMPLEX( $L$10,0),IMPRODUCT(COMPLEX(-2*$S$8,0),IMEXP(COMPLEX( 0, -2*PI()*Y3/$L$7))),IMPRODUCT(COMPLEX(-1*$S$9,0),IMEXP(COMPLEX(0, -4*PI()*Y3/$L$7)))))))</f>
        <v>0.16885670445881976</v>
      </c>
    </row>
    <row r="4" spans="11:26" x14ac:dyDescent="0.3">
      <c r="K4" s="1" t="s">
        <v>19</v>
      </c>
      <c r="L4" s="3"/>
      <c r="M4" s="7" t="s">
        <v>22</v>
      </c>
      <c r="N4" s="8"/>
      <c r="O4" s="6" t="s">
        <v>23</v>
      </c>
      <c r="P4" s="8"/>
      <c r="Q4" s="6" t="s">
        <v>23</v>
      </c>
      <c r="R4" s="7"/>
      <c r="S4" s="7"/>
      <c r="T4" s="8"/>
      <c r="U4" s="1" t="s">
        <v>24</v>
      </c>
      <c r="Y4">
        <f t="shared" ref="Y4:Y67" si="1">Y3*$X$2</f>
        <v>10.263726111212772</v>
      </c>
      <c r="Z4">
        <f t="shared" si="0"/>
        <v>0.1688546081777641</v>
      </c>
    </row>
    <row r="5" spans="11:26" x14ac:dyDescent="0.3">
      <c r="K5" s="1" t="s">
        <v>1</v>
      </c>
      <c r="L5" s="1">
        <v>300</v>
      </c>
      <c r="M5" s="2"/>
      <c r="N5" s="1"/>
      <c r="O5" s="1" t="s">
        <v>6</v>
      </c>
      <c r="P5" s="1">
        <f>0.5*(N6+1)</f>
        <v>0.98074072579766425</v>
      </c>
      <c r="Q5" s="4" t="s">
        <v>11</v>
      </c>
      <c r="R5" s="4">
        <f>P5*(2^($L$9-1)-1)</f>
        <v>4113523.7684353204</v>
      </c>
      <c r="S5" s="4">
        <f>ROUNDDOWN(R5*$N$9,0)</f>
        <v>4194303</v>
      </c>
      <c r="T5" s="1" t="str">
        <f>DEC2HEX(IF(P5&lt;0,(P5*2^($L$9)+2^26),P5*2^($L$9)),8)</f>
        <v>007D88E9</v>
      </c>
      <c r="U5" s="1" t="str">
        <f>IF(AND(L5&lt;=L7/2,L5&gt;=0), "OK","ERROR")</f>
        <v>OK</v>
      </c>
      <c r="Y5">
        <f t="shared" si="1"/>
        <v>10.534407368599085</v>
      </c>
      <c r="Z5">
        <f t="shared" si="0"/>
        <v>0.16885239982239866</v>
      </c>
    </row>
    <row r="6" spans="11:26" x14ac:dyDescent="0.3">
      <c r="K6" s="1" t="s">
        <v>2</v>
      </c>
      <c r="L6" s="1">
        <v>1000</v>
      </c>
      <c r="M6" s="2" t="s">
        <v>4</v>
      </c>
      <c r="N6" s="1">
        <f>(1-TAN(PI()*L5/L7))/(1+TAN(PI()*L5/L7))</f>
        <v>0.9614814515953285</v>
      </c>
      <c r="O6" s="1" t="s">
        <v>7</v>
      </c>
      <c r="P6" s="1">
        <f>N8*(1+N6)</f>
        <v>-1.9447007058642307</v>
      </c>
      <c r="Q6" s="4" t="s">
        <v>12</v>
      </c>
      <c r="R6" s="4">
        <f>P6*(2^($L$9-1)-1)/2</f>
        <v>-4078332.0023542303</v>
      </c>
      <c r="S6" s="4">
        <f>ROUNDDOWN(R6*$N$9,0)</f>
        <v>-4158420</v>
      </c>
      <c r="T6" s="1" t="str">
        <f>DEC2HEX(IF(P6&lt;0,(P6*2^($L$9)+2^26),P6*2^($L$9)),8)</f>
        <v>0307140C</v>
      </c>
      <c r="U6" s="1" t="str">
        <f>IF(AND(L6&lt;=L7/2,L6&gt;=0), "OK","ERROR")</f>
        <v>OK</v>
      </c>
      <c r="Y6">
        <f t="shared" si="1"/>
        <v>10.812227197524265</v>
      </c>
      <c r="Z6">
        <f t="shared" si="0"/>
        <v>0.16885007339948926</v>
      </c>
    </row>
    <row r="7" spans="11:26" x14ac:dyDescent="0.3">
      <c r="K7" s="1" t="s">
        <v>3</v>
      </c>
      <c r="L7" s="1">
        <v>48000</v>
      </c>
      <c r="M7" s="2"/>
      <c r="N7" s="1"/>
      <c r="O7" s="1" t="s">
        <v>8</v>
      </c>
      <c r="P7" s="1">
        <f>0.5*(1+N6)</f>
        <v>0.98074072579766425</v>
      </c>
      <c r="Q7" s="4" t="s">
        <v>13</v>
      </c>
      <c r="R7" s="4">
        <f>P7*(2^($L$9-1)-1)</f>
        <v>4113523.7684353204</v>
      </c>
      <c r="S7" s="4">
        <f>ROUNDDOWN(R7*$N$9,0)</f>
        <v>4194303</v>
      </c>
      <c r="T7" s="1" t="str">
        <f>DEC2HEX(IF(P7&lt;0,(P7*2^($L$9)+2^26),P7*2^($L$9)),8)</f>
        <v>007D88E9</v>
      </c>
      <c r="U7" s="1" t="str">
        <f>IF(AND(L7&lt;=192000,L7&gt;=0), "OK","ERROR")</f>
        <v>OK</v>
      </c>
      <c r="Y7">
        <f t="shared" si="1"/>
        <v>11.09737386075947</v>
      </c>
      <c r="Z7">
        <f t="shared" si="0"/>
        <v>0.16884762259213759</v>
      </c>
    </row>
    <row r="8" spans="11:26" x14ac:dyDescent="0.3">
      <c r="K8" s="1"/>
      <c r="L8" s="1"/>
      <c r="M8" s="2" t="s">
        <v>5</v>
      </c>
      <c r="N8" s="1">
        <f>-COS(2*PI()*L6/L7)</f>
        <v>-0.99144486137381038</v>
      </c>
      <c r="O8" s="1" t="s">
        <v>9</v>
      </c>
      <c r="P8" s="1">
        <f>P6</f>
        <v>-1.9447007058642307</v>
      </c>
      <c r="Q8" s="4" t="s">
        <v>16</v>
      </c>
      <c r="R8" s="4">
        <f>-P8*(2^($L$9-1)-1)/2</f>
        <v>4078332.0023542303</v>
      </c>
      <c r="S8" s="4">
        <f>ROUNDDOWN(R8,0)</f>
        <v>4078332</v>
      </c>
      <c r="T8" s="1" t="str">
        <f>DEC2HEX(IF(-P8&lt;0,(-P8*2^($L$9)+2^(26)),-P8*2^($L$9)),8)</f>
        <v>00F8EBF3</v>
      </c>
      <c r="U8" s="1"/>
      <c r="Y8">
        <f t="shared" si="1"/>
        <v>11.390040586056706</v>
      </c>
      <c r="Z8">
        <f t="shared" si="0"/>
        <v>0.16884504074802181</v>
      </c>
    </row>
    <row r="9" spans="11:26" x14ac:dyDescent="0.3">
      <c r="K9" s="1" t="s">
        <v>15</v>
      </c>
      <c r="L9" s="1">
        <v>23</v>
      </c>
      <c r="M9" s="5" t="s">
        <v>21</v>
      </c>
      <c r="N9" s="4">
        <f>10^(L11/20)</f>
        <v>1.019637477771377</v>
      </c>
      <c r="O9" s="1" t="s">
        <v>10</v>
      </c>
      <c r="P9" s="1">
        <f>N6</f>
        <v>0.9614814515953285</v>
      </c>
      <c r="Q9" s="4" t="s">
        <v>14</v>
      </c>
      <c r="R9" s="4">
        <f>-P9*(2^($L$9-1)-1)</f>
        <v>-4032744.5368706412</v>
      </c>
      <c r="S9" s="4">
        <f>ROUNDDOWN(R9,0)</f>
        <v>-4032744</v>
      </c>
      <c r="T9" s="1" t="str">
        <f>DEC2HEX(IF(-P9&lt;0,(-P9*2^($L$9)+2^(26)),-P9*2^($L$9)),8)</f>
        <v>0384EE2D</v>
      </c>
      <c r="U9" s="1"/>
      <c r="Y9">
        <f t="shared" si="1"/>
        <v>11.690425697088344</v>
      </c>
      <c r="Z9">
        <f t="shared" si="0"/>
        <v>0.16884232085612585</v>
      </c>
    </row>
    <row r="10" spans="11:26" x14ac:dyDescent="0.3">
      <c r="K10" s="4" t="s">
        <v>18</v>
      </c>
      <c r="L10" s="4">
        <f>2^(L9-1)</f>
        <v>4194304</v>
      </c>
      <c r="Y10">
        <f t="shared" si="1"/>
        <v>11.99873274783984</v>
      </c>
      <c r="Z10">
        <f t="shared" si="0"/>
        <v>0.1688394555297385</v>
      </c>
    </row>
    <row r="11" spans="11:26" x14ac:dyDescent="0.3">
      <c r="K11" s="4" t="s">
        <v>20</v>
      </c>
      <c r="L11" s="4">
        <f>20*LOG(1/MAX(ABS(P5),ABS(P6/2),ABS(P7)))</f>
        <v>0.1689158001692376</v>
      </c>
      <c r="Y11">
        <f t="shared" si="1"/>
        <v>12.315170660546753</v>
      </c>
      <c r="Z11">
        <f t="shared" si="0"/>
        <v>0.16883643699217249</v>
      </c>
    </row>
    <row r="12" spans="11:26" x14ac:dyDescent="0.3">
      <c r="Y12">
        <f t="shared" si="1"/>
        <v>12.639953867269515</v>
      </c>
      <c r="Z12">
        <f t="shared" si="0"/>
        <v>0.16883325704413935</v>
      </c>
    </row>
    <row r="13" spans="11:26" x14ac:dyDescent="0.3">
      <c r="Y13">
        <f t="shared" si="1"/>
        <v>12.973302455201898</v>
      </c>
      <c r="Z13">
        <f t="shared" si="0"/>
        <v>0.16882990704566975</v>
      </c>
    </row>
    <row r="14" spans="11:26" x14ac:dyDescent="0.3">
      <c r="Y14">
        <f t="shared" si="1"/>
        <v>13.315442315811648</v>
      </c>
      <c r="Z14">
        <f t="shared" si="0"/>
        <v>0.16882637790295929</v>
      </c>
    </row>
    <row r="15" spans="11:26" x14ac:dyDescent="0.3">
      <c r="Y15">
        <f t="shared" si="1"/>
        <v>13.666605297914348</v>
      </c>
      <c r="Z15">
        <f t="shared" si="0"/>
        <v>0.16882266002362745</v>
      </c>
    </row>
    <row r="16" spans="11:26" x14ac:dyDescent="0.3">
      <c r="Y16">
        <f t="shared" si="1"/>
        <v>14.02702936478423</v>
      </c>
      <c r="Z16">
        <f t="shared" si="0"/>
        <v>0.16881874331094698</v>
      </c>
    </row>
    <row r="17" spans="25:26" x14ac:dyDescent="0.3">
      <c r="Y17">
        <f t="shared" si="1"/>
        <v>14.39695875540842</v>
      </c>
      <c r="Z17">
        <f t="shared" si="0"/>
        <v>0.1688146171207536</v>
      </c>
    </row>
    <row r="18" spans="25:26" x14ac:dyDescent="0.3">
      <c r="Y18">
        <f t="shared" si="1"/>
        <v>14.776644149993873</v>
      </c>
      <c r="Z18">
        <f t="shared" si="0"/>
        <v>0.1688102702400186</v>
      </c>
    </row>
    <row r="19" spans="25:26" x14ac:dyDescent="0.3">
      <c r="Y19">
        <f t="shared" si="1"/>
        <v>15.166342839839157</v>
      </c>
      <c r="Z19">
        <f t="shared" si="0"/>
        <v>0.16880569085693961</v>
      </c>
    </row>
    <row r="20" spans="25:26" x14ac:dyDescent="0.3">
      <c r="Y20">
        <f t="shared" si="1"/>
        <v>15.566318901686202</v>
      </c>
      <c r="Z20">
        <f t="shared" si="0"/>
        <v>0.16880086652053661</v>
      </c>
    </row>
    <row r="21" spans="25:26" x14ac:dyDescent="0.3">
      <c r="Y21">
        <f t="shared" si="1"/>
        <v>15.976843376670159</v>
      </c>
      <c r="Z21">
        <f t="shared" si="0"/>
        <v>0.16879578412087837</v>
      </c>
    </row>
    <row r="22" spans="25:26" x14ac:dyDescent="0.3">
      <c r="Y22">
        <f t="shared" si="1"/>
        <v>16.398194453988634</v>
      </c>
      <c r="Z22">
        <f t="shared" si="0"/>
        <v>0.16879042983265594</v>
      </c>
    </row>
    <row r="23" spans="25:26" x14ac:dyDescent="0.3">
      <c r="Y23">
        <f t="shared" si="1"/>
        <v>16.830657659414761</v>
      </c>
      <c r="Z23">
        <f t="shared" si="0"/>
        <v>0.16878478910043004</v>
      </c>
    </row>
    <row r="24" spans="25:26" x14ac:dyDescent="0.3">
      <c r="Y24">
        <f t="shared" si="1"/>
        <v>17.274526048781851</v>
      </c>
      <c r="Z24">
        <f t="shared" si="0"/>
        <v>0.16877884658126124</v>
      </c>
    </row>
    <row r="25" spans="25:26" x14ac:dyDescent="0.3">
      <c r="Y25">
        <f t="shared" si="1"/>
        <v>17.730100406570749</v>
      </c>
      <c r="Z25">
        <f t="shared" si="0"/>
        <v>0.16877258610971044</v>
      </c>
    </row>
    <row r="26" spans="25:26" x14ac:dyDescent="0.3">
      <c r="Y26">
        <f t="shared" si="1"/>
        <v>18.197689449734437</v>
      </c>
      <c r="Z26">
        <f t="shared" si="0"/>
        <v>0.16876599065013892</v>
      </c>
    </row>
    <row r="27" spans="25:26" x14ac:dyDescent="0.3">
      <c r="Y27">
        <f t="shared" si="1"/>
        <v>18.677610036898052</v>
      </c>
      <c r="Z27">
        <f t="shared" si="0"/>
        <v>0.16875904225721289</v>
      </c>
    </row>
    <row r="28" spans="25:26" x14ac:dyDescent="0.3">
      <c r="Y28">
        <f t="shared" si="1"/>
        <v>19.17018738307603</v>
      </c>
      <c r="Z28">
        <f t="shared" si="0"/>
        <v>0.16875172202055932</v>
      </c>
    </row>
    <row r="29" spans="25:26" x14ac:dyDescent="0.3">
      <c r="Y29">
        <f t="shared" si="1"/>
        <v>19.675755280051909</v>
      </c>
      <c r="Z29">
        <f t="shared" si="0"/>
        <v>0.16874401000689751</v>
      </c>
    </row>
    <row r="30" spans="25:26" x14ac:dyDescent="0.3">
      <c r="Y30">
        <f t="shared" si="1"/>
        <v>20.194656322570136</v>
      </c>
      <c r="Z30">
        <f t="shared" si="0"/>
        <v>0.16873588521663008</v>
      </c>
    </row>
    <row r="31" spans="25:26" x14ac:dyDescent="0.3">
      <c r="Y31">
        <f t="shared" si="1"/>
        <v>20.727242140493122</v>
      </c>
      <c r="Z31">
        <f t="shared" si="0"/>
        <v>0.16872732552363928</v>
      </c>
    </row>
    <row r="32" spans="25:26" x14ac:dyDescent="0.3">
      <c r="Y32">
        <f t="shared" si="1"/>
        <v>21.273873637080897</v>
      </c>
      <c r="Z32">
        <f t="shared" si="0"/>
        <v>0.16871830760513223</v>
      </c>
    </row>
    <row r="33" spans="25:26" x14ac:dyDescent="0.3">
      <c r="Y33">
        <f t="shared" si="1"/>
        <v>21.834921233554823</v>
      </c>
      <c r="Z33">
        <f t="shared" si="0"/>
        <v>0.16870880688898088</v>
      </c>
    </row>
    <row r="34" spans="25:26" x14ac:dyDescent="0.3">
      <c r="Y34">
        <f t="shared" si="1"/>
        <v>22.410765120111083</v>
      </c>
      <c r="Z34">
        <f t="shared" si="0"/>
        <v>0.16869879747520267</v>
      </c>
    </row>
    <row r="35" spans="25:26" x14ac:dyDescent="0.3">
      <c r="Y35">
        <f t="shared" si="1"/>
        <v>23.001795513554057</v>
      </c>
      <c r="Z35">
        <f t="shared" si="0"/>
        <v>0.1686882520763201</v>
      </c>
    </row>
    <row r="36" spans="25:26" x14ac:dyDescent="0.3">
      <c r="Y36">
        <f t="shared" si="1"/>
        <v>23.608412921724156</v>
      </c>
      <c r="Z36">
        <f t="shared" si="0"/>
        <v>0.16867714192665501</v>
      </c>
    </row>
    <row r="37" spans="25:26" x14ac:dyDescent="0.3">
      <c r="Y37">
        <f t="shared" si="1"/>
        <v>24.231028414899324</v>
      </c>
      <c r="Z37">
        <f t="shared" si="0"/>
        <v>0.16866543671606252</v>
      </c>
    </row>
    <row r="38" spans="25:26" x14ac:dyDescent="0.3">
      <c r="Y38">
        <f t="shared" si="1"/>
        <v>24.870063904354083</v>
      </c>
      <c r="Z38">
        <f t="shared" si="0"/>
        <v>0.16865310449712304</v>
      </c>
    </row>
    <row r="39" spans="25:26" x14ac:dyDescent="0.3">
      <c r="Y39">
        <f t="shared" si="1"/>
        <v>25.525952428264926</v>
      </c>
      <c r="Z39">
        <f t="shared" si="0"/>
        <v>0.16864011160133896</v>
      </c>
    </row>
    <row r="40" spans="25:26" x14ac:dyDescent="0.3">
      <c r="Y40">
        <f t="shared" si="1"/>
        <v>26.199138445155778</v>
      </c>
      <c r="Z40">
        <f t="shared" si="0"/>
        <v>0.16862642254219576</v>
      </c>
    </row>
    <row r="41" spans="25:26" x14ac:dyDescent="0.3">
      <c r="Y41">
        <f t="shared" si="1"/>
        <v>26.890078135082376</v>
      </c>
      <c r="Z41">
        <f t="shared" si="0"/>
        <v>0.16861199991783116</v>
      </c>
    </row>
    <row r="42" spans="25:26" x14ac:dyDescent="0.3">
      <c r="Y42">
        <f t="shared" si="1"/>
        <v>27.599239708759661</v>
      </c>
      <c r="Z42">
        <f t="shared" si="0"/>
        <v>0.16859680430060034</v>
      </c>
    </row>
    <row r="43" spans="25:26" x14ac:dyDescent="0.3">
      <c r="Y43">
        <f t="shared" si="1"/>
        <v>28.327103724841692</v>
      </c>
      <c r="Z43">
        <f t="shared" si="0"/>
        <v>0.16858079413699834</v>
      </c>
    </row>
    <row r="44" spans="25:26" x14ac:dyDescent="0.3">
      <c r="Y44">
        <f t="shared" si="1"/>
        <v>29.074163415569025</v>
      </c>
      <c r="Z44">
        <f t="shared" si="0"/>
        <v>0.16856392562802996</v>
      </c>
    </row>
    <row r="45" spans="25:26" x14ac:dyDescent="0.3">
      <c r="Y45">
        <f t="shared" si="1"/>
        <v>29.840925021004292</v>
      </c>
      <c r="Z45">
        <f t="shared" si="0"/>
        <v>0.16854615259688355</v>
      </c>
    </row>
    <row r="46" spans="25:26" x14ac:dyDescent="0.3">
      <c r="Y46">
        <f t="shared" si="1"/>
        <v>30.627908132082428</v>
      </c>
      <c r="Z46">
        <f t="shared" si="0"/>
        <v>0.16852742636938936</v>
      </c>
    </row>
    <row r="47" spans="25:26" x14ac:dyDescent="0.3">
      <c r="Y47">
        <f t="shared" si="1"/>
        <v>31.43564604270804</v>
      </c>
      <c r="Z47">
        <f t="shared" si="0"/>
        <v>0.16850769563558296</v>
      </c>
    </row>
    <row r="48" spans="25:26" x14ac:dyDescent="0.3">
      <c r="Y48">
        <f t="shared" si="1"/>
        <v>32.264686111138495</v>
      </c>
      <c r="Z48">
        <f t="shared" si="0"/>
        <v>0.16848690629657673</v>
      </c>
    </row>
    <row r="49" spans="25:26" x14ac:dyDescent="0.3">
      <c r="Y49">
        <f t="shared" si="1"/>
        <v>33.115590130897623</v>
      </c>
      <c r="Z49">
        <f t="shared" si="0"/>
        <v>0.16846500132274458</v>
      </c>
    </row>
    <row r="50" spans="25:26" x14ac:dyDescent="0.3">
      <c r="Y50">
        <f t="shared" si="1"/>
        <v>33.988934711471394</v>
      </c>
      <c r="Z50">
        <f t="shared" si="0"/>
        <v>0.16844192058179641</v>
      </c>
    </row>
    <row r="51" spans="25:26" x14ac:dyDescent="0.3">
      <c r="Y51">
        <f t="shared" si="1"/>
        <v>34.88531166904351</v>
      </c>
      <c r="Z51">
        <f t="shared" si="0"/>
        <v>0.16841760067371214</v>
      </c>
    </row>
    <row r="52" spans="25:26" x14ac:dyDescent="0.3">
      <c r="Y52">
        <f t="shared" si="1"/>
        <v>35.805328427535748</v>
      </c>
      <c r="Z52">
        <f t="shared" si="0"/>
        <v>0.16839197474878911</v>
      </c>
    </row>
    <row r="53" spans="25:26" x14ac:dyDescent="0.3">
      <c r="Y53">
        <f t="shared" si="1"/>
        <v>36.749608430224761</v>
      </c>
      <c r="Z53">
        <f t="shared" si="0"/>
        <v>0.1683649723124894</v>
      </c>
    </row>
    <row r="54" spans="25:26" x14ac:dyDescent="0.3">
      <c r="Y54">
        <f t="shared" si="1"/>
        <v>37.718791562214292</v>
      </c>
      <c r="Z54">
        <f t="shared" si="0"/>
        <v>0.16833651903097577</v>
      </c>
    </row>
    <row r="55" spans="25:26" x14ac:dyDescent="0.3">
      <c r="Y55">
        <f t="shared" si="1"/>
        <v>38.713534584049079</v>
      </c>
      <c r="Z55">
        <f t="shared" si="0"/>
        <v>0.16830653650733482</v>
      </c>
    </row>
    <row r="56" spans="25:26" x14ac:dyDescent="0.3">
      <c r="Y56">
        <f t="shared" si="1"/>
        <v>39.734511576764319</v>
      </c>
      <c r="Z56">
        <f t="shared" si="0"/>
        <v>0.16827494206104768</v>
      </c>
    </row>
    <row r="57" spans="25:26" x14ac:dyDescent="0.3">
      <c r="Y57">
        <f t="shared" si="1"/>
        <v>40.782414398672209</v>
      </c>
      <c r="Z57">
        <f t="shared" si="0"/>
        <v>0.16824164849070977</v>
      </c>
    </row>
    <row r="58" spans="25:26" x14ac:dyDescent="0.3">
      <c r="Y58">
        <f t="shared" si="1"/>
        <v>41.857953154195165</v>
      </c>
      <c r="Z58">
        <f t="shared" si="0"/>
        <v>0.16820656381625251</v>
      </c>
    </row>
    <row r="59" spans="25:26" x14ac:dyDescent="0.3">
      <c r="Y59">
        <f t="shared" si="1"/>
        <v>42.961856675063395</v>
      </c>
      <c r="Z59">
        <f t="shared" si="0"/>
        <v>0.16816959101468412</v>
      </c>
    </row>
    <row r="60" spans="25:26" x14ac:dyDescent="0.3">
      <c r="Y60">
        <f t="shared" si="1"/>
        <v>44.094873014202889</v>
      </c>
      <c r="Z60">
        <f t="shared" si="0"/>
        <v>0.16813062772238291</v>
      </c>
    </row>
    <row r="61" spans="25:26" x14ac:dyDescent="0.3">
      <c r="Y61">
        <f t="shared" si="1"/>
        <v>45.257769952648559</v>
      </c>
      <c r="Z61">
        <f t="shared" si="0"/>
        <v>0.16808956596113517</v>
      </c>
    </row>
    <row r="62" spans="25:26" x14ac:dyDescent="0.3">
      <c r="Y62">
        <f t="shared" si="1"/>
        <v>46.451335519825982</v>
      </c>
      <c r="Z62">
        <f t="shared" si="0"/>
        <v>0.1680462917935335</v>
      </c>
    </row>
    <row r="63" spans="25:26" x14ac:dyDescent="0.3">
      <c r="Y63">
        <f t="shared" si="1"/>
        <v>47.67637852755432</v>
      </c>
      <c r="Z63">
        <f t="shared" si="0"/>
        <v>0.1680006849989665</v>
      </c>
    </row>
    <row r="64" spans="25:26" x14ac:dyDescent="0.3">
      <c r="Y64">
        <f t="shared" si="1"/>
        <v>48.93372911813232</v>
      </c>
      <c r="Z64">
        <f t="shared" si="0"/>
        <v>0.16795261871203307</v>
      </c>
    </row>
    <row r="65" spans="25:26" x14ac:dyDescent="0.3">
      <c r="Y65">
        <f t="shared" si="1"/>
        <v>50.224239326878745</v>
      </c>
      <c r="Z65">
        <f t="shared" si="0"/>
        <v>0.16790195904362401</v>
      </c>
    </row>
    <row r="66" spans="25:26" x14ac:dyDescent="0.3">
      <c r="Y66">
        <f t="shared" si="1"/>
        <v>51.548783659508473</v>
      </c>
      <c r="Z66">
        <f t="shared" si="0"/>
        <v>0.16784856467509629</v>
      </c>
    </row>
    <row r="67" spans="25:26" x14ac:dyDescent="0.3">
      <c r="Y67">
        <f t="shared" si="1"/>
        <v>52.90825968473554</v>
      </c>
      <c r="Z67">
        <f t="shared" ref="Z67:Z130" si="2">20*LOG10(IMABS(IMDIV(IMSUM(COMPLEX($S$5,0),IMPRODUCT(COMPLEX(2*$S$6,0),IMEXP(COMPLEX(0,-2*PI()*Y67/$L$7))),IMPRODUCT(COMPLEX($S$7,0),IMEXP(COMPLEX(0,-4*PI()*Y67/$L$7)))),IMSUM(COMPLEX( $L$10,0),IMPRODUCT(COMPLEX(-2*$S$8,0),IMEXP(COMPLEX( 0, -2*PI()*Y67/$L$7))),IMPRODUCT(COMPLEX(-1*$S$9,0),IMEXP(COMPLEX(0, -4*PI()*Y67/$L$7)))))))</f>
        <v>0.16779228643561531</v>
      </c>
    </row>
    <row r="68" spans="25:26" x14ac:dyDescent="0.3">
      <c r="Y68">
        <f t="shared" ref="Y68:Y131" si="3">Y67*$X$2</f>
        <v>54.303588642504621</v>
      </c>
      <c r="Z68">
        <f t="shared" si="2"/>
        <v>0.16773296685318745</v>
      </c>
    </row>
    <row r="69" spans="25:26" x14ac:dyDescent="0.3">
      <c r="Y69">
        <f t="shared" si="3"/>
        <v>55.735716068263201</v>
      </c>
      <c r="Z69">
        <f t="shared" si="2"/>
        <v>0.16767043965840173</v>
      </c>
    </row>
    <row r="70" spans="25:26" x14ac:dyDescent="0.3">
      <c r="Y70">
        <f t="shared" si="3"/>
        <v>57.205612433697425</v>
      </c>
      <c r="Z70">
        <f t="shared" si="2"/>
        <v>0.16760452929109768</v>
      </c>
    </row>
    <row r="71" spans="25:26" x14ac:dyDescent="0.3">
      <c r="Y71">
        <f t="shared" si="3"/>
        <v>58.714273804365824</v>
      </c>
      <c r="Z71">
        <f t="shared" si="2"/>
        <v>0.16753505034261179</v>
      </c>
    </row>
    <row r="72" spans="25:26" x14ac:dyDescent="0.3">
      <c r="Y72">
        <f t="shared" si="3"/>
        <v>60.262722514676554</v>
      </c>
      <c r="Z72">
        <f t="shared" si="2"/>
        <v>0.16746180699002089</v>
      </c>
    </row>
    <row r="73" spans="25:26" x14ac:dyDescent="0.3">
      <c r="Y73">
        <f t="shared" si="3"/>
        <v>61.852007860665552</v>
      </c>
      <c r="Z73">
        <f t="shared" si="2"/>
        <v>0.16738459237220313</v>
      </c>
    </row>
    <row r="74" spans="25:26" x14ac:dyDescent="0.3">
      <c r="Y74">
        <f t="shared" si="3"/>
        <v>63.483206811045065</v>
      </c>
      <c r="Z74">
        <f t="shared" si="2"/>
        <v>0.16730318794427551</v>
      </c>
    </row>
    <row r="75" spans="25:26" x14ac:dyDescent="0.3">
      <c r="Y75">
        <f t="shared" si="3"/>
        <v>65.157424737004376</v>
      </c>
      <c r="Z75">
        <f t="shared" si="2"/>
        <v>0.16721736278040414</v>
      </c>
    </row>
    <row r="76" spans="25:26" x14ac:dyDescent="0.3">
      <c r="Y76">
        <f t="shared" si="3"/>
        <v>66.875796161257284</v>
      </c>
      <c r="Z76">
        <f t="shared" si="2"/>
        <v>0.16712687283293381</v>
      </c>
    </row>
    <row r="77" spans="25:26" x14ac:dyDescent="0.3">
      <c r="Y77">
        <f t="shared" si="3"/>
        <v>68.639485526843927</v>
      </c>
      <c r="Z77">
        <f t="shared" si="2"/>
        <v>0.16703146014293677</v>
      </c>
    </row>
    <row r="78" spans="25:26" x14ac:dyDescent="0.3">
      <c r="Y78">
        <f t="shared" si="3"/>
        <v>70.44968798620792</v>
      </c>
      <c r="Z78">
        <f t="shared" si="2"/>
        <v>0.16693085199495072</v>
      </c>
    </row>
    <row r="79" spans="25:26" x14ac:dyDescent="0.3">
      <c r="Y79">
        <f t="shared" si="3"/>
        <v>72.307630211083492</v>
      </c>
      <c r="Z79">
        <f t="shared" si="2"/>
        <v>0.16682476003383245</v>
      </c>
    </row>
    <row r="80" spans="25:26" x14ac:dyDescent="0.3">
      <c r="Y80">
        <f t="shared" si="3"/>
        <v>74.214571223741515</v>
      </c>
      <c r="Z80">
        <f t="shared" si="2"/>
        <v>0.16671287929370779</v>
      </c>
    </row>
    <row r="81" spans="25:26" x14ac:dyDescent="0.3">
      <c r="Y81">
        <f t="shared" si="3"/>
        <v>76.171803250157581</v>
      </c>
      <c r="Z81">
        <f t="shared" si="2"/>
        <v>0.16659488718122667</v>
      </c>
    </row>
    <row r="82" spans="25:26" x14ac:dyDescent="0.3">
      <c r="Y82">
        <f t="shared" si="3"/>
        <v>78.180652595680428</v>
      </c>
      <c r="Z82">
        <f t="shared" si="2"/>
        <v>0.16647044238749245</v>
      </c>
    </row>
    <row r="83" spans="25:26" x14ac:dyDescent="0.3">
      <c r="Y83">
        <f t="shared" si="3"/>
        <v>80.242480543793974</v>
      </c>
      <c r="Z83">
        <f t="shared" si="2"/>
        <v>0.16633918371049988</v>
      </c>
    </row>
    <row r="84" spans="25:26" x14ac:dyDescent="0.3">
      <c r="Y84">
        <f t="shared" si="3"/>
        <v>82.358684278582103</v>
      </c>
      <c r="Z84">
        <f t="shared" si="2"/>
        <v>0.16620072881961984</v>
      </c>
    </row>
    <row r="85" spans="25:26" x14ac:dyDescent="0.3">
      <c r="Y85">
        <f t="shared" si="3"/>
        <v>84.530697831521195</v>
      </c>
      <c r="Z85">
        <f t="shared" si="2"/>
        <v>0.1660546729017276</v>
      </c>
    </row>
    <row r="86" spans="25:26" x14ac:dyDescent="0.3">
      <c r="Y86">
        <f t="shared" si="3"/>
        <v>86.759993053242098</v>
      </c>
      <c r="Z86">
        <f t="shared" si="2"/>
        <v>0.16590058724898007</v>
      </c>
    </row>
    <row r="87" spans="25:26" x14ac:dyDescent="0.3">
      <c r="Y87">
        <f t="shared" si="3"/>
        <v>89.048080610919968</v>
      </c>
      <c r="Z87">
        <f t="shared" si="2"/>
        <v>0.16573801770095417</v>
      </c>
    </row>
    <row r="88" spans="25:26" x14ac:dyDescent="0.3">
      <c r="Y88">
        <f t="shared" si="3"/>
        <v>91.396511011967903</v>
      </c>
      <c r="Z88">
        <f t="shared" si="2"/>
        <v>0.16556648301946342</v>
      </c>
    </row>
    <row r="89" spans="25:26" x14ac:dyDescent="0.3">
      <c r="Y89">
        <f t="shared" si="3"/>
        <v>93.80687565472806</v>
      </c>
      <c r="Z89">
        <f t="shared" si="2"/>
        <v>0.16538547309923646</v>
      </c>
    </row>
    <row r="90" spans="25:26" x14ac:dyDescent="0.3">
      <c r="Y90">
        <f t="shared" si="3"/>
        <v>96.280807906872212</v>
      </c>
      <c r="Z90">
        <f t="shared" si="2"/>
        <v>0.16519444707774034</v>
      </c>
    </row>
    <row r="91" spans="25:26" x14ac:dyDescent="0.3">
      <c r="Y91">
        <f t="shared" si="3"/>
        <v>98.819984212242545</v>
      </c>
      <c r="Z91">
        <f t="shared" si="2"/>
        <v>0.16499283128634012</v>
      </c>
    </row>
    <row r="92" spans="25:26" x14ac:dyDescent="0.3">
      <c r="Y92">
        <f t="shared" si="3"/>
        <v>101.42612522688277</v>
      </c>
      <c r="Z92">
        <f t="shared" si="2"/>
        <v>0.16478001705637646</v>
      </c>
    </row>
    <row r="93" spans="25:26" x14ac:dyDescent="0.3">
      <c r="Y93">
        <f t="shared" si="3"/>
        <v>104.10099698502931</v>
      </c>
      <c r="Z93">
        <f t="shared" si="2"/>
        <v>0.164555358336225</v>
      </c>
    </row>
    <row r="94" spans="25:26" x14ac:dyDescent="0.3">
      <c r="Y94">
        <f t="shared" si="3"/>
        <v>106.84641209585274</v>
      </c>
      <c r="Z94">
        <f t="shared" si="2"/>
        <v>0.16431816914856906</v>
      </c>
    </row>
    <row r="95" spans="25:26" x14ac:dyDescent="0.3">
      <c r="Y95">
        <f t="shared" si="3"/>
        <v>109.66423097176039</v>
      </c>
      <c r="Z95">
        <f t="shared" si="2"/>
        <v>0.16406772082109594</v>
      </c>
    </row>
    <row r="96" spans="25:26" x14ac:dyDescent="0.3">
      <c r="Y96">
        <f t="shared" si="3"/>
        <v>112.55636308909254</v>
      </c>
      <c r="Z96">
        <f t="shared" si="2"/>
        <v>0.16380323899986074</v>
      </c>
    </row>
    <row r="97" spans="25:26" x14ac:dyDescent="0.3">
      <c r="Y97">
        <f t="shared" si="3"/>
        <v>115.52476828206646</v>
      </c>
      <c r="Z97">
        <f t="shared" si="2"/>
        <v>0.16352390044547124</v>
      </c>
    </row>
    <row r="98" spans="25:26" x14ac:dyDescent="0.3">
      <c r="Y98">
        <f t="shared" si="3"/>
        <v>118.57145807084505</v>
      </c>
      <c r="Z98">
        <f t="shared" si="2"/>
        <v>0.16322882951914786</v>
      </c>
    </row>
    <row r="99" spans="25:26" x14ac:dyDescent="0.3">
      <c r="Y99">
        <f t="shared" si="3"/>
        <v>121.69849702463027</v>
      </c>
      <c r="Z99">
        <f t="shared" si="2"/>
        <v>0.16291709442170024</v>
      </c>
    </row>
    <row r="100" spans="25:26" x14ac:dyDescent="0.3">
      <c r="Y100">
        <f t="shared" si="3"/>
        <v>124.90800416070475</v>
      </c>
      <c r="Z100">
        <f t="shared" si="2"/>
        <v>0.16258770308010351</v>
      </c>
    </row>
    <row r="101" spans="25:26" x14ac:dyDescent="0.3">
      <c r="Y101">
        <f t="shared" si="3"/>
        <v>128.20215438036988</v>
      </c>
      <c r="Z101">
        <f t="shared" si="2"/>
        <v>0.16223959868962257</v>
      </c>
    </row>
    <row r="102" spans="25:26" x14ac:dyDescent="0.3">
      <c r="Y102">
        <f t="shared" si="3"/>
        <v>131.5831799427533</v>
      </c>
      <c r="Z102">
        <f t="shared" si="2"/>
        <v>0.16187165487593985</v>
      </c>
    </row>
    <row r="103" spans="25:26" x14ac:dyDescent="0.3">
      <c r="Y103">
        <f t="shared" si="3"/>
        <v>135.05337197748457</v>
      </c>
      <c r="Z103">
        <f t="shared" si="2"/>
        <v>0.16148267042400091</v>
      </c>
    </row>
    <row r="104" spans="25:26" x14ac:dyDescent="0.3">
      <c r="Y104">
        <f t="shared" si="3"/>
        <v>138.61508203726396</v>
      </c>
      <c r="Z104">
        <f t="shared" si="2"/>
        <v>0.16107136352779733</v>
      </c>
    </row>
    <row r="105" spans="25:26" x14ac:dyDescent="0.3">
      <c r="Y105">
        <f t="shared" si="3"/>
        <v>142.27072369137665</v>
      </c>
      <c r="Z105">
        <f t="shared" si="2"/>
        <v>0.16063636552047766</v>
      </c>
    </row>
    <row r="106" spans="25:26" x14ac:dyDescent="0.3">
      <c r="Y106">
        <f t="shared" si="3"/>
        <v>146.02277416123201</v>
      </c>
      <c r="Z106">
        <f t="shared" si="2"/>
        <v>0.16017621403265472</v>
      </c>
    </row>
    <row r="107" spans="25:26" x14ac:dyDescent="0.3">
      <c r="Y107">
        <f t="shared" si="3"/>
        <v>149.87377599903627</v>
      </c>
      <c r="Z107">
        <f t="shared" si="2"/>
        <v>0.15968934549423786</v>
      </c>
    </row>
    <row r="108" spans="25:26" x14ac:dyDescent="0.3">
      <c r="Y108">
        <f t="shared" si="3"/>
        <v>153.82633881073627</v>
      </c>
      <c r="Z108">
        <f t="shared" si="2"/>
        <v>0.15917408693594451</v>
      </c>
    </row>
    <row r="109" spans="25:26" x14ac:dyDescent="0.3">
      <c r="Y109">
        <f t="shared" si="3"/>
        <v>157.88314102440165</v>
      </c>
      <c r="Z109">
        <f t="shared" si="2"/>
        <v>0.15862864697860352</v>
      </c>
    </row>
    <row r="110" spans="25:26" x14ac:dyDescent="0.3">
      <c r="Y110">
        <f t="shared" si="3"/>
        <v>162.04693170524396</v>
      </c>
      <c r="Z110">
        <f t="shared" si="2"/>
        <v>0.15805110596875299</v>
      </c>
    </row>
    <row r="111" spans="25:26" x14ac:dyDescent="0.3">
      <c r="Y111">
        <f t="shared" si="3"/>
        <v>166.32053241850252</v>
      </c>
      <c r="Z111">
        <f t="shared" si="2"/>
        <v>0.15743940508850515</v>
      </c>
    </row>
    <row r="112" spans="25:26" x14ac:dyDescent="0.3">
      <c r="Y112">
        <f t="shared" si="3"/>
        <v>170.70683914145945</v>
      </c>
      <c r="Z112">
        <f t="shared" si="2"/>
        <v>0.15679133440210369</v>
      </c>
    </row>
    <row r="113" spans="25:26" x14ac:dyDescent="0.3">
      <c r="Y113">
        <f t="shared" si="3"/>
        <v>175.2088242258796</v>
      </c>
      <c r="Z113">
        <f t="shared" si="2"/>
        <v>0.15610451964129751</v>
      </c>
    </row>
    <row r="114" spans="25:26" x14ac:dyDescent="0.3">
      <c r="Y114">
        <f t="shared" si="3"/>
        <v>179.82953841220493</v>
      </c>
      <c r="Z114">
        <f t="shared" si="2"/>
        <v>0.15537640762270361</v>
      </c>
    </row>
    <row r="115" spans="25:26" x14ac:dyDescent="0.3">
      <c r="Y115">
        <f t="shared" si="3"/>
        <v>184.57211289686879</v>
      </c>
      <c r="Z115">
        <f t="shared" si="2"/>
        <v>0.15460425010166789</v>
      </c>
    </row>
    <row r="116" spans="25:26" x14ac:dyDescent="0.3">
      <c r="Y116">
        <f t="shared" si="3"/>
        <v>189.43976145413038</v>
      </c>
      <c r="Z116">
        <f t="shared" si="2"/>
        <v>0.15378508589548734</v>
      </c>
    </row>
    <row r="117" spans="25:26" x14ac:dyDescent="0.3">
      <c r="Y117">
        <f t="shared" si="3"/>
        <v>194.43578261386767</v>
      </c>
      <c r="Z117">
        <f t="shared" si="2"/>
        <v>0.15291572103059906</v>
      </c>
    </row>
    <row r="118" spans="25:26" x14ac:dyDescent="0.3">
      <c r="Y118">
        <f t="shared" si="3"/>
        <v>199.5635618968044</v>
      </c>
      <c r="Z118">
        <f t="shared" si="2"/>
        <v>0.15199270666370282</v>
      </c>
    </row>
    <row r="119" spans="25:26" x14ac:dyDescent="0.3">
      <c r="Y119">
        <f t="shared" si="3"/>
        <v>204.82657410868575</v>
      </c>
      <c r="Z119">
        <f t="shared" si="2"/>
        <v>0.15101231450788294</v>
      </c>
    </row>
    <row r="120" spans="25:26" x14ac:dyDescent="0.3">
      <c r="Y120">
        <f t="shared" si="3"/>
        <v>210.22838569495758</v>
      </c>
      <c r="Z120">
        <f t="shared" si="2"/>
        <v>0.14997050939235074</v>
      </c>
    </row>
    <row r="121" spans="25:26" x14ac:dyDescent="0.3">
      <c r="Y121">
        <f t="shared" si="3"/>
        <v>215.77265715754456</v>
      </c>
      <c r="Z121">
        <f t="shared" si="2"/>
        <v>0.1488629186253887</v>
      </c>
    </row>
    <row r="122" spans="25:26" x14ac:dyDescent="0.3">
      <c r="Y122">
        <f t="shared" si="3"/>
        <v>221.46314553536516</v>
      </c>
      <c r="Z122">
        <f t="shared" si="2"/>
        <v>0.1476847976388099</v>
      </c>
    </row>
    <row r="123" spans="25:26" x14ac:dyDescent="0.3">
      <c r="Y123">
        <f t="shared" si="3"/>
        <v>227.30370695026417</v>
      </c>
      <c r="Z123">
        <f t="shared" si="2"/>
        <v>0.14643099148917488</v>
      </c>
    </row>
    <row r="124" spans="25:26" x14ac:dyDescent="0.3">
      <c r="Y124">
        <f t="shared" si="3"/>
        <v>233.29829922008824</v>
      </c>
      <c r="Z124">
        <f t="shared" si="2"/>
        <v>0.14509589154457003</v>
      </c>
    </row>
    <row r="125" spans="25:26" x14ac:dyDescent="0.3">
      <c r="Y125">
        <f t="shared" si="3"/>
        <v>239.45098454067499</v>
      </c>
      <c r="Z125">
        <f t="shared" si="2"/>
        <v>0.14367338671064583</v>
      </c>
    </row>
    <row r="126" spans="25:26" x14ac:dyDescent="0.3">
      <c r="Y126">
        <f t="shared" si="3"/>
        <v>245.76593223857319</v>
      </c>
      <c r="Z126">
        <f t="shared" si="2"/>
        <v>0.14215680835680231</v>
      </c>
    </row>
    <row r="127" spans="25:26" x14ac:dyDescent="0.3">
      <c r="Y127">
        <f t="shared" si="3"/>
        <v>252.24742159635923</v>
      </c>
      <c r="Z127">
        <f t="shared" si="2"/>
        <v>0.14053886803626148</v>
      </c>
    </row>
    <row r="128" spans="25:26" x14ac:dyDescent="0.3">
      <c r="Y128">
        <f t="shared" si="3"/>
        <v>258.8998447524649</v>
      </c>
      <c r="Z128">
        <f t="shared" si="2"/>
        <v>0.13881158684168343</v>
      </c>
    </row>
    <row r="129" spans="25:26" x14ac:dyDescent="0.3">
      <c r="Y129">
        <f t="shared" si="3"/>
        <v>265.72770967748068</v>
      </c>
      <c r="Z129">
        <f t="shared" si="2"/>
        <v>0.13696621515189886</v>
      </c>
    </row>
    <row r="130" spans="25:26" x14ac:dyDescent="0.3">
      <c r="Y130">
        <f t="shared" si="3"/>
        <v>272.73564322895254</v>
      </c>
      <c r="Z130">
        <f t="shared" si="2"/>
        <v>0.1349931411855505</v>
      </c>
    </row>
    <row r="131" spans="25:26" x14ac:dyDescent="0.3">
      <c r="Y131">
        <f t="shared" si="3"/>
        <v>279.92839428674108</v>
      </c>
      <c r="Z131">
        <f t="shared" ref="Z131:Z194" si="4">20*LOG10(IMABS(IMDIV(IMSUM(COMPLEX($S$5,0),IMPRODUCT(COMPLEX(2*$S$6,0),IMEXP(COMPLEX(0,-2*PI()*Y131/$L$7))),IMPRODUCT(COMPLEX($S$7,0),IMEXP(COMPLEX(0,-4*PI()*Y131/$L$7)))),IMSUM(COMPLEX( $L$10,0),IMPRODUCT(COMPLEX(-2*$S$8,0),IMEXP(COMPLEX( 0, -2*PI()*Y131/$L$7))),IMPRODUCT(COMPLEX(-1*$S$9,0),IMEXP(COMPLEX(0, -4*PI()*Y131/$L$7)))))))</f>
        <v>0.13288178660046937</v>
      </c>
    </row>
    <row r="132" spans="25:26" x14ac:dyDescent="0.3">
      <c r="Y132">
        <f t="shared" ref="Y132:Y195" si="5">Y131*$X$2</f>
        <v>287.31083697106885</v>
      </c>
      <c r="Z132">
        <f t="shared" si="4"/>
        <v>0.13062048695167131</v>
      </c>
    </row>
    <row r="133" spans="25:26" x14ac:dyDescent="0.3">
      <c r="Y133">
        <f t="shared" si="5"/>
        <v>294.88797394543553</v>
      </c>
      <c r="Z133">
        <f t="shared" si="4"/>
        <v>0.12819635446776856</v>
      </c>
    </row>
    <row r="134" spans="25:26" x14ac:dyDescent="0.3">
      <c r="Y134">
        <f t="shared" si="5"/>
        <v>302.66493980663984</v>
      </c>
      <c r="Z134">
        <f t="shared" si="4"/>
        <v>0.1255951201218114</v>
      </c>
    </row>
    <row r="135" spans="25:26" x14ac:dyDescent="0.3">
      <c r="Y135">
        <f t="shared" si="5"/>
        <v>310.64700456420513</v>
      </c>
      <c r="Z135">
        <f t="shared" si="4"/>
        <v>0.12280095130577028</v>
      </c>
    </row>
    <row r="136" spans="25:26" x14ac:dyDescent="0.3">
      <c r="Y136">
        <f t="shared" si="5"/>
        <v>318.83957721156656</v>
      </c>
      <c r="Z136">
        <f t="shared" si="4"/>
        <v>0.11979624076201054</v>
      </c>
    </row>
    <row r="137" spans="25:26" x14ac:dyDescent="0.3">
      <c r="Y137">
        <f t="shared" si="5"/>
        <v>327.24820939143967</v>
      </c>
      <c r="Z137">
        <f t="shared" si="4"/>
        <v>0.11656136144868001</v>
      </c>
    </row>
    <row r="138" spans="25:26" x14ac:dyDescent="0.3">
      <c r="Y138">
        <f t="shared" si="5"/>
        <v>335.87859915785441</v>
      </c>
      <c r="Z138">
        <f t="shared" si="4"/>
        <v>0.11307438097367151</v>
      </c>
    </row>
    <row r="139" spans="25:26" x14ac:dyDescent="0.3">
      <c r="Y139">
        <f t="shared" si="5"/>
        <v>344.73659483740386</v>
      </c>
      <c r="Z139">
        <f t="shared" si="4"/>
        <v>0.10931072776286797</v>
      </c>
    </row>
    <row r="140" spans="25:26" x14ac:dyDescent="0.3">
      <c r="Y140">
        <f t="shared" si="5"/>
        <v>353.82819899232402</v>
      </c>
      <c r="Z140">
        <f t="shared" si="4"/>
        <v>0.10524279948924618</v>
      </c>
    </row>
    <row r="141" spans="25:26" x14ac:dyDescent="0.3">
      <c r="Y141">
        <f t="shared" si="5"/>
        <v>363.15957248809048</v>
      </c>
      <c r="Z141">
        <f t="shared" si="4"/>
        <v>0.10083950208955572</v>
      </c>
    </row>
    <row r="142" spans="25:26" x14ac:dyDescent="0.3">
      <c r="Y142">
        <f t="shared" si="5"/>
        <v>372.73703866828816</v>
      </c>
      <c r="Z142">
        <f t="shared" si="4"/>
        <v>9.6065704983738107E-2</v>
      </c>
    </row>
    <row r="143" spans="25:26" x14ac:dyDescent="0.3">
      <c r="Y143">
        <f t="shared" si="5"/>
        <v>382.56708763958341</v>
      </c>
      <c r="Z143">
        <f t="shared" si="4"/>
        <v>9.0881594726179779E-2</v>
      </c>
    </row>
    <row r="144" spans="25:26" x14ac:dyDescent="0.3">
      <c r="Y144">
        <f t="shared" si="5"/>
        <v>392.65638066970172</v>
      </c>
      <c r="Z144">
        <f t="shared" si="4"/>
        <v>8.5241904942034041E-2</v>
      </c>
    </row>
    <row r="145" spans="25:26" x14ac:dyDescent="0.3">
      <c r="Y145">
        <f t="shared" si="5"/>
        <v>403.01175470139196</v>
      </c>
      <c r="Z145">
        <f t="shared" si="4"/>
        <v>7.9094994878428221E-2</v>
      </c>
    </row>
    <row r="146" spans="25:26" x14ac:dyDescent="0.3">
      <c r="Y146">
        <f t="shared" si="5"/>
        <v>413.64022698543533</v>
      </c>
      <c r="Z146">
        <f t="shared" si="4"/>
        <v>7.2381741737585478E-2</v>
      </c>
    </row>
    <row r="147" spans="25:26" x14ac:dyDescent="0.3">
      <c r="Y147">
        <f t="shared" si="5"/>
        <v>424.54899983583903</v>
      </c>
      <c r="Z147">
        <f t="shared" si="4"/>
        <v>6.5034202735762506E-2</v>
      </c>
    </row>
    <row r="148" spans="25:26" x14ac:dyDescent="0.3">
      <c r="Y148">
        <f t="shared" si="5"/>
        <v>435.74546551043682</v>
      </c>
      <c r="Z148">
        <f t="shared" si="4"/>
        <v>5.6973990876359681E-2</v>
      </c>
    </row>
    <row r="149" spans="25:26" x14ac:dyDescent="0.3">
      <c r="Y149">
        <f t="shared" si="5"/>
        <v>447.23721122020345</v>
      </c>
      <c r="Z149">
        <f t="shared" si="4"/>
        <v>4.8110292625486023E-2</v>
      </c>
    </row>
    <row r="150" spans="25:26" x14ac:dyDescent="0.3">
      <c r="Y150">
        <f t="shared" si="5"/>
        <v>459.03202427067839</v>
      </c>
      <c r="Z150">
        <f t="shared" si="4"/>
        <v>3.8337434930101937E-2</v>
      </c>
    </row>
    <row r="151" spans="25:26" x14ac:dyDescent="0.3">
      <c r="Y151">
        <f t="shared" si="5"/>
        <v>471.13789733898165</v>
      </c>
      <c r="Z151">
        <f t="shared" si="4"/>
        <v>2.7531881435794197E-2</v>
      </c>
    </row>
    <row r="152" spans="25:26" x14ac:dyDescent="0.3">
      <c r="Y152">
        <f t="shared" si="5"/>
        <v>483.56303388999885</v>
      </c>
      <c r="Z152">
        <f t="shared" si="4"/>
        <v>1.5548500717689071E-2</v>
      </c>
    </row>
    <row r="153" spans="25:26" x14ac:dyDescent="0.3">
      <c r="Y153">
        <f t="shared" si="5"/>
        <v>496.3158537354048</v>
      </c>
      <c r="Z153">
        <f t="shared" si="4"/>
        <v>2.2158993094643681E-3</v>
      </c>
    </row>
    <row r="154" spans="25:26" x14ac:dyDescent="0.3">
      <c r="Y154">
        <f t="shared" si="5"/>
        <v>509.40499873929332</v>
      </c>
      <c r="Z154">
        <f t="shared" si="4"/>
        <v>-1.2669455842838937E-2</v>
      </c>
    </row>
    <row r="155" spans="25:26" x14ac:dyDescent="0.3">
      <c r="Y155">
        <f t="shared" si="5"/>
        <v>522.83933867427936</v>
      </c>
      <c r="Z155">
        <f t="shared" si="4"/>
        <v>-2.935069476622108E-2</v>
      </c>
    </row>
    <row r="156" spans="25:26" x14ac:dyDescent="0.3">
      <c r="Y156">
        <f t="shared" si="5"/>
        <v>536.62797723204187</v>
      </c>
      <c r="Z156">
        <f t="shared" si="4"/>
        <v>-4.8120081349909548E-2</v>
      </c>
    </row>
    <row r="157" spans="25:26" x14ac:dyDescent="0.3">
      <c r="Y157">
        <f t="shared" si="5"/>
        <v>550.78025819238007</v>
      </c>
      <c r="Z157">
        <f t="shared" si="4"/>
        <v>-6.9331312344792978E-2</v>
      </c>
    </row>
    <row r="158" spans="25:26" x14ac:dyDescent="0.3">
      <c r="Y158">
        <f t="shared" si="5"/>
        <v>565.30577175496433</v>
      </c>
      <c r="Z158">
        <f t="shared" si="4"/>
        <v>-9.3415521057581538E-2</v>
      </c>
    </row>
    <row r="159" spans="25:26" x14ac:dyDescent="0.3">
      <c r="Y159">
        <f t="shared" si="5"/>
        <v>580.2143610380715</v>
      </c>
      <c r="Z159">
        <f t="shared" si="4"/>
        <v>-0.12090230108713068</v>
      </c>
    </row>
    <row r="160" spans="25:26" x14ac:dyDescent="0.3">
      <c r="Y160">
        <f t="shared" si="5"/>
        <v>595.51612874870887</v>
      </c>
      <c r="Z160">
        <f t="shared" si="4"/>
        <v>-0.15244760753980069</v>
      </c>
    </row>
    <row r="161" spans="25:26" x14ac:dyDescent="0.3">
      <c r="Y161">
        <f t="shared" si="5"/>
        <v>611.22144402864706</v>
      </c>
      <c r="Z161">
        <f t="shared" si="4"/>
        <v>-0.18887119082041687</v>
      </c>
    </row>
    <row r="162" spans="25:26" x14ac:dyDescent="0.3">
      <c r="Y162">
        <f t="shared" si="5"/>
        <v>627.34094948100005</v>
      </c>
      <c r="Z162">
        <f t="shared" si="4"/>
        <v>-0.23120740852504623</v>
      </c>
    </row>
    <row r="163" spans="25:26" x14ac:dyDescent="0.3">
      <c r="Y163">
        <f t="shared" si="5"/>
        <v>643.88556838211525</v>
      </c>
      <c r="Z163">
        <f t="shared" si="4"/>
        <v>-0.28077506299771054</v>
      </c>
    </row>
    <row r="164" spans="25:26" x14ac:dyDescent="0.3">
      <c r="Y164">
        <f t="shared" si="5"/>
        <v>660.86651208365936</v>
      </c>
      <c r="Z164">
        <f t="shared" si="4"/>
        <v>-0.33927468192446597</v>
      </c>
    </row>
    <row r="165" spans="25:26" x14ac:dyDescent="0.3">
      <c r="Y165">
        <f t="shared" si="5"/>
        <v>678.2952876099165</v>
      </c>
      <c r="Z165">
        <f t="shared" si="4"/>
        <v>-0.40892598618761722</v>
      </c>
    </row>
    <row r="166" spans="25:26" x14ac:dyDescent="0.3">
      <c r="Y166">
        <f t="shared" si="5"/>
        <v>696.18370545544769</v>
      </c>
      <c r="Z166">
        <f t="shared" si="4"/>
        <v>-0.49266516389218595</v>
      </c>
    </row>
    <row r="167" spans="25:26" x14ac:dyDescent="0.3">
      <c r="Y167">
        <f t="shared" si="5"/>
        <v>714.543887588394</v>
      </c>
      <c r="Z167">
        <f t="shared" si="4"/>
        <v>-0.5944326913770871</v>
      </c>
    </row>
    <row r="168" spans="25:26" x14ac:dyDescent="0.3">
      <c r="Y168">
        <f t="shared" si="5"/>
        <v>733.38827566484838</v>
      </c>
      <c r="Z168">
        <f t="shared" si="4"/>
        <v>-0.71960078162171248</v>
      </c>
    </row>
    <row r="169" spans="25:26" x14ac:dyDescent="0.3">
      <c r="Y169">
        <f t="shared" si="5"/>
        <v>752.72963945986146</v>
      </c>
      <c r="Z169">
        <f t="shared" si="4"/>
        <v>-0.8756204042065624</v>
      </c>
    </row>
    <row r="170" spans="25:26" x14ac:dyDescent="0.3">
      <c r="Y170">
        <f t="shared" si="5"/>
        <v>772.58108552079557</v>
      </c>
      <c r="Z170">
        <f t="shared" si="4"/>
        <v>-1.073020929372279</v>
      </c>
    </row>
    <row r="171" spans="25:26" x14ac:dyDescent="0.3">
      <c r="Y171">
        <f t="shared" si="5"/>
        <v>792.95606604888974</v>
      </c>
      <c r="Z171">
        <f t="shared" si="4"/>
        <v>-1.3269891696054641</v>
      </c>
    </row>
    <row r="172" spans="25:26" x14ac:dyDescent="0.3">
      <c r="Y172">
        <f t="shared" si="5"/>
        <v>813.86838801505496</v>
      </c>
      <c r="Z172">
        <f t="shared" si="4"/>
        <v>-1.6599251996400854</v>
      </c>
    </row>
    <row r="173" spans="25:26" x14ac:dyDescent="0.3">
      <c r="Y173">
        <f t="shared" si="5"/>
        <v>835.33222251607674</v>
      </c>
      <c r="Z173">
        <f t="shared" si="4"/>
        <v>-2.1056965317896443</v>
      </c>
    </row>
    <row r="174" spans="25:26" x14ac:dyDescent="0.3">
      <c r="Y174">
        <f t="shared" si="5"/>
        <v>857.36211437756538</v>
      </c>
      <c r="Z174">
        <f t="shared" si="4"/>
        <v>-2.7169709559764295</v>
      </c>
    </row>
    <row r="175" spans="25:26" x14ac:dyDescent="0.3">
      <c r="Y175">
        <f t="shared" si="5"/>
        <v>879.97299201016085</v>
      </c>
      <c r="Z175">
        <f t="shared" si="4"/>
        <v>-3.5785039528945823</v>
      </c>
    </row>
    <row r="176" spans="25:26" x14ac:dyDescent="0.3">
      <c r="Y176">
        <f t="shared" si="5"/>
        <v>903.18017752567164</v>
      </c>
      <c r="Z176">
        <f t="shared" si="4"/>
        <v>-4.8333028943566232</v>
      </c>
    </row>
    <row r="177" spans="25:26" x14ac:dyDescent="0.3">
      <c r="Y177">
        <f t="shared" si="5"/>
        <v>926.9993971200023</v>
      </c>
      <c r="Z177">
        <f t="shared" si="4"/>
        <v>-6.7425341345250525</v>
      </c>
    </row>
    <row r="178" spans="25:26" x14ac:dyDescent="0.3">
      <c r="Y178">
        <f t="shared" si="5"/>
        <v>951.44679172990652</v>
      </c>
      <c r="Z178">
        <f t="shared" si="4"/>
        <v>-9.8654748378124442</v>
      </c>
    </row>
    <row r="179" spans="25:26" x14ac:dyDescent="0.3">
      <c r="Y179">
        <f t="shared" si="5"/>
        <v>976.53892797078618</v>
      </c>
      <c r="Z179">
        <f t="shared" si="4"/>
        <v>-15.950649438107147</v>
      </c>
    </row>
    <row r="180" spans="25:26" x14ac:dyDescent="0.3">
      <c r="Y180">
        <f t="shared" si="5"/>
        <v>1002.2928093629487</v>
      </c>
      <c r="Z180">
        <f t="shared" si="4"/>
        <v>-36.165903923851971</v>
      </c>
    </row>
    <row r="181" spans="25:26" x14ac:dyDescent="0.3">
      <c r="Y181">
        <f t="shared" si="5"/>
        <v>1028.7258878539301</v>
      </c>
      <c r="Z181">
        <f t="shared" si="4"/>
        <v>-14.462803611006363</v>
      </c>
    </row>
    <row r="182" spans="25:26" x14ac:dyDescent="0.3">
      <c r="Y182">
        <f t="shared" si="5"/>
        <v>1055.8560756446925</v>
      </c>
      <c r="Z182">
        <f t="shared" si="4"/>
        <v>-9.1806662279039486</v>
      </c>
    </row>
    <row r="183" spans="25:26" x14ac:dyDescent="0.3">
      <c r="Y183">
        <f t="shared" si="5"/>
        <v>1083.7017573277078</v>
      </c>
      <c r="Z183">
        <f t="shared" si="4"/>
        <v>-6.338151401335665</v>
      </c>
    </row>
    <row r="184" spans="25:26" x14ac:dyDescent="0.3">
      <c r="Y184">
        <f t="shared" si="5"/>
        <v>1112.2818023451562</v>
      </c>
      <c r="Z184">
        <f t="shared" si="4"/>
        <v>-4.5713981371526611</v>
      </c>
    </row>
    <row r="185" spans="25:26" x14ac:dyDescent="0.3">
      <c r="Y185">
        <f t="shared" si="5"/>
        <v>1141.6155777756783</v>
      </c>
      <c r="Z185">
        <f t="shared" si="4"/>
        <v>-3.3998767539620607</v>
      </c>
    </row>
    <row r="186" spans="25:26" x14ac:dyDescent="0.3">
      <c r="Y186">
        <f t="shared" si="5"/>
        <v>1171.7229614583484</v>
      </c>
      <c r="Z186">
        <f t="shared" si="4"/>
        <v>-2.5905155514861629</v>
      </c>
    </row>
    <row r="187" spans="25:26" x14ac:dyDescent="0.3">
      <c r="Y187">
        <f t="shared" si="5"/>
        <v>1202.6243554627608</v>
      </c>
      <c r="Z187">
        <f t="shared" si="4"/>
        <v>-2.0133882595619741</v>
      </c>
    </row>
    <row r="188" spans="25:26" x14ac:dyDescent="0.3">
      <c r="Y188">
        <f t="shared" si="5"/>
        <v>1234.3406999143569</v>
      </c>
      <c r="Z188">
        <f t="shared" si="4"/>
        <v>-1.5907228273650675</v>
      </c>
    </row>
    <row r="189" spans="25:26" x14ac:dyDescent="0.3">
      <c r="Y189">
        <f t="shared" si="5"/>
        <v>1266.8934871843635</v>
      </c>
      <c r="Z189">
        <f t="shared" si="4"/>
        <v>-1.2738667237622598</v>
      </c>
    </row>
    <row r="190" spans="25:26" x14ac:dyDescent="0.3">
      <c r="Y190">
        <f t="shared" si="5"/>
        <v>1300.3047764539556</v>
      </c>
      <c r="Z190">
        <f t="shared" si="4"/>
        <v>-1.0313699481871028</v>
      </c>
    </row>
    <row r="191" spans="25:26" x14ac:dyDescent="0.3">
      <c r="Y191">
        <f t="shared" si="5"/>
        <v>1334.597208662515</v>
      </c>
      <c r="Z191">
        <f t="shared" si="4"/>
        <v>-0.84233781933848428</v>
      </c>
    </row>
    <row r="192" spans="25:26" x14ac:dyDescent="0.3">
      <c r="Y192">
        <f t="shared" si="5"/>
        <v>1369.7940218501135</v>
      </c>
      <c r="Z192">
        <f t="shared" si="4"/>
        <v>-0.69254738280440054</v>
      </c>
    </row>
    <row r="193" spans="25:26" x14ac:dyDescent="0.3">
      <c r="Y193">
        <f t="shared" si="5"/>
        <v>1405.9190669046168</v>
      </c>
      <c r="Z193">
        <f t="shared" si="4"/>
        <v>-0.57210174755883914</v>
      </c>
    </row>
    <row r="194" spans="25:26" x14ac:dyDescent="0.3">
      <c r="Y194">
        <f t="shared" si="5"/>
        <v>1442.9968237240812</v>
      </c>
      <c r="Z194">
        <f t="shared" si="4"/>
        <v>-0.47397435801600174</v>
      </c>
    </row>
    <row r="195" spans="25:26" x14ac:dyDescent="0.3">
      <c r="Y195">
        <f t="shared" si="5"/>
        <v>1481.0524178053945</v>
      </c>
      <c r="Z195">
        <f t="shared" ref="Z195:Z258" si="6">20*LOG10(IMABS(IMDIV(IMSUM(COMPLEX($S$5,0),IMPRODUCT(COMPLEX(2*$S$6,0),IMEXP(COMPLEX(0,-2*PI()*Y195/$L$7))),IMPRODUCT(COMPLEX($S$7,0),IMEXP(COMPLEX(0,-4*PI()*Y195/$L$7)))),IMSUM(COMPLEX( $L$10,0),IMPRODUCT(COMPLEX(-2*$S$8,0),IMEXP(COMPLEX( 0, -2*PI()*Y195/$L$7))),IMPRODUCT(COMPLEX(-1*$S$9,0),IMEXP(COMPLEX(0, -4*PI()*Y195/$L$7)))))))</f>
        <v>-0.39308372038939476</v>
      </c>
    </row>
    <row r="196" spans="25:26" x14ac:dyDescent="0.3">
      <c r="Y196">
        <f t="shared" ref="Y196:Y259" si="7">Y195*$X$2</f>
        <v>1520.1116372704034</v>
      </c>
      <c r="Z196">
        <f t="shared" si="6"/>
        <v>-0.32569232378978419</v>
      </c>
    </row>
    <row r="197" spans="25:26" x14ac:dyDescent="0.3">
      <c r="Y197">
        <f t="shared" si="7"/>
        <v>1560.2009503410638</v>
      </c>
      <c r="Z197">
        <f t="shared" si="6"/>
        <v>-0.26900819781805857</v>
      </c>
    </row>
    <row r="198" spans="25:26" x14ac:dyDescent="0.3">
      <c r="Y198">
        <f t="shared" si="7"/>
        <v>1601.3475232754558</v>
      </c>
      <c r="Z198">
        <f t="shared" si="6"/>
        <v>-0.22091578008521939</v>
      </c>
    </row>
    <row r="199" spans="25:26" x14ac:dyDescent="0.3">
      <c r="Y199">
        <f t="shared" si="7"/>
        <v>1643.5792387768199</v>
      </c>
      <c r="Z199">
        <f t="shared" si="6"/>
        <v>-0.17979091359155427</v>
      </c>
    </row>
    <row r="200" spans="25:26" x14ac:dyDescent="0.3">
      <c r="Y200">
        <f t="shared" si="7"/>
        <v>1686.9247148880859</v>
      </c>
      <c r="Z200">
        <f t="shared" si="6"/>
        <v>-0.14437158088509647</v>
      </c>
    </row>
    <row r="201" spans="25:26" x14ac:dyDescent="0.3">
      <c r="Y201">
        <f t="shared" si="7"/>
        <v>1731.4133243847007</v>
      </c>
      <c r="Z201">
        <f t="shared" si="6"/>
        <v>-0.11366619754292331</v>
      </c>
    </row>
    <row r="202" spans="25:26" x14ac:dyDescent="0.3">
      <c r="Y202">
        <f t="shared" si="7"/>
        <v>1777.0752146788961</v>
      </c>
      <c r="Z202">
        <f t="shared" si="6"/>
        <v>-8.6887622288490673E-2</v>
      </c>
    </row>
    <row r="203" spans="25:26" x14ac:dyDescent="0.3">
      <c r="Y203">
        <f t="shared" si="7"/>
        <v>1823.9413282488829</v>
      </c>
      <c r="Z203">
        <f t="shared" si="6"/>
        <v>-6.3405040159828466E-2</v>
      </c>
    </row>
    <row r="204" spans="25:26" x14ac:dyDescent="0.3">
      <c r="Y204">
        <f t="shared" si="7"/>
        <v>1872.0434236068165</v>
      </c>
      <c r="Z204">
        <f t="shared" si="6"/>
        <v>-4.2708442448611245E-2</v>
      </c>
    </row>
    <row r="205" spans="25:26" x14ac:dyDescent="0.3">
      <c r="Y205">
        <f t="shared" si="7"/>
        <v>1921.4140968197435</v>
      </c>
      <c r="Z205">
        <f t="shared" si="6"/>
        <v>-2.4382101987619927E-2</v>
      </c>
    </row>
    <row r="206" spans="25:26" x14ac:dyDescent="0.3">
      <c r="Y206">
        <f t="shared" si="7"/>
        <v>1972.0868035981107</v>
      </c>
      <c r="Z206">
        <f t="shared" si="6"/>
        <v>-8.0845514616926881E-3</v>
      </c>
    </row>
    <row r="207" spans="25:26" x14ac:dyDescent="0.3">
      <c r="Y207">
        <f t="shared" si="7"/>
        <v>2024.0958819668062</v>
      </c>
      <c r="Z207">
        <f t="shared" si="6"/>
        <v>6.4666825088885108E-3</v>
      </c>
    </row>
    <row r="208" spans="25:26" x14ac:dyDescent="0.3">
      <c r="Y208">
        <f t="shared" si="7"/>
        <v>2077.4765755340954</v>
      </c>
      <c r="Z208">
        <f t="shared" si="6"/>
        <v>1.9506829418307055E-2</v>
      </c>
    </row>
    <row r="209" spans="25:26" x14ac:dyDescent="0.3">
      <c r="Y209">
        <f t="shared" si="7"/>
        <v>2132.2650573742189</v>
      </c>
      <c r="Z209">
        <f t="shared" si="6"/>
        <v>3.1232999149333893E-2</v>
      </c>
    </row>
    <row r="210" spans="25:26" x14ac:dyDescent="0.3">
      <c r="Y210">
        <f t="shared" si="7"/>
        <v>2188.498454539837</v>
      </c>
      <c r="Z210">
        <f t="shared" si="6"/>
        <v>4.1811326334072925E-2</v>
      </c>
    </row>
    <row r="211" spans="25:26" x14ac:dyDescent="0.3">
      <c r="Y211">
        <f t="shared" si="7"/>
        <v>2246.2148732209321</v>
      </c>
      <c r="Z211">
        <f t="shared" si="6"/>
        <v>5.138260831522256E-2</v>
      </c>
    </row>
    <row r="212" spans="25:26" x14ac:dyDescent="0.3">
      <c r="Y212">
        <f t="shared" si="7"/>
        <v>2305.4534245672166</v>
      </c>
      <c r="Z212">
        <f t="shared" si="6"/>
        <v>6.0066787180189589E-2</v>
      </c>
    </row>
    <row r="213" spans="25:26" x14ac:dyDescent="0.3">
      <c r="Y213">
        <f t="shared" si="7"/>
        <v>2366.2542511915444</v>
      </c>
      <c r="Z213">
        <f t="shared" si="6"/>
        <v>6.7966537660953924E-2</v>
      </c>
    </row>
    <row r="214" spans="25:26" x14ac:dyDescent="0.3">
      <c r="Y214">
        <f t="shared" si="7"/>
        <v>2428.6585543722881</v>
      </c>
      <c r="Z214">
        <f t="shared" si="6"/>
        <v>7.5170158156028247E-2</v>
      </c>
    </row>
    <row r="215" spans="25:26" x14ac:dyDescent="0.3">
      <c r="Y215">
        <f t="shared" si="7"/>
        <v>2492.7086219731118</v>
      </c>
      <c r="Z215">
        <f t="shared" si="6"/>
        <v>8.1753914689262755E-2</v>
      </c>
    </row>
    <row r="216" spans="25:26" x14ac:dyDescent="0.3">
      <c r="Y216">
        <f t="shared" si="7"/>
        <v>2558.4478570990636</v>
      </c>
      <c r="Z216">
        <f t="shared" si="6"/>
        <v>8.7783952505237225E-2</v>
      </c>
    </row>
    <row r="217" spans="25:26" x14ac:dyDescent="0.3">
      <c r="Y217">
        <f t="shared" si="7"/>
        <v>2625.920807508402</v>
      </c>
      <c r="Z217">
        <f t="shared" si="6"/>
        <v>9.3317863732607198E-2</v>
      </c>
    </row>
    <row r="218" spans="25:26" x14ac:dyDescent="0.3">
      <c r="Y218">
        <f t="shared" si="7"/>
        <v>2695.1731958000914</v>
      </c>
      <c r="Z218">
        <f t="shared" si="6"/>
        <v>9.8405979796804557E-2</v>
      </c>
    </row>
    <row r="219" spans="25:26" x14ac:dyDescent="0.3">
      <c r="Y219">
        <f t="shared" si="7"/>
        <v>2766.2519503974172</v>
      </c>
      <c r="Z219">
        <f t="shared" si="6"/>
        <v>0.10309244225491024</v>
      </c>
    </row>
    <row r="220" spans="25:26" x14ac:dyDescent="0.3">
      <c r="Y220">
        <f t="shared" si="7"/>
        <v>2839.2052373487227</v>
      </c>
      <c r="Z220">
        <f t="shared" si="6"/>
        <v>0.10741609428059049</v>
      </c>
    </row>
    <row r="221" spans="25:26" x14ac:dyDescent="0.3">
      <c r="Y221">
        <f t="shared" si="7"/>
        <v>2914.0824929668142</v>
      </c>
      <c r="Z221">
        <f t="shared" si="6"/>
        <v>0.11141122620890219</v>
      </c>
    </row>
    <row r="222" spans="25:26" x14ac:dyDescent="0.3">
      <c r="Y222">
        <f t="shared" si="7"/>
        <v>2990.9344573291501</v>
      </c>
      <c r="Z222">
        <f t="shared" si="6"/>
        <v>0.11510820173502288</v>
      </c>
    </row>
    <row r="223" spans="25:26" x14ac:dyDescent="0.3">
      <c r="Y223">
        <f t="shared" si="7"/>
        <v>3069.8132086615201</v>
      </c>
      <c r="Z223">
        <f t="shared" si="6"/>
        <v>0.11853398604469671</v>
      </c>
    </row>
    <row r="224" spans="25:26" x14ac:dyDescent="0.3">
      <c r="Y224">
        <f t="shared" si="7"/>
        <v>3150.7721986285105</v>
      </c>
      <c r="Z224">
        <f t="shared" si="6"/>
        <v>0.12171259299431149</v>
      </c>
    </row>
    <row r="225" spans="25:26" x14ac:dyDescent="0.3">
      <c r="Y225">
        <f t="shared" si="7"/>
        <v>3233.8662885546719</v>
      </c>
      <c r="Z225">
        <f t="shared" si="6"/>
        <v>0.12466546517578823</v>
      </c>
    </row>
    <row r="226" spans="25:26" x14ac:dyDescent="0.3">
      <c r="Y226">
        <f t="shared" si="7"/>
        <v>3319.1517866009322</v>
      </c>
      <c r="Z226">
        <f t="shared" si="6"/>
        <v>0.12741179810671274</v>
      </c>
    </row>
    <row r="227" spans="25:26" x14ac:dyDescent="0.3">
      <c r="Y227">
        <f t="shared" si="7"/>
        <v>3406.6864859214511</v>
      </c>
      <c r="Z227">
        <f t="shared" si="6"/>
        <v>0.1299688177182638</v>
      </c>
    </row>
    <row r="228" spans="25:26" x14ac:dyDescent="0.3">
      <c r="Y228">
        <f t="shared" si="7"/>
        <v>3496.5297038267681</v>
      </c>
      <c r="Z228">
        <f t="shared" si="6"/>
        <v>0.13235201865486584</v>
      </c>
    </row>
    <row r="229" spans="25:26" x14ac:dyDescent="0.3">
      <c r="Y229">
        <f t="shared" si="7"/>
        <v>3588.7423219797861</v>
      </c>
      <c r="Z229">
        <f t="shared" si="6"/>
        <v>0.1345753695730772</v>
      </c>
    </row>
    <row r="230" spans="25:26" x14ac:dyDescent="0.3">
      <c r="Y230">
        <f t="shared" si="7"/>
        <v>3683.3868276518283</v>
      </c>
      <c r="Z230">
        <f t="shared" si="6"/>
        <v>0.13665149054981071</v>
      </c>
    </row>
    <row r="231" spans="25:26" x14ac:dyDescent="0.3">
      <c r="Y231">
        <f t="shared" si="7"/>
        <v>3780.5273560667247</v>
      </c>
      <c r="Z231">
        <f t="shared" si="6"/>
        <v>0.1385918068398044</v>
      </c>
    </row>
    <row r="232" spans="25:26" x14ac:dyDescent="0.3">
      <c r="Y232">
        <f t="shared" si="7"/>
        <v>3880.2297338616227</v>
      </c>
      <c r="Z232">
        <f t="shared" si="6"/>
        <v>0.14040668251491639</v>
      </c>
    </row>
    <row r="233" spans="25:26" x14ac:dyDescent="0.3">
      <c r="Y233">
        <f t="shared" si="7"/>
        <v>3982.561523693972</v>
      </c>
      <c r="Z233">
        <f t="shared" si="6"/>
        <v>0.14210553693063394</v>
      </c>
    </row>
    <row r="234" spans="25:26" x14ac:dyDescent="0.3">
      <c r="Y234">
        <f t="shared" si="7"/>
        <v>4087.5920700249144</v>
      </c>
      <c r="Z234">
        <f t="shared" si="6"/>
        <v>0.14369694649579429</v>
      </c>
    </row>
    <row r="235" spans="25:26" x14ac:dyDescent="0.3">
      <c r="Y235">
        <f t="shared" si="7"/>
        <v>4195.392546110098</v>
      </c>
      <c r="Z235">
        <f t="shared" si="6"/>
        <v>0.14518873382590886</v>
      </c>
    </row>
    <row r="236" spans="25:26" x14ac:dyDescent="0.3">
      <c r="Y236">
        <f t="shared" si="7"/>
        <v>4306.0360022297646</v>
      </c>
      <c r="Z236">
        <f t="shared" si="6"/>
        <v>0.14658804603341291</v>
      </c>
    </row>
    <row r="237" spans="25:26" x14ac:dyDescent="0.3">
      <c r="Y237">
        <f t="shared" si="7"/>
        <v>4419.5974151907894</v>
      </c>
      <c r="Z237">
        <f t="shared" si="6"/>
        <v>0.14790142364347647</v>
      </c>
    </row>
    <row r="238" spans="25:26" x14ac:dyDescent="0.3">
      <c r="Y238">
        <f t="shared" si="7"/>
        <v>4536.1537391342181</v>
      </c>
      <c r="Z238">
        <f t="shared" si="6"/>
        <v>0.14913486139520979</v>
      </c>
    </row>
    <row r="239" spans="25:26" x14ac:dyDescent="0.3">
      <c r="Y239">
        <f t="shared" si="7"/>
        <v>4655.7839576827328</v>
      </c>
      <c r="Z239">
        <f t="shared" si="6"/>
        <v>0.15029386200433098</v>
      </c>
    </row>
    <row r="240" spans="25:26" x14ac:dyDescent="0.3">
      <c r="Y240">
        <f t="shared" si="7"/>
        <v>4778.5691374633807</v>
      </c>
      <c r="Z240">
        <f t="shared" si="6"/>
        <v>0.1513834838016791</v>
      </c>
    </row>
    <row r="241" spans="25:26" x14ac:dyDescent="0.3">
      <c r="Y241">
        <f t="shared" si="7"/>
        <v>4904.5924830418398</v>
      </c>
      <c r="Z241">
        <f t="shared" si="6"/>
        <v>0.15240838303588394</v>
      </c>
    </row>
    <row r="242" spans="25:26" x14ac:dyDescent="0.3">
      <c r="Y242">
        <f t="shared" si="7"/>
        <v>5033.9393933054416</v>
      </c>
      <c r="Z242">
        <f t="shared" si="6"/>
        <v>0.15337285151138252</v>
      </c>
    </row>
    <row r="243" spans="25:26" x14ac:dyDescent="0.3">
      <c r="Y243">
        <f t="shared" si="7"/>
        <v>5166.6975193331646</v>
      </c>
      <c r="Z243">
        <f t="shared" si="6"/>
        <v>0.15428085014357812</v>
      </c>
    </row>
    <row r="244" spans="25:26" x14ac:dyDescent="0.3">
      <c r="Y244">
        <f t="shared" si="7"/>
        <v>5302.9568237918056</v>
      </c>
      <c r="Z244">
        <f t="shared" si="6"/>
        <v>0.15513603892919275</v>
      </c>
    </row>
    <row r="245" spans="25:26" x14ac:dyDescent="0.3">
      <c r="Y245">
        <f t="shared" si="7"/>
        <v>5442.8096418985906</v>
      </c>
      <c r="Z245">
        <f t="shared" si="6"/>
        <v>0.15594180376607472</v>
      </c>
    </row>
    <row r="246" spans="25:26" x14ac:dyDescent="0.3">
      <c r="Y246">
        <f t="shared" si="7"/>
        <v>5586.3507439915202</v>
      </c>
      <c r="Z246">
        <f t="shared" si="6"/>
        <v>0.15670128049503071</v>
      </c>
    </row>
    <row r="247" spans="25:26" x14ac:dyDescent="0.3">
      <c r="Y247">
        <f t="shared" si="7"/>
        <v>5733.6773997498658</v>
      </c>
      <c r="Z247">
        <f t="shared" si="6"/>
        <v>0.15741737649102766</v>
      </c>
    </row>
    <row r="248" spans="25:26" x14ac:dyDescent="0.3">
      <c r="Y248">
        <f t="shared" si="7"/>
        <v>5884.8894441083248</v>
      </c>
      <c r="Z248">
        <f t="shared" si="6"/>
        <v>0.15809279008402996</v>
      </c>
    </row>
    <row r="249" spans="25:26" x14ac:dyDescent="0.3">
      <c r="Y249">
        <f t="shared" si="7"/>
        <v>6040.0893449095029</v>
      </c>
      <c r="Z249">
        <f t="shared" si="6"/>
        <v>0.15873002805966094</v>
      </c>
    </row>
    <row r="250" spans="25:26" x14ac:dyDescent="0.3">
      <c r="Y250">
        <f t="shared" si="7"/>
        <v>6199.382272340571</v>
      </c>
      <c r="Z250">
        <f t="shared" si="6"/>
        <v>0.15933142145090143</v>
      </c>
    </row>
    <row r="251" spans="25:26" x14ac:dyDescent="0.3">
      <c r="Y251">
        <f t="shared" si="7"/>
        <v>6362.8761702011489</v>
      </c>
      <c r="Z251">
        <f t="shared" si="6"/>
        <v>0.15989913981440698</v>
      </c>
    </row>
    <row r="252" spans="25:26" x14ac:dyDescent="0.3">
      <c r="Y252">
        <f t="shared" si="7"/>
        <v>6530.6818290507053</v>
      </c>
      <c r="Z252">
        <f t="shared" si="6"/>
        <v>0.16043520415263701</v>
      </c>
    </row>
    <row r="253" spans="25:26" x14ac:dyDescent="0.3">
      <c r="Y253">
        <f t="shared" si="7"/>
        <v>6702.9129612850511</v>
      </c>
      <c r="Z253">
        <f t="shared" si="6"/>
        <v>0.16094149862981191</v>
      </c>
    </row>
    <row r="254" spans="25:26" x14ac:dyDescent="0.3">
      <c r="Y254">
        <f t="shared" si="7"/>
        <v>6879.6862781927903</v>
      </c>
      <c r="Z254">
        <f t="shared" si="6"/>
        <v>0.16141978120847755</v>
      </c>
    </row>
    <row r="255" spans="25:26" x14ac:dyDescent="0.3">
      <c r="Y255">
        <f t="shared" si="7"/>
        <v>7061.1215690439558</v>
      </c>
      <c r="Z255">
        <f t="shared" si="6"/>
        <v>0.16187169332022619</v>
      </c>
    </row>
    <row r="256" spans="25:26" x14ac:dyDescent="0.3">
      <c r="Y256">
        <f t="shared" si="7"/>
        <v>7247.3417822644151</v>
      </c>
      <c r="Z256">
        <f t="shared" si="6"/>
        <v>0.16229876866939591</v>
      </c>
    </row>
    <row r="257" spans="25:26" x14ac:dyDescent="0.3">
      <c r="Y257">
        <f t="shared" si="7"/>
        <v>7438.4731087510581</v>
      </c>
      <c r="Z257">
        <f t="shared" si="6"/>
        <v>0.16270244125797642</v>
      </c>
    </row>
    <row r="258" spans="25:26" x14ac:dyDescent="0.3">
      <c r="Y258">
        <f t="shared" si="7"/>
        <v>7634.6450673842273</v>
      </c>
      <c r="Z258">
        <f t="shared" si="6"/>
        <v>0.16308405271070286</v>
      </c>
    </row>
    <row r="259" spans="25:26" x14ac:dyDescent="0.3">
      <c r="Y259">
        <f t="shared" si="7"/>
        <v>7835.9905927953287</v>
      </c>
      <c r="Z259">
        <f t="shared" ref="Z259:Z322" si="8">20*LOG10(IMABS(IMDIV(IMSUM(COMPLEX($S$5,0),IMPRODUCT(COMPLEX(2*$S$6,0),IMEXP(COMPLEX(0,-2*PI()*Y259/$L$7))),IMPRODUCT(COMPLEX($S$7,0),IMEXP(COMPLEX(0,-4*PI()*Y259/$L$7)))),IMSUM(COMPLEX( $L$10,0),IMPRODUCT(COMPLEX(-2*$S$8,0),IMEXP(COMPLEX( 0, -2*PI()*Y259/$L$7))),IMPRODUCT(COMPLEX(-1*$S$9,0),IMEXP(COMPLEX(0, -4*PI()*Y259/$L$7)))))))</f>
        <v>0.16344485896824434</v>
      </c>
    </row>
    <row r="260" spans="25:26" x14ac:dyDescent="0.3">
      <c r="Y260">
        <f t="shared" ref="Y260:Y302" si="9">Y259*$X$2</f>
        <v>8042.646125449106</v>
      </c>
      <c r="Z260">
        <f t="shared" si="8"/>
        <v>0.16378603641031217</v>
      </c>
    </row>
    <row r="261" spans="25:26" x14ac:dyDescent="0.3">
      <c r="Y261">
        <f t="shared" si="9"/>
        <v>8254.7517041016217</v>
      </c>
      <c r="Z261">
        <f t="shared" si="8"/>
        <v>0.16410868746430335</v>
      </c>
    </row>
    <row r="262" spans="25:26" x14ac:dyDescent="0.3">
      <c r="Y262">
        <f t="shared" si="9"/>
        <v>8472.4510606965941</v>
      </c>
      <c r="Z262">
        <f t="shared" si="8"/>
        <v>0.16441384574654955</v>
      </c>
    </row>
    <row r="263" spans="25:26" x14ac:dyDescent="0.3">
      <c r="Y263">
        <f t="shared" si="9"/>
        <v>8695.891717764398</v>
      </c>
      <c r="Z263">
        <f t="shared" si="8"/>
        <v>0.16470248078102528</v>
      </c>
    </row>
    <row r="264" spans="25:26" x14ac:dyDescent="0.3">
      <c r="Y264">
        <f t="shared" si="9"/>
        <v>8925.2250883897341</v>
      </c>
      <c r="Z264">
        <f t="shared" si="8"/>
        <v>0.16497550233320851</v>
      </c>
    </row>
    <row r="265" spans="25:26" x14ac:dyDescent="0.3">
      <c r="Y265">
        <f t="shared" si="9"/>
        <v>9160.606578815703</v>
      </c>
      <c r="Z265">
        <f t="shared" si="8"/>
        <v>0.16523376439405699</v>
      </c>
    </row>
    <row r="266" spans="25:26" x14ac:dyDescent="0.3">
      <c r="Y266">
        <f t="shared" si="9"/>
        <v>9402.1956937538234</v>
      </c>
      <c r="Z266">
        <f t="shared" si="8"/>
        <v>0.16547806884521882</v>
      </c>
    </row>
    <row r="267" spans="25:26" x14ac:dyDescent="0.3">
      <c r="Y267">
        <f t="shared" si="9"/>
        <v>9650.1561444713407</v>
      </c>
      <c r="Z267">
        <f t="shared" si="8"/>
        <v>0.16570916883269934</v>
      </c>
    </row>
    <row r="268" spans="25:26" x14ac:dyDescent="0.3">
      <c r="Y268">
        <f t="shared" si="9"/>
        <v>9904.655959729087</v>
      </c>
      <c r="Z268">
        <f t="shared" si="8"/>
        <v>0.16592777187301871</v>
      </c>
    </row>
    <row r="269" spans="25:26" x14ac:dyDescent="0.3">
      <c r="Y269">
        <f t="shared" si="9"/>
        <v>10165.867599645062</v>
      </c>
      <c r="Z269">
        <f t="shared" si="8"/>
        <v>0.16613454271586237</v>
      </c>
    </row>
    <row r="270" spans="25:26" x14ac:dyDescent="0.3">
      <c r="Y270">
        <f t="shared" si="9"/>
        <v>10433.968072560892</v>
      </c>
      <c r="Z270">
        <f t="shared" si="8"/>
        <v>0.16633010598059356</v>
      </c>
    </row>
    <row r="271" spans="25:26" x14ac:dyDescent="0.3">
      <c r="Y271">
        <f t="shared" si="9"/>
        <v>10709.139054990363</v>
      </c>
      <c r="Z271">
        <f t="shared" si="8"/>
        <v>0.16651504858553606</v>
      </c>
    </row>
    <row r="272" spans="25:26" x14ac:dyDescent="0.3">
      <c r="Y272">
        <f t="shared" si="9"/>
        <v>10991.567014731305</v>
      </c>
      <c r="Z272">
        <f t="shared" si="8"/>
        <v>0.16668992198491159</v>
      </c>
    </row>
    <row r="273" spans="25:26" x14ac:dyDescent="0.3">
      <c r="Y273">
        <f t="shared" si="9"/>
        <v>11281.443337224271</v>
      </c>
      <c r="Z273">
        <f t="shared" si="8"/>
        <v>0.16685524422818271</v>
      </c>
    </row>
    <row r="274" spans="25:26" x14ac:dyDescent="0.3">
      <c r="Y274">
        <f t="shared" si="9"/>
        <v>11578.964455243611</v>
      </c>
      <c r="Z274">
        <f t="shared" si="8"/>
        <v>0.16701150185193142</v>
      </c>
    </row>
    <row r="275" spans="25:26" x14ac:dyDescent="0.3">
      <c r="Y275">
        <f t="shared" si="9"/>
        <v>11884.331982008842</v>
      </c>
      <c r="Z275">
        <f t="shared" si="8"/>
        <v>0.16715915161745695</v>
      </c>
    </row>
    <row r="276" spans="25:26" x14ac:dyDescent="0.3">
      <c r="Y276">
        <f t="shared" si="9"/>
        <v>12197.752847806518</v>
      </c>
      <c r="Z276">
        <f t="shared" si="8"/>
        <v>0.16729862210084015</v>
      </c>
    </row>
    <row r="277" spans="25:26" x14ac:dyDescent="0.3">
      <c r="Y277">
        <f t="shared" si="9"/>
        <v>12519.43944021517</v>
      </c>
      <c r="Z277">
        <f t="shared" si="8"/>
        <v>0.16743031514463724</v>
      </c>
    </row>
    <row r="278" spans="25:26" x14ac:dyDescent="0.3">
      <c r="Y278">
        <f t="shared" si="9"/>
        <v>12849.609748028346</v>
      </c>
      <c r="Z278">
        <f t="shared" si="8"/>
        <v>0.16755460717622755</v>
      </c>
    </row>
    <row r="279" spans="25:26" x14ac:dyDescent="0.3">
      <c r="Y279">
        <f t="shared" si="9"/>
        <v>13188.48750897327</v>
      </c>
      <c r="Z279">
        <f t="shared" si="8"/>
        <v>0.16767185039990931</v>
      </c>
    </row>
    <row r="280" spans="25:26" x14ac:dyDescent="0.3">
      <c r="Y280">
        <f t="shared" si="9"/>
        <v>13536.302361325244</v>
      </c>
      <c r="Z280">
        <f t="shared" si="8"/>
        <v>0.16778237386289191</v>
      </c>
    </row>
    <row r="281" spans="25:26" x14ac:dyDescent="0.3">
      <c r="Y281">
        <f t="shared" si="9"/>
        <v>13893.289999520501</v>
      </c>
      <c r="Z281">
        <f t="shared" si="8"/>
        <v>0.16788648440068113</v>
      </c>
    </row>
    <row r="282" spans="25:26" x14ac:dyDescent="0.3">
      <c r="Y282">
        <f t="shared" si="9"/>
        <v>14259.692333872985</v>
      </c>
      <c r="Z282">
        <f t="shared" si="8"/>
        <v>0.16798446746001328</v>
      </c>
    </row>
    <row r="283" spans="25:26" x14ac:dyDescent="0.3">
      <c r="Y283">
        <f t="shared" si="9"/>
        <v>14635.757654503275</v>
      </c>
      <c r="Z283">
        <f t="shared" si="8"/>
        <v>0.16807658779869641</v>
      </c>
    </row>
    <row r="284" spans="25:26" x14ac:dyDescent="0.3">
      <c r="Y284">
        <f t="shared" si="9"/>
        <v>15021.740799590747</v>
      </c>
      <c r="Z284">
        <f t="shared" si="8"/>
        <v>0.16816309005959923</v>
      </c>
    </row>
    <row r="285" spans="25:26" x14ac:dyDescent="0.3">
      <c r="Y285">
        <f t="shared" si="9"/>
        <v>15417.903328062977</v>
      </c>
      <c r="Z285">
        <f t="shared" si="8"/>
        <v>0.16824419921226891</v>
      </c>
    </row>
    <row r="286" spans="25:26" x14ac:dyDescent="0.3">
      <c r="Y286">
        <f t="shared" si="9"/>
        <v>15824.513696839427</v>
      </c>
      <c r="Z286">
        <f t="shared" si="8"/>
        <v>0.16832012085511622</v>
      </c>
    </row>
    <row r="287" spans="25:26" x14ac:dyDescent="0.3">
      <c r="Y287">
        <f t="shared" si="9"/>
        <v>16241.847442749498</v>
      </c>
      <c r="Z287">
        <f t="shared" si="8"/>
        <v>0.1683910413667945</v>
      </c>
    </row>
    <row r="288" spans="25:26" x14ac:dyDescent="0.3">
      <c r="Y288">
        <f t="shared" si="9"/>
        <v>16670.18736924824</v>
      </c>
      <c r="Z288">
        <f t="shared" si="8"/>
        <v>0.16845712789116651</v>
      </c>
    </row>
    <row r="289" spans="25:26" x14ac:dyDescent="0.3">
      <c r="Y289">
        <f t="shared" si="9"/>
        <v>17109.82373805625</v>
      </c>
      <c r="Z289">
        <f t="shared" si="8"/>
        <v>0.16851852813706791</v>
      </c>
    </row>
    <row r="290" spans="25:26" x14ac:dyDescent="0.3">
      <c r="Y290">
        <f t="shared" si="9"/>
        <v>17561.054465853606</v>
      </c>
      <c r="Z290">
        <f t="shared" si="8"/>
        <v>0.1685753699676637</v>
      </c>
    </row>
    <row r="291" spans="25:26" x14ac:dyDescent="0.3">
      <c r="Y291">
        <f t="shared" si="9"/>
        <v>18024.185326161132</v>
      </c>
      <c r="Z291">
        <f t="shared" si="8"/>
        <v>0.16862776074714117</v>
      </c>
    </row>
    <row r="292" spans="25:26" x14ac:dyDescent="0.3">
      <c r="Y292">
        <f t="shared" si="9"/>
        <v>18499.53015654581</v>
      </c>
      <c r="Z292">
        <f t="shared" si="8"/>
        <v>0.1686757864038857</v>
      </c>
    </row>
    <row r="293" spans="25:26" x14ac:dyDescent="0.3">
      <c r="Y293">
        <f t="shared" si="9"/>
        <v>18987.411071290735</v>
      </c>
      <c r="Z293">
        <f t="shared" si="8"/>
        <v>0.16871951015700537</v>
      </c>
    </row>
    <row r="294" spans="25:26" x14ac:dyDescent="0.3">
      <c r="Y294">
        <f t="shared" si="9"/>
        <v>19488.158679673717</v>
      </c>
      <c r="Z294">
        <f t="shared" si="8"/>
        <v>0.16875897084089353</v>
      </c>
    </row>
    <row r="295" spans="25:26" x14ac:dyDescent="0.3">
      <c r="Y295">
        <f t="shared" si="9"/>
        <v>20002.112310002496</v>
      </c>
      <c r="Z295">
        <f t="shared" si="8"/>
        <v>0.16879418074115138</v>
      </c>
    </row>
    <row r="296" spans="25:26" x14ac:dyDescent="0.3">
      <c r="Y296">
        <f t="shared" si="9"/>
        <v>20529.620239558302</v>
      </c>
      <c r="Z296">
        <f t="shared" si="8"/>
        <v>0.1688251228315478</v>
      </c>
    </row>
    <row r="297" spans="25:26" x14ac:dyDescent="0.3">
      <c r="Y297">
        <f t="shared" si="9"/>
        <v>21071.039930603674</v>
      </c>
      <c r="Z297">
        <f t="shared" si="8"/>
        <v>0.16885174727141514</v>
      </c>
    </row>
    <row r="298" spans="25:26" x14ac:dyDescent="0.3">
      <c r="Y298">
        <f t="shared" si="9"/>
        <v>21626.738272614388</v>
      </c>
      <c r="Z298">
        <f t="shared" si="8"/>
        <v>0.16887396697547247</v>
      </c>
    </row>
    <row r="299" spans="25:26" x14ac:dyDescent="0.3">
      <c r="Y299">
        <f t="shared" si="9"/>
        <v>22197.091830899688</v>
      </c>
      <c r="Z299">
        <f t="shared" si="8"/>
        <v>0.16889165201715531</v>
      </c>
    </row>
    <row r="300" spans="25:26" x14ac:dyDescent="0.3">
      <c r="Y300">
        <f t="shared" si="9"/>
        <v>22782.487101779283</v>
      </c>
      <c r="Z300">
        <f t="shared" si="8"/>
        <v>0.16890462254236221</v>
      </c>
    </row>
    <row r="301" spans="25:26" x14ac:dyDescent="0.3">
      <c r="Y301">
        <f t="shared" si="9"/>
        <v>23383.320774490021</v>
      </c>
      <c r="Z301">
        <f t="shared" si="8"/>
        <v>0.16891263976936063</v>
      </c>
    </row>
    <row r="302" spans="25:26" x14ac:dyDescent="0.3">
      <c r="Y302">
        <f t="shared" si="9"/>
        <v>23999.999999999727</v>
      </c>
      <c r="Z302">
        <f t="shared" si="8"/>
        <v>0.16891539450268719</v>
      </c>
    </row>
  </sheetData>
  <mergeCells count="4">
    <mergeCell ref="Q4:T4"/>
    <mergeCell ref="O4:P4"/>
    <mergeCell ref="M4:N4"/>
    <mergeCell ref="K3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2018-01-08T01:11:22Z</dcterms:modified>
</cp:coreProperties>
</file>