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ecialists\Desktop\"/>
    </mc:Choice>
  </mc:AlternateContent>
  <bookViews>
    <workbookView xWindow="0" yWindow="0" windowWidth="21570" windowHeight="75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 s="1"/>
  <c r="G22" i="1" s="1"/>
  <c r="H22" i="1" s="1"/>
  <c r="E34" i="1"/>
  <c r="F34" i="1" s="1"/>
  <c r="G34" i="1" s="1"/>
  <c r="E33" i="1"/>
  <c r="F33" i="1" s="1"/>
  <c r="G33" i="1" s="1"/>
  <c r="E32" i="1"/>
  <c r="F32" i="1" s="1"/>
  <c r="G32" i="1" s="1"/>
  <c r="E31" i="1"/>
  <c r="F31" i="1" s="1"/>
  <c r="G31" i="1" s="1"/>
  <c r="E30" i="1"/>
  <c r="F30" i="1" s="1"/>
  <c r="G30" i="1" s="1"/>
  <c r="E29" i="1"/>
  <c r="F29" i="1" s="1"/>
  <c r="G29" i="1" s="1"/>
  <c r="E28" i="1"/>
  <c r="F28" i="1" s="1"/>
  <c r="G28" i="1" s="1"/>
  <c r="E27" i="1"/>
  <c r="F27" i="1" s="1"/>
  <c r="G27" i="1" s="1"/>
  <c r="E26" i="1"/>
  <c r="F26" i="1" s="1"/>
  <c r="E25" i="1"/>
  <c r="F25" i="1" s="1"/>
  <c r="G25" i="1" s="1"/>
  <c r="E24" i="1"/>
  <c r="F24" i="1" s="1"/>
  <c r="E23" i="1"/>
  <c r="F23" i="1" s="1"/>
  <c r="G23" i="1" s="1"/>
  <c r="J3" i="1"/>
  <c r="E3" i="1"/>
  <c r="F3" i="1" s="1"/>
  <c r="G3" i="1" s="1"/>
  <c r="H3" i="1" s="1"/>
  <c r="E4" i="1"/>
  <c r="F4" i="1" s="1"/>
  <c r="G4" i="1" s="1"/>
  <c r="H4" i="1" s="1"/>
  <c r="E5" i="1"/>
  <c r="E7" i="1"/>
  <c r="F7" i="1" s="1"/>
  <c r="G7" i="1" s="1"/>
  <c r="H7" i="1" s="1"/>
  <c r="E8" i="1"/>
  <c r="F8" i="1" s="1"/>
  <c r="G8" i="1" s="1"/>
  <c r="H8" i="1" s="1"/>
  <c r="E9" i="1"/>
  <c r="F9" i="1" s="1"/>
  <c r="G9" i="1" s="1"/>
  <c r="H9" i="1" s="1"/>
  <c r="E10" i="1"/>
  <c r="F10" i="1" s="1"/>
  <c r="G10" i="1" s="1"/>
  <c r="H10" i="1" s="1"/>
  <c r="E11" i="1"/>
  <c r="F11" i="1" s="1"/>
  <c r="G11" i="1" s="1"/>
  <c r="H11" i="1" s="1"/>
  <c r="E12" i="1"/>
  <c r="F12" i="1" s="1"/>
  <c r="G12" i="1" s="1"/>
  <c r="H12" i="1" s="1"/>
  <c r="E13" i="1"/>
  <c r="F13" i="1" s="1"/>
  <c r="G13" i="1" s="1"/>
  <c r="H13" i="1" s="1"/>
  <c r="E14" i="1"/>
  <c r="F14" i="1" s="1"/>
  <c r="G14" i="1" s="1"/>
  <c r="H14" i="1" s="1"/>
  <c r="E15" i="1"/>
  <c r="F15" i="1" s="1"/>
  <c r="G15" i="1" s="1"/>
  <c r="H15" i="1" s="1"/>
  <c r="E16" i="1"/>
  <c r="F16" i="1" s="1"/>
  <c r="G16" i="1" s="1"/>
  <c r="H16" i="1" s="1"/>
  <c r="E17" i="1"/>
  <c r="F17" i="1" s="1"/>
  <c r="G17" i="1" s="1"/>
  <c r="H17" i="1" s="1"/>
  <c r="E18" i="1"/>
  <c r="F18" i="1" s="1"/>
  <c r="G18" i="1" s="1"/>
  <c r="H18" i="1" s="1"/>
  <c r="E19" i="1"/>
  <c r="F19" i="1" s="1"/>
  <c r="G19" i="1" s="1"/>
  <c r="H19" i="1" s="1"/>
  <c r="E2" i="1"/>
  <c r="F2" i="1" s="1"/>
  <c r="G2" i="1" s="1"/>
  <c r="H2" i="1" s="1"/>
  <c r="H33" i="1" l="1"/>
  <c r="G24" i="1"/>
  <c r="H24" i="1" s="1"/>
  <c r="H32" i="1"/>
  <c r="H29" i="1"/>
  <c r="H28" i="1"/>
  <c r="H25" i="1"/>
  <c r="H23" i="1"/>
  <c r="H27" i="1"/>
  <c r="H31" i="1"/>
  <c r="G26" i="1"/>
  <c r="H26" i="1" s="1"/>
  <c r="H30" i="1"/>
  <c r="H34" i="1"/>
  <c r="F5" i="1"/>
  <c r="G5" i="1" s="1"/>
  <c r="H5" i="1" s="1"/>
</calcChain>
</file>

<file path=xl/sharedStrings.xml><?xml version="1.0" encoding="utf-8"?>
<sst xmlns="http://schemas.openxmlformats.org/spreadsheetml/2006/main" count="40" uniqueCount="39">
  <si>
    <t>temp</t>
  </si>
  <si>
    <t>mV</t>
  </si>
  <si>
    <t>hex</t>
  </si>
  <si>
    <t>0F0FcA</t>
  </si>
  <si>
    <t>12BE10</t>
  </si>
  <si>
    <t>19f420</t>
  </si>
  <si>
    <t>max_ADC</t>
  </si>
  <si>
    <t>%of REF</t>
  </si>
  <si>
    <t>Vref</t>
  </si>
  <si>
    <t>PGA</t>
  </si>
  <si>
    <t>3fb820</t>
  </si>
  <si>
    <t>∆V</t>
  </si>
  <si>
    <t>Ohm</t>
  </si>
  <si>
    <t>0efc37</t>
  </si>
  <si>
    <t>10dc10</t>
  </si>
  <si>
    <t>12be30</t>
  </si>
  <si>
    <t>167d20</t>
  </si>
  <si>
    <t>1a3bff</t>
  </si>
  <si>
    <t>1dFa1c</t>
  </si>
  <si>
    <t>21ba10</t>
  </si>
  <si>
    <t>2938ad</t>
  </si>
  <si>
    <t>2cf750</t>
  </si>
  <si>
    <t>30b630</t>
  </si>
  <si>
    <t>34754d</t>
  </si>
  <si>
    <t>3836c5</t>
  </si>
  <si>
    <t>03bf10</t>
  </si>
  <si>
    <t>0437fa</t>
  </si>
  <si>
    <t>04af93</t>
  </si>
  <si>
    <t>059f48</t>
  </si>
  <si>
    <t>068f08</t>
  </si>
  <si>
    <t>077eca</t>
  </si>
  <si>
    <t>086e7a</t>
  </si>
  <si>
    <t>095e64</t>
  </si>
  <si>
    <t>0a4e38</t>
  </si>
  <si>
    <t>0b3dca</t>
  </si>
  <si>
    <t>0c2da2</t>
  </si>
  <si>
    <t>0d1d5a</t>
  </si>
  <si>
    <t>0e0df9</t>
  </si>
  <si>
    <t>ADC 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</si>
</sst>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PGA=4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1209062784677691E-2"/>
          <c:y val="0.11123883877242989"/>
          <c:w val="0.92918039884189729"/>
          <c:h val="0.84066531498244779"/>
        </c:manualLayout>
      </c:layout>
      <c:scatterChart>
        <c:scatterStyle val="smoothMarker"/>
        <c:varyColors val="0"/>
        <c:ser>
          <c:idx val="2"/>
          <c:order val="0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Lapa1!$B$7:$B$19</c:f>
              <c:numCache>
                <c:formatCode>General</c:formatCode>
                <c:ptCount val="1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120</c:v>
                </c:pt>
                <c:pt idx="4">
                  <c:v>140</c:v>
                </c:pt>
                <c:pt idx="5">
                  <c:v>160</c:v>
                </c:pt>
                <c:pt idx="6">
                  <c:v>180</c:v>
                </c:pt>
                <c:pt idx="7">
                  <c:v>200</c:v>
                </c:pt>
                <c:pt idx="8">
                  <c:v>220</c:v>
                </c:pt>
                <c:pt idx="9">
                  <c:v>240</c:v>
                </c:pt>
                <c:pt idx="10">
                  <c:v>260</c:v>
                </c:pt>
                <c:pt idx="11">
                  <c:v>280</c:v>
                </c:pt>
                <c:pt idx="12">
                  <c:v>300</c:v>
                </c:pt>
              </c:numCache>
            </c:numRef>
          </c:xVal>
          <c:yVal>
            <c:numRef>
              <c:f>Lapa1!$C$7:$C$19</c:f>
              <c:numCache>
                <c:formatCode>General</c:formatCode>
                <c:ptCount val="13"/>
                <c:pt idx="0">
                  <c:v>59.88</c:v>
                </c:pt>
                <c:pt idx="1">
                  <c:v>67.37</c:v>
                </c:pt>
                <c:pt idx="2">
                  <c:v>74.89</c:v>
                </c:pt>
                <c:pt idx="3">
                  <c:v>89.86</c:v>
                </c:pt>
                <c:pt idx="4">
                  <c:v>104.84</c:v>
                </c:pt>
                <c:pt idx="5">
                  <c:v>119.81</c:v>
                </c:pt>
                <c:pt idx="6">
                  <c:v>134.80000000000001</c:v>
                </c:pt>
                <c:pt idx="7">
                  <c:v>149.76</c:v>
                </c:pt>
                <c:pt idx="8">
                  <c:v>164.74</c:v>
                </c:pt>
                <c:pt idx="9">
                  <c:v>179.72</c:v>
                </c:pt>
                <c:pt idx="10">
                  <c:v>194.71</c:v>
                </c:pt>
                <c:pt idx="11">
                  <c:v>209.69</c:v>
                </c:pt>
                <c:pt idx="12">
                  <c:v>224.73</c:v>
                </c:pt>
              </c:numCache>
            </c:numRef>
          </c:yVal>
          <c:smooth val="1"/>
        </c:ser>
        <c:ser>
          <c:idx val="3"/>
          <c:order val="1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Lapa1!$B$7:$B$19</c:f>
              <c:numCache>
                <c:formatCode>General</c:formatCode>
                <c:ptCount val="1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120</c:v>
                </c:pt>
                <c:pt idx="4">
                  <c:v>140</c:v>
                </c:pt>
                <c:pt idx="5">
                  <c:v>160</c:v>
                </c:pt>
                <c:pt idx="6">
                  <c:v>180</c:v>
                </c:pt>
                <c:pt idx="7">
                  <c:v>200</c:v>
                </c:pt>
                <c:pt idx="8">
                  <c:v>220</c:v>
                </c:pt>
                <c:pt idx="9">
                  <c:v>240</c:v>
                </c:pt>
                <c:pt idx="10">
                  <c:v>260</c:v>
                </c:pt>
                <c:pt idx="11">
                  <c:v>280</c:v>
                </c:pt>
                <c:pt idx="12">
                  <c:v>300</c:v>
                </c:pt>
              </c:numCache>
            </c:numRef>
          </c:xVal>
          <c:yVal>
            <c:numRef>
              <c:f>Lapa1!$G$7:$G$19</c:f>
              <c:numCache>
                <c:formatCode>General</c:formatCode>
                <c:ptCount val="13"/>
                <c:pt idx="0">
                  <c:v>43.902000057935723</c:v>
                </c:pt>
                <c:pt idx="1">
                  <c:v>49.393421339204465</c:v>
                </c:pt>
                <c:pt idx="2">
                  <c:v>54.91090475450811</c:v>
                </c:pt>
                <c:pt idx="3">
                  <c:v>65.88507484019695</c:v>
                </c:pt>
                <c:pt idx="4">
                  <c:v>76.858484966574309</c:v>
                </c:pt>
                <c:pt idx="5">
                  <c:v>87.82322261610301</c:v>
                </c:pt>
                <c:pt idx="6">
                  <c:v>98.809015608908595</c:v>
                </c:pt>
                <c:pt idx="7">
                  <c:v>109.96986746428817</c:v>
                </c:pt>
                <c:pt idx="8">
                  <c:v>120.76580473969038</c:v>
                </c:pt>
                <c:pt idx="9">
                  <c:v>131.73653265673312</c:v>
                </c:pt>
                <c:pt idx="10">
                  <c:v>142.70998748659937</c:v>
                </c:pt>
                <c:pt idx="11">
                  <c:v>153.68616922928919</c:v>
                </c:pt>
                <c:pt idx="12">
                  <c:v>164.68930717579212</c:v>
                </c:pt>
              </c:numCache>
            </c:numRef>
          </c:yVal>
          <c:smooth val="1"/>
        </c:ser>
        <c:ser>
          <c:idx val="0"/>
          <c:order val="2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Lapa1!$B$7:$B$19</c:f>
              <c:numCache>
                <c:formatCode>General</c:formatCode>
                <c:ptCount val="1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120</c:v>
                </c:pt>
                <c:pt idx="4">
                  <c:v>140</c:v>
                </c:pt>
                <c:pt idx="5">
                  <c:v>160</c:v>
                </c:pt>
                <c:pt idx="6">
                  <c:v>180</c:v>
                </c:pt>
                <c:pt idx="7">
                  <c:v>200</c:v>
                </c:pt>
                <c:pt idx="8">
                  <c:v>220</c:v>
                </c:pt>
                <c:pt idx="9">
                  <c:v>240</c:v>
                </c:pt>
                <c:pt idx="10">
                  <c:v>260</c:v>
                </c:pt>
                <c:pt idx="11">
                  <c:v>280</c:v>
                </c:pt>
                <c:pt idx="12">
                  <c:v>300</c:v>
                </c:pt>
              </c:numCache>
            </c:numRef>
          </c:xVal>
          <c:yVal>
            <c:numRef>
              <c:f>Lapa1!$C$7:$C$19</c:f>
              <c:numCache>
                <c:formatCode>General</c:formatCode>
                <c:ptCount val="13"/>
                <c:pt idx="0">
                  <c:v>59.88</c:v>
                </c:pt>
                <c:pt idx="1">
                  <c:v>67.37</c:v>
                </c:pt>
                <c:pt idx="2">
                  <c:v>74.89</c:v>
                </c:pt>
                <c:pt idx="3">
                  <c:v>89.86</c:v>
                </c:pt>
                <c:pt idx="4">
                  <c:v>104.84</c:v>
                </c:pt>
                <c:pt idx="5">
                  <c:v>119.81</c:v>
                </c:pt>
                <c:pt idx="6">
                  <c:v>134.80000000000001</c:v>
                </c:pt>
                <c:pt idx="7">
                  <c:v>149.76</c:v>
                </c:pt>
                <c:pt idx="8">
                  <c:v>164.74</c:v>
                </c:pt>
                <c:pt idx="9">
                  <c:v>179.72</c:v>
                </c:pt>
                <c:pt idx="10">
                  <c:v>194.71</c:v>
                </c:pt>
                <c:pt idx="11">
                  <c:v>209.69</c:v>
                </c:pt>
                <c:pt idx="12">
                  <c:v>224.73</c:v>
                </c:pt>
              </c:numCache>
            </c:numRef>
          </c:yVal>
          <c:smooth val="1"/>
        </c:ser>
        <c:ser>
          <c:idx val="1"/>
          <c:order val="3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Lapa1!$B$7:$B$19</c:f>
              <c:numCache>
                <c:formatCode>General</c:formatCode>
                <c:ptCount val="1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120</c:v>
                </c:pt>
                <c:pt idx="4">
                  <c:v>140</c:v>
                </c:pt>
                <c:pt idx="5">
                  <c:v>160</c:v>
                </c:pt>
                <c:pt idx="6">
                  <c:v>180</c:v>
                </c:pt>
                <c:pt idx="7">
                  <c:v>200</c:v>
                </c:pt>
                <c:pt idx="8">
                  <c:v>220</c:v>
                </c:pt>
                <c:pt idx="9">
                  <c:v>240</c:v>
                </c:pt>
                <c:pt idx="10">
                  <c:v>260</c:v>
                </c:pt>
                <c:pt idx="11">
                  <c:v>280</c:v>
                </c:pt>
                <c:pt idx="12">
                  <c:v>300</c:v>
                </c:pt>
              </c:numCache>
            </c:numRef>
          </c:xVal>
          <c:yVal>
            <c:numRef>
              <c:f>Lapa1!$G$7:$G$19</c:f>
              <c:numCache>
                <c:formatCode>General</c:formatCode>
                <c:ptCount val="13"/>
                <c:pt idx="0">
                  <c:v>43.902000057935723</c:v>
                </c:pt>
                <c:pt idx="1">
                  <c:v>49.393421339204465</c:v>
                </c:pt>
                <c:pt idx="2">
                  <c:v>54.91090475450811</c:v>
                </c:pt>
                <c:pt idx="3">
                  <c:v>65.88507484019695</c:v>
                </c:pt>
                <c:pt idx="4">
                  <c:v>76.858484966574309</c:v>
                </c:pt>
                <c:pt idx="5">
                  <c:v>87.82322261610301</c:v>
                </c:pt>
                <c:pt idx="6">
                  <c:v>98.809015608908595</c:v>
                </c:pt>
                <c:pt idx="7">
                  <c:v>109.96986746428817</c:v>
                </c:pt>
                <c:pt idx="8">
                  <c:v>120.76580473969038</c:v>
                </c:pt>
                <c:pt idx="9">
                  <c:v>131.73653265673312</c:v>
                </c:pt>
                <c:pt idx="10">
                  <c:v>142.70998748659937</c:v>
                </c:pt>
                <c:pt idx="11">
                  <c:v>153.68616922928919</c:v>
                </c:pt>
                <c:pt idx="12">
                  <c:v>164.68930717579212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3836256"/>
        <c:axId val="193836648"/>
      </c:scatterChart>
      <c:valAx>
        <c:axId val="19383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3836648"/>
        <c:crosses val="autoZero"/>
        <c:crossBetween val="midCat"/>
      </c:valAx>
      <c:valAx>
        <c:axId val="193836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3836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v-LV"/>
              <a:t>PGA=1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>
        <c:manualLayout>
          <c:layoutTarget val="inner"/>
          <c:xMode val="edge"/>
          <c:yMode val="edge"/>
          <c:x val="5.1209062784677691E-2"/>
          <c:y val="0.11123883877242989"/>
          <c:w val="0.92918039884189729"/>
          <c:h val="0.8406653149824477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Lapa1!$B$22:$B$34</c:f>
              <c:numCache>
                <c:formatCode>General</c:formatCode>
                <c:ptCount val="1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120</c:v>
                </c:pt>
                <c:pt idx="4">
                  <c:v>140</c:v>
                </c:pt>
                <c:pt idx="5">
                  <c:v>160</c:v>
                </c:pt>
                <c:pt idx="6">
                  <c:v>180</c:v>
                </c:pt>
                <c:pt idx="7">
                  <c:v>200</c:v>
                </c:pt>
                <c:pt idx="8">
                  <c:v>220</c:v>
                </c:pt>
                <c:pt idx="9">
                  <c:v>240</c:v>
                </c:pt>
                <c:pt idx="10">
                  <c:v>260</c:v>
                </c:pt>
                <c:pt idx="11">
                  <c:v>280</c:v>
                </c:pt>
                <c:pt idx="12">
                  <c:v>300</c:v>
                </c:pt>
              </c:numCache>
            </c:numRef>
          </c:xVal>
          <c:yVal>
            <c:numRef>
              <c:f>Lapa1!$C$22:$C$34</c:f>
              <c:numCache>
                <c:formatCode>General</c:formatCode>
                <c:ptCount val="13"/>
                <c:pt idx="0">
                  <c:v>59.88</c:v>
                </c:pt>
                <c:pt idx="1">
                  <c:v>67.37</c:v>
                </c:pt>
                <c:pt idx="2">
                  <c:v>74.89</c:v>
                </c:pt>
                <c:pt idx="3">
                  <c:v>89.86</c:v>
                </c:pt>
                <c:pt idx="4">
                  <c:v>104.84</c:v>
                </c:pt>
                <c:pt idx="5">
                  <c:v>119.81</c:v>
                </c:pt>
                <c:pt idx="6">
                  <c:v>134.80000000000001</c:v>
                </c:pt>
                <c:pt idx="7">
                  <c:v>149.76</c:v>
                </c:pt>
                <c:pt idx="8">
                  <c:v>164.74</c:v>
                </c:pt>
                <c:pt idx="9">
                  <c:v>179.72</c:v>
                </c:pt>
                <c:pt idx="10">
                  <c:v>194.71</c:v>
                </c:pt>
                <c:pt idx="11">
                  <c:v>209.69</c:v>
                </c:pt>
                <c:pt idx="12">
                  <c:v>224.73</c:v>
                </c:pt>
              </c:numCache>
            </c:numRef>
          </c:yVal>
          <c:smooth val="1"/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Lapa1!$B$22:$B$34</c:f>
              <c:numCache>
                <c:formatCode>General</c:formatCode>
                <c:ptCount val="13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120</c:v>
                </c:pt>
                <c:pt idx="4">
                  <c:v>140</c:v>
                </c:pt>
                <c:pt idx="5">
                  <c:v>160</c:v>
                </c:pt>
                <c:pt idx="6">
                  <c:v>180</c:v>
                </c:pt>
                <c:pt idx="7">
                  <c:v>200</c:v>
                </c:pt>
                <c:pt idx="8">
                  <c:v>220</c:v>
                </c:pt>
                <c:pt idx="9">
                  <c:v>240</c:v>
                </c:pt>
                <c:pt idx="10">
                  <c:v>260</c:v>
                </c:pt>
                <c:pt idx="11">
                  <c:v>280</c:v>
                </c:pt>
                <c:pt idx="12">
                  <c:v>300</c:v>
                </c:pt>
              </c:numCache>
            </c:numRef>
          </c:xVal>
          <c:yVal>
            <c:numRef>
              <c:f>Lapa1!$G$22:$G$34</c:f>
              <c:numCache>
                <c:formatCode>General</c:formatCode>
                <c:ptCount val="13"/>
                <c:pt idx="0">
                  <c:v>43.902402389335919</c:v>
                </c:pt>
                <c:pt idx="1">
                  <c:v>49.437409572292509</c:v>
                </c:pt>
                <c:pt idx="2">
                  <c:v>54.912156452197607</c:v>
                </c:pt>
                <c:pt idx="3">
                  <c:v>65.88507484019695</c:v>
                </c:pt>
                <c:pt idx="4">
                  <c:v>76.85996018170836</c:v>
                </c:pt>
                <c:pt idx="5">
                  <c:v>87.835203151131054</c:v>
                </c:pt>
                <c:pt idx="6">
                  <c:v>98.807227469352171</c:v>
                </c:pt>
                <c:pt idx="7">
                  <c:v>109.78962299700058</c:v>
                </c:pt>
                <c:pt idx="8">
                  <c:v>120.76808461762482</c:v>
                </c:pt>
                <c:pt idx="9">
                  <c:v>131.73474451717669</c:v>
                </c:pt>
                <c:pt idx="10">
                  <c:v>142.71392139362351</c:v>
                </c:pt>
                <c:pt idx="11">
                  <c:v>153.68737622348979</c:v>
                </c:pt>
                <c:pt idx="12">
                  <c:v>164.70213707710946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921152"/>
        <c:axId val="550632664"/>
      </c:scatterChart>
      <c:valAx>
        <c:axId val="46192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50632664"/>
        <c:crosses val="autoZero"/>
        <c:crossBetween val="midCat"/>
      </c:valAx>
      <c:valAx>
        <c:axId val="55063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461921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238127</xdr:colOff>
      <xdr:row>4</xdr:row>
      <xdr:rowOff>119062</xdr:rowOff>
    </xdr:from>
    <xdr:to>
      <xdr:col>16</xdr:col>
      <xdr:colOff>114301</xdr:colOff>
      <xdr:row>18</xdr:row>
      <xdr:rowOff>161925</xdr:rowOff>
    </xdr:to>
    <xdr:graphicFrame macro="">
      <xdr:nvGraphicFramePr>
        <xdr:cNvPr id="2" name="Diagramma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228602</xdr:colOff>
      <xdr:row>20</xdr:row>
      <xdr:rowOff>4762</xdr:rowOff>
    </xdr:from>
    <xdr:to>
      <xdr:col>16</xdr:col>
      <xdr:colOff>104776</xdr:colOff>
      <xdr:row>34</xdr:row>
      <xdr:rowOff>47625</xdr:rowOff>
    </xdr:to>
    <xdr:graphicFrame macro="">
      <xdr:nvGraphicFramePr>
        <xdr:cNvPr id="4" name="Diagramma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R16" sqref="R16"/>
    </sheetView>
  </sheetViews>
  <sheetFormatPr defaultRowHeight="15" x14ac:dyDescent="0.25"/>
  <cols>
    <col min="1" max="1" width="6.42578125" customWidth="1"/>
    <col min="2" max="2" width="7.85546875" customWidth="1"/>
    <col min="3" max="3" width="7" customWidth="1"/>
    <col min="4" max="4" width="8.5703125" style="4" customWidth="1"/>
    <col min="8" max="8" width="9.140625" style="3"/>
  </cols>
  <sheetData>
    <row r="1" spans="1:12" s="1" customFormat="1" x14ac:dyDescent="0.25">
      <c r="A1" s="1" t="s">
        <v>0</v>
      </c>
      <c r="B1" s="1" t="s">
        <v>12</v>
      </c>
      <c r="C1" s="1" t="s">
        <v>1</v>
      </c>
      <c r="D1" s="4" t="s">
        <v>2</v>
      </c>
      <c r="E1" s="1" t="s">
        <v>38</v>
      </c>
      <c r="F1" s="1" t="s">
        <v>7</v>
      </c>
      <c r="G1" s="1" t="s">
        <v>1</v>
      </c>
      <c r="H1" s="2" t="s">
        <v>11</v>
      </c>
    </row>
    <row r="2" spans="1:12" x14ac:dyDescent="0.25">
      <c r="A2">
        <v>-50</v>
      </c>
      <c r="B2">
        <v>80.3</v>
      </c>
      <c r="C2">
        <v>60.1</v>
      </c>
      <c r="D2" s="4" t="s">
        <v>3</v>
      </c>
      <c r="E2">
        <f>HEX2DEC(D2)</f>
        <v>987082</v>
      </c>
      <c r="F2">
        <f>E2/$J$3</f>
        <v>0.11766935797564482</v>
      </c>
      <c r="G2">
        <f>F2*$K$3/$L$3</f>
        <v>44.126009240866807</v>
      </c>
      <c r="H2" s="3">
        <f>C2-G2</f>
        <v>15.973990759133194</v>
      </c>
      <c r="J2" s="1" t="s">
        <v>6</v>
      </c>
      <c r="K2" s="1" t="s">
        <v>8</v>
      </c>
      <c r="L2" s="1" t="s">
        <v>9</v>
      </c>
    </row>
    <row r="3" spans="1:12" x14ac:dyDescent="0.25">
      <c r="A3">
        <v>0</v>
      </c>
      <c r="B3">
        <v>100</v>
      </c>
      <c r="C3">
        <v>74.89</v>
      </c>
      <c r="D3" s="4" t="s">
        <v>4</v>
      </c>
      <c r="E3">
        <f t="shared" ref="E3:E34" si="0">HEX2DEC(D3)</f>
        <v>1228304</v>
      </c>
      <c r="F3">
        <f t="shared" ref="F3:F34" si="1">E3/$J$3</f>
        <v>0.14642526464763458</v>
      </c>
      <c r="G3">
        <f t="shared" ref="G3:G34" si="2">F3*$K$3/$L$3</f>
        <v>54.90947424286297</v>
      </c>
      <c r="H3" s="3">
        <f t="shared" ref="H3:H32" si="3">C3-G3</f>
        <v>19.98052575713703</v>
      </c>
      <c r="J3" s="1">
        <f>2^23-1</f>
        <v>8388607</v>
      </c>
      <c r="K3" s="1">
        <v>1500</v>
      </c>
      <c r="L3" s="1">
        <v>4</v>
      </c>
    </row>
    <row r="4" spans="1:12" x14ac:dyDescent="0.25">
      <c r="A4">
        <v>100</v>
      </c>
      <c r="B4">
        <v>138.5</v>
      </c>
      <c r="C4">
        <v>103.72</v>
      </c>
      <c r="D4" s="4" t="s">
        <v>5</v>
      </c>
      <c r="E4">
        <f t="shared" si="0"/>
        <v>1700896</v>
      </c>
      <c r="F4">
        <f t="shared" si="1"/>
        <v>0.20276262793095445</v>
      </c>
      <c r="G4">
        <f t="shared" si="2"/>
        <v>76.035985474107918</v>
      </c>
      <c r="H4" s="3">
        <f t="shared" si="3"/>
        <v>27.684014525892081</v>
      </c>
    </row>
    <row r="5" spans="1:12" x14ac:dyDescent="0.25">
      <c r="A5">
        <v>550</v>
      </c>
      <c r="B5">
        <v>297.39999999999998</v>
      </c>
      <c r="C5">
        <v>222.72</v>
      </c>
      <c r="D5" s="4" t="s">
        <v>10</v>
      </c>
      <c r="E5">
        <f t="shared" si="0"/>
        <v>4175904</v>
      </c>
      <c r="F5">
        <f t="shared" si="1"/>
        <v>0.49780660841543772</v>
      </c>
      <c r="G5">
        <f t="shared" si="2"/>
        <v>186.67747815578915</v>
      </c>
      <c r="H5" s="3">
        <f t="shared" si="3"/>
        <v>36.042521844210853</v>
      </c>
    </row>
    <row r="7" spans="1:12" x14ac:dyDescent="0.25">
      <c r="B7">
        <v>80</v>
      </c>
      <c r="C7">
        <v>59.88</v>
      </c>
      <c r="D7" s="4" t="s">
        <v>13</v>
      </c>
      <c r="E7">
        <f t="shared" si="0"/>
        <v>982071</v>
      </c>
      <c r="F7">
        <f>E7/$J$3</f>
        <v>0.11707200015449526</v>
      </c>
      <c r="G7">
        <f>F7*$K$3/$L$3</f>
        <v>43.902000057935723</v>
      </c>
      <c r="H7" s="3">
        <f t="shared" si="3"/>
        <v>15.97799994206428</v>
      </c>
    </row>
    <row r="8" spans="1:12" x14ac:dyDescent="0.25">
      <c r="B8">
        <v>90</v>
      </c>
      <c r="C8">
        <v>67.37</v>
      </c>
      <c r="D8" s="4" t="s">
        <v>14</v>
      </c>
      <c r="E8">
        <f t="shared" si="0"/>
        <v>1104912</v>
      </c>
      <c r="F8">
        <f t="shared" si="1"/>
        <v>0.13171579023787858</v>
      </c>
      <c r="G8">
        <f t="shared" si="2"/>
        <v>49.393421339204465</v>
      </c>
      <c r="H8" s="3">
        <f t="shared" si="3"/>
        <v>17.976578660795539</v>
      </c>
    </row>
    <row r="9" spans="1:12" x14ac:dyDescent="0.25">
      <c r="B9">
        <v>100</v>
      </c>
      <c r="C9">
        <v>74.89</v>
      </c>
      <c r="D9" s="4" t="s">
        <v>15</v>
      </c>
      <c r="E9">
        <f t="shared" si="0"/>
        <v>1228336</v>
      </c>
      <c r="F9">
        <f t="shared" si="1"/>
        <v>0.14642907934535496</v>
      </c>
      <c r="G9">
        <f t="shared" si="2"/>
        <v>54.91090475450811</v>
      </c>
      <c r="H9" s="3">
        <f t="shared" si="3"/>
        <v>19.979095245491891</v>
      </c>
    </row>
    <row r="10" spans="1:12" x14ac:dyDescent="0.25">
      <c r="B10">
        <v>120</v>
      </c>
      <c r="C10">
        <v>89.86</v>
      </c>
      <c r="D10" s="4" t="s">
        <v>16</v>
      </c>
      <c r="E10">
        <f t="shared" si="0"/>
        <v>1473824</v>
      </c>
      <c r="F10">
        <f t="shared" si="1"/>
        <v>0.17569353290719186</v>
      </c>
      <c r="G10">
        <f t="shared" si="2"/>
        <v>65.88507484019695</v>
      </c>
      <c r="H10" s="3">
        <f t="shared" si="3"/>
        <v>23.97492515980305</v>
      </c>
    </row>
    <row r="11" spans="1:12" x14ac:dyDescent="0.25">
      <c r="B11">
        <v>140</v>
      </c>
      <c r="C11">
        <v>104.84</v>
      </c>
      <c r="D11" s="4" t="s">
        <v>17</v>
      </c>
      <c r="E11">
        <f t="shared" si="0"/>
        <v>1719295</v>
      </c>
      <c r="F11">
        <f t="shared" si="1"/>
        <v>0.20495595991086482</v>
      </c>
      <c r="G11">
        <f t="shared" si="2"/>
        <v>76.858484966574309</v>
      </c>
      <c r="H11" s="3">
        <f t="shared" si="3"/>
        <v>27.981515033425694</v>
      </c>
    </row>
    <row r="12" spans="1:12" x14ac:dyDescent="0.25">
      <c r="B12">
        <v>160</v>
      </c>
      <c r="C12">
        <v>119.81</v>
      </c>
      <c r="D12" s="4" t="s">
        <v>18</v>
      </c>
      <c r="E12">
        <f t="shared" si="0"/>
        <v>1964572</v>
      </c>
      <c r="F12">
        <f t="shared" si="1"/>
        <v>0.23419526030960802</v>
      </c>
      <c r="G12">
        <f t="shared" si="2"/>
        <v>87.82322261610301</v>
      </c>
      <c r="H12" s="3">
        <f t="shared" si="3"/>
        <v>31.986777383896992</v>
      </c>
    </row>
    <row r="13" spans="1:12" x14ac:dyDescent="0.25">
      <c r="B13">
        <v>180</v>
      </c>
      <c r="C13">
        <v>134.80000000000001</v>
      </c>
      <c r="D13" s="4" t="s">
        <v>19</v>
      </c>
      <c r="E13">
        <f t="shared" si="0"/>
        <v>2210320</v>
      </c>
      <c r="F13">
        <f t="shared" si="1"/>
        <v>0.26349070829042293</v>
      </c>
      <c r="G13">
        <f t="shared" si="2"/>
        <v>98.809015608908595</v>
      </c>
      <c r="H13" s="3">
        <f t="shared" si="3"/>
        <v>35.990984391091416</v>
      </c>
    </row>
    <row r="14" spans="1:12" x14ac:dyDescent="0.25">
      <c r="B14">
        <v>200</v>
      </c>
      <c r="C14">
        <v>149.76</v>
      </c>
      <c r="D14" s="4">
        <v>258950</v>
      </c>
      <c r="E14">
        <f t="shared" si="0"/>
        <v>2459984</v>
      </c>
      <c r="F14">
        <f t="shared" si="1"/>
        <v>0.29325297990476845</v>
      </c>
      <c r="G14">
        <f t="shared" si="2"/>
        <v>109.96986746428817</v>
      </c>
      <c r="H14" s="3">
        <f t="shared" si="3"/>
        <v>39.79013253571182</v>
      </c>
    </row>
    <row r="15" spans="1:12" x14ac:dyDescent="0.25">
      <c r="B15">
        <v>220</v>
      </c>
      <c r="C15">
        <v>164.74</v>
      </c>
      <c r="D15" s="4" t="s">
        <v>20</v>
      </c>
      <c r="E15">
        <f t="shared" si="0"/>
        <v>2701485</v>
      </c>
      <c r="F15">
        <f t="shared" si="1"/>
        <v>0.32204214597250769</v>
      </c>
      <c r="G15">
        <f t="shared" si="2"/>
        <v>120.76580473969038</v>
      </c>
      <c r="H15" s="3">
        <f t="shared" si="3"/>
        <v>43.974195260309628</v>
      </c>
    </row>
    <row r="16" spans="1:12" x14ac:dyDescent="0.25">
      <c r="B16">
        <v>240</v>
      </c>
      <c r="C16">
        <v>179.72</v>
      </c>
      <c r="D16" s="4" t="s">
        <v>21</v>
      </c>
      <c r="E16">
        <f t="shared" si="0"/>
        <v>2946896</v>
      </c>
      <c r="F16">
        <f t="shared" si="1"/>
        <v>0.35129742041795498</v>
      </c>
      <c r="G16">
        <f t="shared" si="2"/>
        <v>131.73653265673312</v>
      </c>
      <c r="H16" s="3">
        <f t="shared" si="3"/>
        <v>47.983467343266881</v>
      </c>
    </row>
    <row r="17" spans="2:8" x14ac:dyDescent="0.25">
      <c r="B17">
        <v>260</v>
      </c>
      <c r="C17">
        <v>194.71</v>
      </c>
      <c r="D17" s="4" t="s">
        <v>22</v>
      </c>
      <c r="E17">
        <f t="shared" si="0"/>
        <v>3192368</v>
      </c>
      <c r="F17">
        <f t="shared" si="1"/>
        <v>0.38055996663093167</v>
      </c>
      <c r="G17">
        <f t="shared" si="2"/>
        <v>142.70998748659937</v>
      </c>
      <c r="H17" s="3">
        <f t="shared" si="3"/>
        <v>52.000012513400634</v>
      </c>
    </row>
    <row r="18" spans="2:8" x14ac:dyDescent="0.25">
      <c r="B18">
        <v>280</v>
      </c>
      <c r="C18">
        <v>209.69</v>
      </c>
      <c r="D18" s="4" t="s">
        <v>23</v>
      </c>
      <c r="E18">
        <f t="shared" si="0"/>
        <v>3437901</v>
      </c>
      <c r="F18">
        <f t="shared" si="1"/>
        <v>0.40982978461143788</v>
      </c>
      <c r="G18">
        <f t="shared" si="2"/>
        <v>153.68616922928919</v>
      </c>
      <c r="H18" s="3">
        <f t="shared" si="3"/>
        <v>56.003830770710806</v>
      </c>
    </row>
    <row r="19" spans="2:8" x14ac:dyDescent="0.25">
      <c r="B19">
        <v>300</v>
      </c>
      <c r="C19">
        <v>224.73</v>
      </c>
      <c r="D19" s="4" t="s">
        <v>24</v>
      </c>
      <c r="E19">
        <f t="shared" si="0"/>
        <v>3684037</v>
      </c>
      <c r="F19">
        <f t="shared" si="1"/>
        <v>0.43917148580211229</v>
      </c>
      <c r="G19">
        <f t="shared" si="2"/>
        <v>164.68930717579212</v>
      </c>
      <c r="H19" s="3">
        <f t="shared" si="3"/>
        <v>60.040692824207866</v>
      </c>
    </row>
    <row r="22" spans="2:8" x14ac:dyDescent="0.25">
      <c r="B22">
        <v>80</v>
      </c>
      <c r="C22">
        <v>59.88</v>
      </c>
      <c r="D22" s="4" t="s">
        <v>25</v>
      </c>
      <c r="E22">
        <f t="shared" si="0"/>
        <v>245520</v>
      </c>
      <c r="F22">
        <f t="shared" si="1"/>
        <v>2.9268268259557279E-2</v>
      </c>
      <c r="G22">
        <f>F22*$K$3</f>
        <v>43.902402389335919</v>
      </c>
      <c r="H22" s="3">
        <f>C22-G22</f>
        <v>15.977597610664084</v>
      </c>
    </row>
    <row r="23" spans="2:8" x14ac:dyDescent="0.25">
      <c r="B23">
        <v>90</v>
      </c>
      <c r="C23">
        <v>67.37</v>
      </c>
      <c r="D23" s="4" t="s">
        <v>26</v>
      </c>
      <c r="E23">
        <f t="shared" si="0"/>
        <v>276474</v>
      </c>
      <c r="F23">
        <f t="shared" si="1"/>
        <v>3.2958273048195007E-2</v>
      </c>
      <c r="G23">
        <f t="shared" ref="G23:G34" si="4">F23*$K$3</f>
        <v>49.437409572292509</v>
      </c>
      <c r="H23" s="3">
        <f t="shared" ref="H22:H35" si="5">C23-G23</f>
        <v>17.932590427707495</v>
      </c>
    </row>
    <row r="24" spans="2:8" x14ac:dyDescent="0.25">
      <c r="B24">
        <v>100</v>
      </c>
      <c r="C24">
        <v>74.89</v>
      </c>
      <c r="D24" s="4" t="s">
        <v>27</v>
      </c>
      <c r="E24">
        <f t="shared" si="0"/>
        <v>307091</v>
      </c>
      <c r="F24">
        <f t="shared" si="1"/>
        <v>3.6608104301465071E-2</v>
      </c>
      <c r="G24">
        <f t="shared" si="4"/>
        <v>54.912156452197607</v>
      </c>
      <c r="H24" s="3">
        <f t="shared" si="5"/>
        <v>19.977843547802394</v>
      </c>
    </row>
    <row r="25" spans="2:8" x14ac:dyDescent="0.25">
      <c r="B25">
        <v>120</v>
      </c>
      <c r="C25">
        <v>89.86</v>
      </c>
      <c r="D25" s="4" t="s">
        <v>28</v>
      </c>
      <c r="E25">
        <f t="shared" si="0"/>
        <v>368456</v>
      </c>
      <c r="F25">
        <f t="shared" si="1"/>
        <v>4.3923383226797966E-2</v>
      </c>
      <c r="G25">
        <f t="shared" si="4"/>
        <v>65.88507484019695</v>
      </c>
      <c r="H25" s="3">
        <f t="shared" si="5"/>
        <v>23.97492515980305</v>
      </c>
    </row>
    <row r="26" spans="2:8" x14ac:dyDescent="0.25">
      <c r="B26">
        <v>140</v>
      </c>
      <c r="C26">
        <v>104.84</v>
      </c>
      <c r="D26" s="5" t="s">
        <v>29</v>
      </c>
      <c r="E26">
        <f t="shared" si="0"/>
        <v>429832</v>
      </c>
      <c r="F26">
        <f t="shared" si="1"/>
        <v>5.1239973454472239E-2</v>
      </c>
      <c r="G26">
        <f t="shared" si="4"/>
        <v>76.85996018170836</v>
      </c>
      <c r="H26" s="3">
        <f t="shared" si="5"/>
        <v>27.980039818291644</v>
      </c>
    </row>
    <row r="27" spans="2:8" x14ac:dyDescent="0.25">
      <c r="B27">
        <v>160</v>
      </c>
      <c r="C27">
        <v>119.81</v>
      </c>
      <c r="D27" s="4" t="s">
        <v>30</v>
      </c>
      <c r="E27">
        <f t="shared" si="0"/>
        <v>491210</v>
      </c>
      <c r="F27">
        <f t="shared" si="1"/>
        <v>5.8556802100754035E-2</v>
      </c>
      <c r="G27">
        <f t="shared" si="4"/>
        <v>87.835203151131054</v>
      </c>
      <c r="H27" s="3">
        <f t="shared" si="5"/>
        <v>31.974796848868948</v>
      </c>
    </row>
    <row r="28" spans="2:8" x14ac:dyDescent="0.25">
      <c r="B28">
        <v>180</v>
      </c>
      <c r="C28">
        <v>134.80000000000001</v>
      </c>
      <c r="D28" s="4" t="s">
        <v>31</v>
      </c>
      <c r="E28">
        <f t="shared" si="0"/>
        <v>552570</v>
      </c>
      <c r="F28">
        <f t="shared" si="1"/>
        <v>6.5871484979568115E-2</v>
      </c>
      <c r="G28">
        <f t="shared" si="4"/>
        <v>98.807227469352171</v>
      </c>
      <c r="H28" s="3">
        <f t="shared" si="5"/>
        <v>35.992772530647841</v>
      </c>
    </row>
    <row r="29" spans="2:8" x14ac:dyDescent="0.25">
      <c r="B29">
        <v>200</v>
      </c>
      <c r="C29">
        <v>149.76</v>
      </c>
      <c r="D29" s="6" t="s">
        <v>32</v>
      </c>
      <c r="E29">
        <f t="shared" si="0"/>
        <v>613988</v>
      </c>
      <c r="F29">
        <f t="shared" si="1"/>
        <v>7.3193081998000384E-2</v>
      </c>
      <c r="G29">
        <f t="shared" si="4"/>
        <v>109.78962299700058</v>
      </c>
      <c r="H29" s="3">
        <f t="shared" si="5"/>
        <v>39.970377002999413</v>
      </c>
    </row>
    <row r="30" spans="2:8" x14ac:dyDescent="0.25">
      <c r="B30">
        <v>220</v>
      </c>
      <c r="C30">
        <v>164.74</v>
      </c>
      <c r="D30" s="4" t="s">
        <v>33</v>
      </c>
      <c r="E30">
        <f t="shared" si="0"/>
        <v>675384</v>
      </c>
      <c r="F30">
        <f t="shared" si="1"/>
        <v>8.0512056411749883E-2</v>
      </c>
      <c r="G30">
        <f t="shared" si="4"/>
        <v>120.76808461762482</v>
      </c>
      <c r="H30" s="3">
        <f t="shared" si="5"/>
        <v>43.971915382375187</v>
      </c>
    </row>
    <row r="31" spans="2:8" x14ac:dyDescent="0.25">
      <c r="B31">
        <v>240</v>
      </c>
      <c r="C31">
        <v>179.72</v>
      </c>
      <c r="D31" s="4" t="s">
        <v>34</v>
      </c>
      <c r="E31">
        <f t="shared" si="0"/>
        <v>736714</v>
      </c>
      <c r="F31">
        <f t="shared" si="1"/>
        <v>8.7823163011451127E-2</v>
      </c>
      <c r="G31">
        <f t="shared" si="4"/>
        <v>131.73474451717669</v>
      </c>
      <c r="H31" s="3">
        <f t="shared" si="5"/>
        <v>47.985255482823305</v>
      </c>
    </row>
    <row r="32" spans="2:8" x14ac:dyDescent="0.25">
      <c r="B32">
        <v>260</v>
      </c>
      <c r="C32">
        <v>194.71</v>
      </c>
      <c r="D32" s="4" t="s">
        <v>35</v>
      </c>
      <c r="E32">
        <f t="shared" si="0"/>
        <v>798114</v>
      </c>
      <c r="F32">
        <f t="shared" si="1"/>
        <v>9.5142614262415673E-2</v>
      </c>
      <c r="G32">
        <f t="shared" si="4"/>
        <v>142.71392139362351</v>
      </c>
      <c r="H32" s="3">
        <f t="shared" si="5"/>
        <v>51.9960786063765</v>
      </c>
    </row>
    <row r="33" spans="2:8" x14ac:dyDescent="0.25">
      <c r="B33">
        <v>280</v>
      </c>
      <c r="C33">
        <v>209.69</v>
      </c>
      <c r="D33" s="4" t="s">
        <v>36</v>
      </c>
      <c r="E33">
        <f t="shared" si="0"/>
        <v>859482</v>
      </c>
      <c r="F33">
        <f t="shared" si="1"/>
        <v>0.10245825081565986</v>
      </c>
      <c r="G33">
        <f t="shared" si="4"/>
        <v>153.68737622348979</v>
      </c>
      <c r="H33" s="3">
        <f t="shared" si="5"/>
        <v>56.002623776510205</v>
      </c>
    </row>
    <row r="34" spans="2:8" x14ac:dyDescent="0.25">
      <c r="B34">
        <v>300</v>
      </c>
      <c r="C34">
        <v>224.73</v>
      </c>
      <c r="D34" s="4" t="s">
        <v>37</v>
      </c>
      <c r="E34">
        <f t="shared" si="0"/>
        <v>921081</v>
      </c>
      <c r="F34">
        <f t="shared" si="1"/>
        <v>0.10980142471807297</v>
      </c>
      <c r="G34">
        <f t="shared" si="4"/>
        <v>164.70213707710946</v>
      </c>
      <c r="H34" s="3">
        <f t="shared" si="5"/>
        <v>60.027862922890534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Specialists</dc:creator>
  <cp:lastModifiedBy>Specialists</cp:lastModifiedBy>
  <dcterms:created xsi:type="dcterms:W3CDTF">2016-02-11T12:49:25Z</dcterms:created>
  <dcterms:modified xsi:type="dcterms:W3CDTF">2016-02-11T15:05:19Z</dcterms:modified>
</cp:coreProperties>
</file>