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1655"/>
  </bookViews>
  <sheets>
    <sheet name="ADC Count @ 2.5V" sheetId="1" r:id="rId1"/>
    <sheet name="System Meas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L6" i="2" l="1"/>
  <c r="M6" i="2"/>
  <c r="L7" i="2"/>
  <c r="M7" i="2"/>
  <c r="L8" i="2"/>
  <c r="M8" i="2"/>
  <c r="L9" i="2"/>
  <c r="M9" i="2"/>
  <c r="L10" i="2"/>
  <c r="M10" i="2"/>
  <c r="L11" i="2"/>
  <c r="M11" i="2"/>
  <c r="L12" i="2"/>
  <c r="M12" i="2"/>
  <c r="L13" i="2"/>
  <c r="M13" i="2"/>
  <c r="L14" i="2"/>
  <c r="M14" i="2"/>
  <c r="L15" i="2"/>
  <c r="M15" i="2"/>
  <c r="L16" i="2"/>
  <c r="M16" i="2"/>
  <c r="L17" i="2"/>
  <c r="M17" i="2"/>
  <c r="L18" i="2"/>
  <c r="M18" i="2"/>
  <c r="L19" i="2"/>
  <c r="M19" i="2"/>
  <c r="L20" i="2"/>
  <c r="M20" i="2"/>
  <c r="L21" i="2"/>
  <c r="M21" i="2"/>
  <c r="L22" i="2"/>
  <c r="M22" i="2"/>
  <c r="L23" i="2"/>
  <c r="M23" i="2"/>
  <c r="L24" i="2"/>
  <c r="M24" i="2"/>
  <c r="M5" i="2"/>
  <c r="L5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F5" i="2"/>
  <c r="E5" i="2"/>
  <c r="C7" i="1"/>
  <c r="G17" i="1" s="1"/>
  <c r="G24" i="1" l="1"/>
  <c r="G20" i="1"/>
  <c r="G32" i="1"/>
  <c r="G16" i="1"/>
  <c r="G28" i="1"/>
  <c r="G31" i="1"/>
  <c r="G27" i="1"/>
  <c r="G23" i="1"/>
  <c r="G19" i="1"/>
  <c r="G15" i="1"/>
  <c r="D8" i="1"/>
  <c r="G30" i="1"/>
  <c r="G26" i="1"/>
  <c r="G22" i="1"/>
  <c r="G18" i="1"/>
  <c r="G14" i="1"/>
  <c r="G13" i="1"/>
  <c r="G29" i="1"/>
  <c r="G25" i="1"/>
  <c r="G21" i="1"/>
  <c r="F14" i="1" l="1"/>
  <c r="F15" i="1"/>
  <c r="F18" i="1"/>
  <c r="F19" i="1"/>
  <c r="F22" i="1"/>
  <c r="F23" i="1"/>
  <c r="F26" i="1"/>
  <c r="F27" i="1"/>
  <c r="F30" i="1"/>
  <c r="F31" i="1"/>
  <c r="F13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14" i="1"/>
  <c r="D13" i="1"/>
  <c r="H28" i="1" l="1"/>
  <c r="F28" i="1"/>
  <c r="H24" i="1"/>
  <c r="F24" i="1"/>
  <c r="H16" i="1"/>
  <c r="F16" i="1"/>
  <c r="H29" i="1"/>
  <c r="F29" i="1"/>
  <c r="H25" i="1"/>
  <c r="F25" i="1"/>
  <c r="H21" i="1"/>
  <c r="F21" i="1"/>
  <c r="H17" i="1"/>
  <c r="F17" i="1"/>
  <c r="H32" i="1"/>
  <c r="F32" i="1"/>
  <c r="H20" i="1"/>
  <c r="F20" i="1"/>
  <c r="H31" i="1"/>
  <c r="H27" i="1"/>
  <c r="H23" i="1"/>
  <c r="H19" i="1"/>
  <c r="H15" i="1"/>
  <c r="H30" i="1"/>
  <c r="H26" i="1"/>
  <c r="H22" i="1"/>
  <c r="H18" i="1"/>
  <c r="H14" i="1"/>
  <c r="E31" i="1"/>
  <c r="E27" i="1"/>
  <c r="E19" i="1"/>
  <c r="E29" i="1"/>
  <c r="E21" i="1"/>
  <c r="E32" i="1"/>
  <c r="E28" i="1"/>
  <c r="E24" i="1"/>
  <c r="E20" i="1"/>
  <c r="E16" i="1"/>
  <c r="E23" i="1"/>
  <c r="E15" i="1"/>
  <c r="E30" i="1"/>
  <c r="E26" i="1"/>
  <c r="E22" i="1"/>
  <c r="E14" i="1"/>
  <c r="E25" i="1"/>
  <c r="E17" i="1"/>
  <c r="E18" i="1"/>
  <c r="I32" i="1"/>
  <c r="I30" i="1"/>
  <c r="I28" i="1"/>
  <c r="I26" i="1"/>
  <c r="I24" i="1"/>
  <c r="I22" i="1"/>
  <c r="I20" i="1"/>
  <c r="I18" i="1"/>
  <c r="I16" i="1"/>
  <c r="I14" i="1"/>
  <c r="I13" i="1"/>
  <c r="I31" i="1"/>
  <c r="I29" i="1"/>
  <c r="I27" i="1"/>
  <c r="I25" i="1"/>
  <c r="I23" i="1"/>
  <c r="I21" i="1"/>
  <c r="I19" i="1"/>
  <c r="I17" i="1"/>
  <c r="I15" i="1"/>
</calcChain>
</file>

<file path=xl/comments1.xml><?xml version="1.0" encoding="utf-8"?>
<comments xmlns="http://schemas.openxmlformats.org/spreadsheetml/2006/main">
  <authors>
    <author>clement 李明吉</author>
  </authors>
  <commentList>
    <comment ref="E12" authorId="0">
      <text>
        <r>
          <rPr>
            <sz val="9"/>
            <color indexed="81"/>
            <rFont val="Tahoma"/>
            <family val="2"/>
          </rPr>
          <t>Bit(n+1) - Bit(n)</t>
        </r>
      </text>
    </comment>
    <comment ref="G12" authorId="0">
      <text>
        <r>
          <rPr>
            <sz val="9"/>
            <color indexed="81"/>
            <rFont val="Tahoma"/>
            <family val="2"/>
          </rPr>
          <t>=Vin_DVM / 5V * 2^16</t>
        </r>
      </text>
    </comment>
    <comment ref="H12" authorId="0">
      <text>
        <r>
          <rPr>
            <sz val="9"/>
            <color indexed="81"/>
            <rFont val="Tahoma"/>
            <family val="2"/>
          </rPr>
          <t>Bit(n+1) - Bit(n)</t>
        </r>
      </text>
    </comment>
    <comment ref="I12" authorId="0">
      <text>
        <r>
          <rPr>
            <sz val="9"/>
            <color indexed="81"/>
            <rFont val="Tahoma"/>
            <family val="2"/>
          </rPr>
          <t>Read_Bit - Ideal_Bit</t>
        </r>
      </text>
    </comment>
  </commentList>
</comments>
</file>

<file path=xl/sharedStrings.xml><?xml version="1.0" encoding="utf-8"?>
<sst xmlns="http://schemas.openxmlformats.org/spreadsheetml/2006/main" count="56" uniqueCount="52">
  <si>
    <t>7B6F</t>
    <phoneticPr fontId="2" type="noConversion"/>
  </si>
  <si>
    <t>7BF1</t>
    <phoneticPr fontId="2" type="noConversion"/>
  </si>
  <si>
    <t>7C75</t>
    <phoneticPr fontId="2" type="noConversion"/>
  </si>
  <si>
    <t>7CFC</t>
    <phoneticPr fontId="2" type="noConversion"/>
  </si>
  <si>
    <t>7DFE</t>
    <phoneticPr fontId="2" type="noConversion"/>
  </si>
  <si>
    <t>7E81</t>
    <phoneticPr fontId="2" type="noConversion"/>
  </si>
  <si>
    <t>7F06</t>
    <phoneticPr fontId="2" type="noConversion"/>
  </si>
  <si>
    <t>7F88</t>
    <phoneticPr fontId="2" type="noConversion"/>
  </si>
  <si>
    <t>8016</t>
    <phoneticPr fontId="2" type="noConversion"/>
  </si>
  <si>
    <t>8098</t>
    <phoneticPr fontId="2" type="noConversion"/>
  </si>
  <si>
    <t>811B</t>
    <phoneticPr fontId="2" type="noConversion"/>
  </si>
  <si>
    <t>8221</t>
    <phoneticPr fontId="2" type="noConversion"/>
  </si>
  <si>
    <t>819E</t>
    <phoneticPr fontId="2" type="noConversion"/>
  </si>
  <si>
    <t>82A4</t>
    <phoneticPr fontId="2" type="noConversion"/>
  </si>
  <si>
    <t>8328</t>
    <phoneticPr fontId="2" type="noConversion"/>
  </si>
  <si>
    <t>83AB</t>
    <phoneticPr fontId="2" type="noConversion"/>
  </si>
  <si>
    <t>842D</t>
    <phoneticPr fontId="2" type="noConversion"/>
  </si>
  <si>
    <t>84B1</t>
    <phoneticPr fontId="2" type="noConversion"/>
  </si>
  <si>
    <t>8533</t>
    <phoneticPr fontId="2" type="noConversion"/>
  </si>
  <si>
    <t>ADC Set 2 xVref Mode</t>
    <phoneticPr fontId="2" type="noConversion"/>
  </si>
  <si>
    <t>Input Voltage change by 10mV</t>
    <phoneticPr fontId="2" type="noConversion"/>
  </si>
  <si>
    <t>Test Condition:</t>
    <phoneticPr fontId="2" type="noConversion"/>
  </si>
  <si>
    <t>Vin_DVM(V)</t>
    <phoneticPr fontId="2" type="noConversion"/>
  </si>
  <si>
    <t>Hex</t>
    <phoneticPr fontId="2" type="noConversion"/>
  </si>
  <si>
    <t>DEC</t>
    <phoneticPr fontId="2" type="noConversion"/>
  </si>
  <si>
    <t>DEC</t>
    <phoneticPr fontId="2" type="noConversion"/>
  </si>
  <si>
    <t>7D7C</t>
    <phoneticPr fontId="2" type="noConversion"/>
  </si>
  <si>
    <t>Hex</t>
    <phoneticPr fontId="2" type="noConversion"/>
  </si>
  <si>
    <t>Item</t>
    <phoneticPr fontId="2" type="noConversion"/>
  </si>
  <si>
    <t>Ideal delta Bit (by 10mV)</t>
    <phoneticPr fontId="2" type="noConversion"/>
  </si>
  <si>
    <t>ADC Vref(V)</t>
    <phoneticPr fontId="2" type="noConversion"/>
  </si>
  <si>
    <t>V</t>
    <phoneticPr fontId="2" type="noConversion"/>
  </si>
  <si>
    <t>2 xVref (V)</t>
    <phoneticPr fontId="2" type="noConversion"/>
  </si>
  <si>
    <t>ADC Read(Count)</t>
    <phoneticPr fontId="2" type="noConversion"/>
  </si>
  <si>
    <t>ADC Ideal(Count)</t>
    <phoneticPr fontId="2" type="noConversion"/>
  </si>
  <si>
    <t>Delta</t>
    <phoneticPr fontId="2" type="noConversion"/>
  </si>
  <si>
    <t>Delta</t>
    <phoneticPr fontId="2" type="noConversion"/>
  </si>
  <si>
    <t>Delta</t>
    <phoneticPr fontId="2" type="noConversion"/>
  </si>
  <si>
    <t>The Internal Verf voltage is adjusted to make the reading count matching ideal count under 2.5V.</t>
    <phoneticPr fontId="2" type="noConversion"/>
  </si>
  <si>
    <t xml:space="preserve">  CH1   </t>
  </si>
  <si>
    <t xml:space="preserve">  CH2  </t>
  </si>
  <si>
    <t>CH1</t>
  </si>
  <si>
    <t>CH2</t>
  </si>
  <si>
    <t>Input</t>
    <phoneticPr fontId="2" type="noConversion"/>
  </si>
  <si>
    <t>Input</t>
    <phoneticPr fontId="2" type="noConversion"/>
  </si>
  <si>
    <t>CH1 Error</t>
    <phoneticPr fontId="2" type="noConversion"/>
  </si>
  <si>
    <t>CH2 Error</t>
  </si>
  <si>
    <t>Item</t>
    <phoneticPr fontId="2" type="noConversion"/>
  </si>
  <si>
    <t>After Calibration Process</t>
    <phoneticPr fontId="2" type="noConversion"/>
  </si>
  <si>
    <t>Use Vref Mode (ADC Input FS= 2V)</t>
    <phoneticPr fontId="2" type="noConversion"/>
  </si>
  <si>
    <t>Use 2xVref Mode (ADC Input FS= 4V)</t>
    <phoneticPr fontId="2" type="noConversion"/>
  </si>
  <si>
    <t>count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</si>
</sst>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"/>
    <numFmt numFmtId="177" formatCode="0.000"/>
  </numFmts>
  <fonts count="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9"/>
      <color indexed="81"/>
      <name val="Tahoma"/>
      <family val="2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4" borderId="1" xfId="0" applyFill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177" fontId="0" fillId="0" borderId="1" xfId="0" applyNumberFormat="1" applyBorder="1">
      <alignment vertical="center"/>
    </xf>
    <xf numFmtId="177" fontId="4" fillId="0" borderId="1" xfId="0" applyNumberFormat="1" applyFont="1" applyBorder="1">
      <alignment vertical="center"/>
    </xf>
    <xf numFmtId="177" fontId="4" fillId="0" borderId="1" xfId="0" applyNumberFormat="1" applyFont="1" applyBorder="1" applyAlignment="1">
      <alignment horizontal="right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669072615923"/>
          <c:y val="5.1400554097404488E-2"/>
          <c:w val="0.85158005249343827"/>
          <c:h val="0.89719889180519097"/>
        </c:manualLayout>
      </c:layout>
      <c:lineChart>
        <c:grouping val="standard"/>
        <c:varyColors val="0"/>
        <c:ser>
          <c:idx val="0"/>
          <c:order val="0"/>
          <c:tx>
            <c:v>CH1_Error_2xVref</c:v>
          </c:tx>
          <c:marker>
            <c:symbol val="none"/>
          </c:marker>
          <c:val>
            <c:numRef>
              <c:f>'System Meas'!$E$5:$E$24</c:f>
              <c:numCache>
                <c:formatCode>0.000</c:formatCode>
                <c:ptCount val="20"/>
                <c:pt idx="0">
                  <c:v>1.1000000000000121E-2</c:v>
                </c:pt>
                <c:pt idx="1">
                  <c:v>-1.0000000000012221E-3</c:v>
                </c:pt>
                <c:pt idx="2">
                  <c:v>-1.3999999999999346E-2</c:v>
                </c:pt>
                <c:pt idx="3">
                  <c:v>-2.4999999999998579E-2</c:v>
                </c:pt>
                <c:pt idx="4">
                  <c:v>-3.6000000000001364E-2</c:v>
                </c:pt>
                <c:pt idx="5">
                  <c:v>-4.7000000000000597E-2</c:v>
                </c:pt>
                <c:pt idx="6">
                  <c:v>-5.4999999999999716E-2</c:v>
                </c:pt>
                <c:pt idx="7">
                  <c:v>-6.3000000000002387E-2</c:v>
                </c:pt>
                <c:pt idx="8">
                  <c:v>-7.0000000000000284E-2</c:v>
                </c:pt>
                <c:pt idx="9">
                  <c:v>-7.9999999999998295E-2</c:v>
                </c:pt>
                <c:pt idx="10">
                  <c:v>-8.7000000000003297E-2</c:v>
                </c:pt>
                <c:pt idx="11">
                  <c:v>-9.3000000000003524E-2</c:v>
                </c:pt>
                <c:pt idx="12">
                  <c:v>5.7999999999992724E-2</c:v>
                </c:pt>
                <c:pt idx="13">
                  <c:v>4.8000000000001819E-2</c:v>
                </c:pt>
                <c:pt idx="14">
                  <c:v>3.3000000000001251E-2</c:v>
                </c:pt>
                <c:pt idx="15">
                  <c:v>2.199999999999136E-2</c:v>
                </c:pt>
                <c:pt idx="16">
                  <c:v>1.099999999999568E-2</c:v>
                </c:pt>
                <c:pt idx="17">
                  <c:v>1.9999999999953388E-3</c:v>
                </c:pt>
                <c:pt idx="18">
                  <c:v>-9.9999999999909051E-3</c:v>
                </c:pt>
                <c:pt idx="19">
                  <c:v>-2.7999999999991587E-2</c:v>
                </c:pt>
              </c:numCache>
            </c:numRef>
          </c:val>
          <c:smooth val="0"/>
        </c:ser>
        <c:ser>
          <c:idx val="1"/>
          <c:order val="1"/>
          <c:tx>
            <c:v>CH2_Error_2xVref</c:v>
          </c:tx>
          <c:marker>
            <c:symbol val="none"/>
          </c:marker>
          <c:val>
            <c:numRef>
              <c:f>'System Meas'!$F$5:$F$24</c:f>
              <c:numCache>
                <c:formatCode>0.000</c:formatCode>
                <c:ptCount val="20"/>
                <c:pt idx="0">
                  <c:v>1.1000000000000121E-2</c:v>
                </c:pt>
                <c:pt idx="1">
                  <c:v>-1.0000000000012221E-3</c:v>
                </c:pt>
                <c:pt idx="2">
                  <c:v>-1.3999999999999346E-2</c:v>
                </c:pt>
                <c:pt idx="3">
                  <c:v>-2.7000000000001023E-2</c:v>
                </c:pt>
                <c:pt idx="4">
                  <c:v>-3.6999999999999034E-2</c:v>
                </c:pt>
                <c:pt idx="5">
                  <c:v>-4.7999999999998266E-2</c:v>
                </c:pt>
                <c:pt idx="6">
                  <c:v>-5.4000000000002046E-2</c:v>
                </c:pt>
                <c:pt idx="7">
                  <c:v>-6.3000000000002387E-2</c:v>
                </c:pt>
                <c:pt idx="8">
                  <c:v>-7.2000000000002728E-2</c:v>
                </c:pt>
                <c:pt idx="9">
                  <c:v>-7.9999999999998295E-2</c:v>
                </c:pt>
                <c:pt idx="10">
                  <c:v>-8.7000000000003297E-2</c:v>
                </c:pt>
                <c:pt idx="11">
                  <c:v>-9.4000000000001194E-2</c:v>
                </c:pt>
                <c:pt idx="12">
                  <c:v>5.700000000000216E-2</c:v>
                </c:pt>
                <c:pt idx="13">
                  <c:v>4.9000000000006594E-2</c:v>
                </c:pt>
                <c:pt idx="14">
                  <c:v>3.1999999999996476E-2</c:v>
                </c:pt>
                <c:pt idx="15">
                  <c:v>2.199999999999136E-2</c:v>
                </c:pt>
                <c:pt idx="16">
                  <c:v>9.0000000000003411E-3</c:v>
                </c:pt>
                <c:pt idx="17">
                  <c:v>-1.0000000000047748E-3</c:v>
                </c:pt>
                <c:pt idx="18">
                  <c:v>-1.2999999999991019E-2</c:v>
                </c:pt>
                <c:pt idx="19">
                  <c:v>-2.5999999999996248E-2</c:v>
                </c:pt>
              </c:numCache>
            </c:numRef>
          </c:val>
          <c:smooth val="0"/>
        </c:ser>
        <c:ser>
          <c:idx val="2"/>
          <c:order val="2"/>
          <c:tx>
            <c:v>CH1_Error_Verf</c:v>
          </c:tx>
          <c:marker>
            <c:symbol val="none"/>
          </c:marker>
          <c:val>
            <c:numRef>
              <c:f>'System Meas'!$L$5:$L$24</c:f>
              <c:numCache>
                <c:formatCode>0.000</c:formatCode>
                <c:ptCount val="20"/>
                <c:pt idx="0">
                  <c:v>-1.9999999999997797E-3</c:v>
                </c:pt>
                <c:pt idx="1">
                  <c:v>-3.0000000000001137E-3</c:v>
                </c:pt>
                <c:pt idx="2">
                  <c:v>-3.0000000000001137E-3</c:v>
                </c:pt>
                <c:pt idx="3">
                  <c:v>-4.9999999999990052E-3</c:v>
                </c:pt>
                <c:pt idx="4">
                  <c:v>-4.0000000000013358E-3</c:v>
                </c:pt>
                <c:pt idx="5">
                  <c:v>-9.9999999999766942E-4</c:v>
                </c:pt>
                <c:pt idx="6">
                  <c:v>-1.0000000000047748E-3</c:v>
                </c:pt>
                <c:pt idx="7">
                  <c:v>-9.9999999999766942E-4</c:v>
                </c:pt>
                <c:pt idx="8">
                  <c:v>-3.0000000000001137E-3</c:v>
                </c:pt>
                <c:pt idx="9">
                  <c:v>-3.9999999999977831E-3</c:v>
                </c:pt>
                <c:pt idx="10">
                  <c:v>-3.0000000000001137E-3</c:v>
                </c:pt>
                <c:pt idx="11">
                  <c:v>0</c:v>
                </c:pt>
                <c:pt idx="12">
                  <c:v>-1.9999999999953388E-3</c:v>
                </c:pt>
                <c:pt idx="13">
                  <c:v>-1.9999999999953388E-3</c:v>
                </c:pt>
                <c:pt idx="14">
                  <c:v>-1.0000000000047748E-3</c:v>
                </c:pt>
                <c:pt idx="15">
                  <c:v>-9.9999999999056399E-4</c:v>
                </c:pt>
                <c:pt idx="16">
                  <c:v>3.0000000000001137E-3</c:v>
                </c:pt>
                <c:pt idx="17">
                  <c:v>-1.0000000000047748E-3</c:v>
                </c:pt>
                <c:pt idx="18">
                  <c:v>5.0000000000096634E-3</c:v>
                </c:pt>
                <c:pt idx="19">
                  <c:v>7.0000000000050022E-3</c:v>
                </c:pt>
              </c:numCache>
            </c:numRef>
          </c:val>
          <c:smooth val="0"/>
        </c:ser>
        <c:ser>
          <c:idx val="3"/>
          <c:order val="3"/>
          <c:tx>
            <c:v>CH2_Error_Vref</c:v>
          </c:tx>
          <c:marker>
            <c:symbol val="none"/>
          </c:marker>
          <c:val>
            <c:numRef>
              <c:f>'System Meas'!$M$5:$M$24</c:f>
              <c:numCache>
                <c:formatCode>0.000</c:formatCode>
                <c:ptCount val="20"/>
                <c:pt idx="0">
                  <c:v>1.000000000000334E-3</c:v>
                </c:pt>
                <c:pt idx="1">
                  <c:v>-2.0000000000006679E-3</c:v>
                </c:pt>
                <c:pt idx="2">
                  <c:v>-2.0000000000006679E-3</c:v>
                </c:pt>
                <c:pt idx="3">
                  <c:v>0</c:v>
                </c:pt>
                <c:pt idx="4">
                  <c:v>-3.0000000000001137E-3</c:v>
                </c:pt>
                <c:pt idx="5">
                  <c:v>0</c:v>
                </c:pt>
                <c:pt idx="6">
                  <c:v>-1.0000000000047748E-3</c:v>
                </c:pt>
                <c:pt idx="7">
                  <c:v>-9.9999999999766942E-4</c:v>
                </c:pt>
                <c:pt idx="8">
                  <c:v>-3.9999999999977831E-3</c:v>
                </c:pt>
                <c:pt idx="9">
                  <c:v>-2.0000000000024443E-3</c:v>
                </c:pt>
                <c:pt idx="10">
                  <c:v>-1.0000000000047748E-3</c:v>
                </c:pt>
                <c:pt idx="11">
                  <c:v>0</c:v>
                </c:pt>
                <c:pt idx="12">
                  <c:v>-1.0000000000047748E-3</c:v>
                </c:pt>
                <c:pt idx="13">
                  <c:v>0</c:v>
                </c:pt>
                <c:pt idx="14">
                  <c:v>1.9999999999953388E-3</c:v>
                </c:pt>
                <c:pt idx="15">
                  <c:v>-3.9999999999906777E-3</c:v>
                </c:pt>
                <c:pt idx="16">
                  <c:v>1.9999999999953388E-3</c:v>
                </c:pt>
                <c:pt idx="17">
                  <c:v>3.0000000000001137E-3</c:v>
                </c:pt>
                <c:pt idx="18">
                  <c:v>4.0000000000048885E-3</c:v>
                </c:pt>
                <c:pt idx="19">
                  <c:v>9.0000000000003411E-3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295872"/>
        <c:axId val="257297408"/>
      </c:lineChart>
      <c:catAx>
        <c:axId val="257295872"/>
        <c:scaling>
          <c:orientation val="minMax"/>
        </c:scaling>
        <c:delete val="0"/>
        <c:axPos val="b"/>
        <c:majorTickMark val="out"/>
        <c:minorTickMark val="none"/>
        <c:tickLblPos val="nextTo"/>
        <c:crossAx val="257297408"/>
        <c:crosses val="autoZero"/>
        <c:auto val="1"/>
        <c:lblAlgn val="ctr"/>
        <c:lblOffset val="100"/>
        <c:noMultiLvlLbl val="0"/>
      </c:catAx>
      <c:valAx>
        <c:axId val="257297408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57295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391579177602801"/>
          <c:y val="0.59645450568678915"/>
          <c:w val="0.26536356767788938"/>
          <c:h val="0.2585581896096768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400050</xdr:colOff>
      <xdr:row>18</xdr:row>
      <xdr:rowOff>114300</xdr:rowOff>
    </xdr:from>
    <xdr:to>
      <xdr:col>11</xdr:col>
      <xdr:colOff>561975</xdr:colOff>
      <xdr:row>21</xdr:row>
      <xdr:rowOff>9525</xdr:rowOff>
    </xdr:to>
    <xdr:sp macro="" textlink="">
      <xdr:nvSpPr>
        <xdr:cNvPr id="4" name="矩形圖說文字 3"/>
        <xdr:cNvSpPr/>
      </xdr:nvSpPr>
      <xdr:spPr>
        <a:xfrm>
          <a:off x="6753225" y="4305300"/>
          <a:ext cx="2000250" cy="523875"/>
        </a:xfrm>
        <a:prstGeom prst="wedgeRectCallout">
          <a:avLst>
            <a:gd name="adj1" fmla="val -60524"/>
            <a:gd name="adj2" fmla="val 5367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zh-TW" sz="1100"/>
            <a:t>Level</a:t>
          </a:r>
          <a:r>
            <a:rPr lang="en-US" altLang="zh-TW" sz="1100" baseline="0"/>
            <a:t> shift about  11 count when count is over  8000(Hex)</a:t>
          </a:r>
          <a:endParaRPr lang="zh-TW" altLang="en-US" sz="1100"/>
        </a:p>
      </xdr:txBody>
    </xdr:sp>
    <xdr:clientData/>
  </xdr:twoCellAnchor>
  <xdr:twoCellAnchor>
    <xdr:from>
      <xdr:col>9</xdr:col>
      <xdr:colOff>19050</xdr:colOff>
      <xdr:row>21</xdr:row>
      <xdr:rowOff>104775</xdr:rowOff>
    </xdr:from>
    <xdr:to>
      <xdr:col>9</xdr:col>
      <xdr:colOff>266701</xdr:colOff>
      <xdr:row>31</xdr:row>
      <xdr:rowOff>152400</xdr:rowOff>
    </xdr:to>
    <xdr:sp macro="" textlink="">
      <xdr:nvSpPr>
        <xdr:cNvPr id="5" name="右中括弧 4"/>
        <xdr:cNvSpPr/>
      </xdr:nvSpPr>
      <xdr:spPr>
        <a:xfrm>
          <a:off x="6372225" y="4924425"/>
          <a:ext cx="247651" cy="2143125"/>
        </a:xfrm>
        <a:prstGeom prst="rightBracket">
          <a:avLst/>
        </a:prstGeom>
        <a:ln w="381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438150</xdr:colOff>
      <xdr:row>3</xdr:row>
      <xdr:rowOff>76199</xdr:rowOff>
    </xdr:from>
    <xdr:to>
      <xdr:col>20</xdr:col>
      <xdr:colOff>604837</xdr:colOff>
      <xdr:row>20</xdr:row>
      <xdr:rowOff>66674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H7" sqref="H7"/>
    </sheetView>
  </sheetViews>
  <sheetFormatPr defaultRowHeight="16.5" x14ac:dyDescent="0.25"/>
  <cols>
    <col min="1" max="1" width="7.25" customWidth="1"/>
    <col min="2" max="2" width="13.125" customWidth="1"/>
    <col min="11" max="11" width="15.125" bestFit="1" customWidth="1"/>
    <col min="12" max="12" width="14" bestFit="1" customWidth="1"/>
    <col min="14" max="14" width="11.375" customWidth="1"/>
    <col min="15" max="15" width="13.875" bestFit="1" customWidth="1"/>
  </cols>
  <sheetData>
    <row r="1" spans="1:9" x14ac:dyDescent="0.25">
      <c r="A1" t="s">
        <v>21</v>
      </c>
    </row>
    <row r="2" spans="1:9" x14ac:dyDescent="0.25">
      <c r="B2" t="s">
        <v>19</v>
      </c>
    </row>
    <row r="3" spans="1:9" x14ac:dyDescent="0.25">
      <c r="B3" t="s">
        <v>20</v>
      </c>
    </row>
    <row r="5" spans="1:9" x14ac:dyDescent="0.25">
      <c r="B5" t="s">
        <v>38</v>
      </c>
    </row>
    <row r="6" spans="1:9" x14ac:dyDescent="0.25">
      <c r="B6" t="s">
        <v>30</v>
      </c>
      <c r="C6" s="11">
        <v>2.4992999999999999</v>
      </c>
      <c r="D6" t="s">
        <v>31</v>
      </c>
    </row>
    <row r="7" spans="1:9" x14ac:dyDescent="0.25">
      <c r="B7" t="s">
        <v>32</v>
      </c>
      <c r="C7" s="9">
        <f>C6*2</f>
        <v>4.9985999999999997</v>
      </c>
      <c r="D7" t="s">
        <v>31</v>
      </c>
    </row>
    <row r="8" spans="1:9" x14ac:dyDescent="0.25">
      <c r="B8" t="s">
        <v>29</v>
      </c>
      <c r="D8" s="9">
        <f>ROUND(0.01/C7*2^16,0)</f>
        <v>131</v>
      </c>
      <c r="E8" t="s">
        <v>51</v>
      </c>
    </row>
    <row r="11" spans="1:9" x14ac:dyDescent="0.25">
      <c r="C11" s="6" t="s">
        <v>33</v>
      </c>
      <c r="D11" s="6"/>
      <c r="E11" s="1"/>
      <c r="F11" s="6" t="s">
        <v>34</v>
      </c>
      <c r="G11" s="6"/>
    </row>
    <row r="12" spans="1:9" x14ac:dyDescent="0.25">
      <c r="A12" s="5" t="s">
        <v>28</v>
      </c>
      <c r="B12" s="3" t="s">
        <v>22</v>
      </c>
      <c r="C12" s="7" t="s">
        <v>23</v>
      </c>
      <c r="D12" s="7" t="s">
        <v>25</v>
      </c>
      <c r="E12" s="7" t="s">
        <v>35</v>
      </c>
      <c r="F12" s="10" t="s">
        <v>27</v>
      </c>
      <c r="G12" s="10" t="s">
        <v>24</v>
      </c>
      <c r="H12" s="10" t="s">
        <v>36</v>
      </c>
      <c r="I12" s="2" t="s">
        <v>37</v>
      </c>
    </row>
    <row r="13" spans="1:9" x14ac:dyDescent="0.25">
      <c r="A13" s="16">
        <v>1</v>
      </c>
      <c r="B13" s="4">
        <v>2.4100600000000001</v>
      </c>
      <c r="C13" s="8" t="s">
        <v>0</v>
      </c>
      <c r="D13" s="7">
        <f t="shared" ref="D13:D32" si="0">HEX2DEC(C13)</f>
        <v>31599</v>
      </c>
      <c r="E13" s="7"/>
      <c r="F13" s="10" t="str">
        <f>DEC2HEX(G13,4)</f>
        <v>7B6E</v>
      </c>
      <c r="G13" s="10">
        <f>ROUND(B13/$C$7*2^16,0)</f>
        <v>31598</v>
      </c>
      <c r="H13" s="11"/>
      <c r="I13" s="2">
        <f>D13-G13</f>
        <v>1</v>
      </c>
    </row>
    <row r="14" spans="1:9" x14ac:dyDescent="0.25">
      <c r="A14" s="16">
        <v>2</v>
      </c>
      <c r="B14" s="4">
        <v>2.42001</v>
      </c>
      <c r="C14" s="8" t="s">
        <v>1</v>
      </c>
      <c r="D14" s="7">
        <f t="shared" si="0"/>
        <v>31729</v>
      </c>
      <c r="E14" s="7">
        <f>D14-D13</f>
        <v>130</v>
      </c>
      <c r="F14" s="10" t="str">
        <f t="shared" ref="F14:F32" si="1">DEC2HEX(G14,4)</f>
        <v>7BF0</v>
      </c>
      <c r="G14" s="10">
        <f t="shared" ref="G14:G32" si="2">ROUND(B14/$C$7*2^16,0)</f>
        <v>31728</v>
      </c>
      <c r="H14" s="12">
        <f>G14-G13</f>
        <v>130</v>
      </c>
      <c r="I14" s="2">
        <f>D14-G14</f>
        <v>1</v>
      </c>
    </row>
    <row r="15" spans="1:9" x14ac:dyDescent="0.25">
      <c r="A15" s="16">
        <v>3</v>
      </c>
      <c r="B15" s="4">
        <v>2.4301200000000001</v>
      </c>
      <c r="C15" s="8" t="s">
        <v>2</v>
      </c>
      <c r="D15" s="7">
        <f t="shared" si="0"/>
        <v>31861</v>
      </c>
      <c r="E15" s="7">
        <f t="shared" ref="E15:E32" si="3">D15-D14</f>
        <v>132</v>
      </c>
      <c r="F15" s="10" t="str">
        <f t="shared" si="1"/>
        <v>7C75</v>
      </c>
      <c r="G15" s="10">
        <f t="shared" si="2"/>
        <v>31861</v>
      </c>
      <c r="H15" s="12">
        <f t="shared" ref="H15:H32" si="4">G15-G14</f>
        <v>133</v>
      </c>
      <c r="I15" s="2">
        <f>D15-G15</f>
        <v>0</v>
      </c>
    </row>
    <row r="16" spans="1:9" x14ac:dyDescent="0.25">
      <c r="A16" s="16">
        <v>4</v>
      </c>
      <c r="B16" s="4">
        <v>2.44001</v>
      </c>
      <c r="C16" s="8" t="s">
        <v>3</v>
      </c>
      <c r="D16" s="7">
        <f t="shared" si="0"/>
        <v>31996</v>
      </c>
      <c r="E16" s="7">
        <f t="shared" si="3"/>
        <v>135</v>
      </c>
      <c r="F16" s="10" t="str">
        <f t="shared" si="1"/>
        <v>7CF7</v>
      </c>
      <c r="G16" s="10">
        <f t="shared" si="2"/>
        <v>31991</v>
      </c>
      <c r="H16" s="12">
        <f t="shared" si="4"/>
        <v>130</v>
      </c>
      <c r="I16" s="2">
        <f>D16-G16</f>
        <v>5</v>
      </c>
    </row>
    <row r="17" spans="1:9" x14ac:dyDescent="0.25">
      <c r="A17" s="16">
        <v>5</v>
      </c>
      <c r="B17" s="4">
        <v>2.4500000000000002</v>
      </c>
      <c r="C17" s="8" t="s">
        <v>26</v>
      </c>
      <c r="D17" s="7">
        <f t="shared" si="0"/>
        <v>32124</v>
      </c>
      <c r="E17" s="7">
        <f t="shared" si="3"/>
        <v>128</v>
      </c>
      <c r="F17" s="10" t="str">
        <f t="shared" si="1"/>
        <v>7D7A</v>
      </c>
      <c r="G17" s="10">
        <f t="shared" si="2"/>
        <v>32122</v>
      </c>
      <c r="H17" s="12">
        <f t="shared" si="4"/>
        <v>131</v>
      </c>
      <c r="I17" s="2">
        <f>D17-G17</f>
        <v>2</v>
      </c>
    </row>
    <row r="18" spans="1:9" x14ac:dyDescent="0.25">
      <c r="A18" s="16">
        <v>6</v>
      </c>
      <c r="B18" s="4">
        <v>2.46007</v>
      </c>
      <c r="C18" s="8" t="s">
        <v>4</v>
      </c>
      <c r="D18" s="7">
        <f t="shared" si="0"/>
        <v>32254</v>
      </c>
      <c r="E18" s="7">
        <f t="shared" si="3"/>
        <v>130</v>
      </c>
      <c r="F18" s="10" t="str">
        <f t="shared" si="1"/>
        <v>7DFE</v>
      </c>
      <c r="G18" s="10">
        <f t="shared" si="2"/>
        <v>32254</v>
      </c>
      <c r="H18" s="12">
        <f t="shared" si="4"/>
        <v>132</v>
      </c>
      <c r="I18" s="2">
        <f>D18-G18</f>
        <v>0</v>
      </c>
    </row>
    <row r="19" spans="1:9" x14ac:dyDescent="0.25">
      <c r="A19" s="16">
        <v>7</v>
      </c>
      <c r="B19" s="4">
        <v>2.47004</v>
      </c>
      <c r="C19" s="8" t="s">
        <v>5</v>
      </c>
      <c r="D19" s="7">
        <f t="shared" si="0"/>
        <v>32385</v>
      </c>
      <c r="E19" s="7">
        <f t="shared" si="3"/>
        <v>131</v>
      </c>
      <c r="F19" s="10" t="str">
        <f t="shared" si="1"/>
        <v>7E80</v>
      </c>
      <c r="G19" s="10">
        <f t="shared" si="2"/>
        <v>32384</v>
      </c>
      <c r="H19" s="12">
        <f t="shared" si="4"/>
        <v>130</v>
      </c>
      <c r="I19" s="2">
        <f>D19-G19</f>
        <v>1</v>
      </c>
    </row>
    <row r="20" spans="1:9" x14ac:dyDescent="0.25">
      <c r="A20" s="16">
        <v>8</v>
      </c>
      <c r="B20" s="4">
        <v>2.4800900000000001</v>
      </c>
      <c r="C20" s="8" t="s">
        <v>6</v>
      </c>
      <c r="D20" s="7">
        <f t="shared" si="0"/>
        <v>32518</v>
      </c>
      <c r="E20" s="7">
        <f t="shared" si="3"/>
        <v>133</v>
      </c>
      <c r="F20" s="10" t="str">
        <f t="shared" si="1"/>
        <v>7F04</v>
      </c>
      <c r="G20" s="10">
        <f t="shared" si="2"/>
        <v>32516</v>
      </c>
      <c r="H20" s="12">
        <f t="shared" si="4"/>
        <v>132</v>
      </c>
      <c r="I20" s="2">
        <f>D20-G20</f>
        <v>2</v>
      </c>
    </row>
    <row r="21" spans="1:9" x14ac:dyDescent="0.25">
      <c r="A21" s="16">
        <v>9</v>
      </c>
      <c r="B21" s="4">
        <v>2.4900600000000002</v>
      </c>
      <c r="C21" s="8" t="s">
        <v>7</v>
      </c>
      <c r="D21" s="7">
        <f t="shared" si="0"/>
        <v>32648</v>
      </c>
      <c r="E21" s="7">
        <f t="shared" si="3"/>
        <v>130</v>
      </c>
      <c r="F21" s="10" t="str">
        <f t="shared" si="1"/>
        <v>7F87</v>
      </c>
      <c r="G21" s="10">
        <f t="shared" si="2"/>
        <v>32647</v>
      </c>
      <c r="H21" s="12">
        <f t="shared" si="4"/>
        <v>131</v>
      </c>
      <c r="I21" s="2">
        <f>D21-G21</f>
        <v>1</v>
      </c>
    </row>
    <row r="22" spans="1:9" x14ac:dyDescent="0.25">
      <c r="A22" s="16">
        <v>10</v>
      </c>
      <c r="B22" s="13">
        <v>2.5000800000000001</v>
      </c>
      <c r="C22" s="14" t="s">
        <v>8</v>
      </c>
      <c r="D22" s="15">
        <f t="shared" si="0"/>
        <v>32790</v>
      </c>
      <c r="E22" s="15">
        <f t="shared" si="3"/>
        <v>142</v>
      </c>
      <c r="F22" s="10" t="str">
        <f t="shared" si="1"/>
        <v>800A</v>
      </c>
      <c r="G22" s="10">
        <f t="shared" si="2"/>
        <v>32778</v>
      </c>
      <c r="H22" s="12">
        <f t="shared" si="4"/>
        <v>131</v>
      </c>
      <c r="I22" s="2">
        <f>D22-G22</f>
        <v>12</v>
      </c>
    </row>
    <row r="23" spans="1:9" x14ac:dyDescent="0.25">
      <c r="A23" s="16">
        <v>11</v>
      </c>
      <c r="B23" s="4">
        <v>2.5100799999999999</v>
      </c>
      <c r="C23" s="8" t="s">
        <v>9</v>
      </c>
      <c r="D23" s="7">
        <f t="shared" si="0"/>
        <v>32920</v>
      </c>
      <c r="E23" s="7">
        <f t="shared" si="3"/>
        <v>130</v>
      </c>
      <c r="F23" s="10" t="str">
        <f t="shared" si="1"/>
        <v>808D</v>
      </c>
      <c r="G23" s="10">
        <f t="shared" si="2"/>
        <v>32909</v>
      </c>
      <c r="H23" s="12">
        <f t="shared" si="4"/>
        <v>131</v>
      </c>
      <c r="I23" s="2">
        <f>D23-G23</f>
        <v>11</v>
      </c>
    </row>
    <row r="24" spans="1:9" x14ac:dyDescent="0.25">
      <c r="A24" s="16">
        <v>12</v>
      </c>
      <c r="B24" s="4">
        <v>2.5200200000000001</v>
      </c>
      <c r="C24" s="8" t="s">
        <v>10</v>
      </c>
      <c r="D24" s="7">
        <f t="shared" si="0"/>
        <v>33051</v>
      </c>
      <c r="E24" s="7">
        <f t="shared" si="3"/>
        <v>131</v>
      </c>
      <c r="F24" s="10" t="str">
        <f t="shared" si="1"/>
        <v>8110</v>
      </c>
      <c r="G24" s="10">
        <f t="shared" si="2"/>
        <v>33040</v>
      </c>
      <c r="H24" s="12">
        <f t="shared" si="4"/>
        <v>131</v>
      </c>
      <c r="I24" s="2">
        <f>D24-G24</f>
        <v>11</v>
      </c>
    </row>
    <row r="25" spans="1:9" x14ac:dyDescent="0.25">
      <c r="A25" s="16">
        <v>13</v>
      </c>
      <c r="B25" s="4">
        <v>2.5299999999999998</v>
      </c>
      <c r="C25" s="8" t="s">
        <v>12</v>
      </c>
      <c r="D25" s="7">
        <f t="shared" si="0"/>
        <v>33182</v>
      </c>
      <c r="E25" s="7">
        <f t="shared" si="3"/>
        <v>131</v>
      </c>
      <c r="F25" s="10" t="str">
        <f t="shared" si="1"/>
        <v>8193</v>
      </c>
      <c r="G25" s="10">
        <f t="shared" si="2"/>
        <v>33171</v>
      </c>
      <c r="H25" s="12">
        <f t="shared" si="4"/>
        <v>131</v>
      </c>
      <c r="I25" s="2">
        <f>D25-G25</f>
        <v>11</v>
      </c>
    </row>
    <row r="26" spans="1:9" x14ac:dyDescent="0.25">
      <c r="A26" s="16">
        <v>14</v>
      </c>
      <c r="B26" s="4">
        <v>2.54</v>
      </c>
      <c r="C26" s="8" t="s">
        <v>11</v>
      </c>
      <c r="D26" s="7">
        <f t="shared" si="0"/>
        <v>33313</v>
      </c>
      <c r="E26" s="7">
        <f t="shared" si="3"/>
        <v>131</v>
      </c>
      <c r="F26" s="10" t="str">
        <f t="shared" si="1"/>
        <v>8216</v>
      </c>
      <c r="G26" s="10">
        <f t="shared" si="2"/>
        <v>33302</v>
      </c>
      <c r="H26" s="12">
        <f t="shared" si="4"/>
        <v>131</v>
      </c>
      <c r="I26" s="2">
        <f>D26-G26</f>
        <v>11</v>
      </c>
    </row>
    <row r="27" spans="1:9" x14ac:dyDescent="0.25">
      <c r="A27" s="16">
        <v>15</v>
      </c>
      <c r="B27" s="4">
        <v>2.5500099999999999</v>
      </c>
      <c r="C27" s="8" t="s">
        <v>13</v>
      </c>
      <c r="D27" s="7">
        <f t="shared" si="0"/>
        <v>33444</v>
      </c>
      <c r="E27" s="7">
        <f t="shared" si="3"/>
        <v>131</v>
      </c>
      <c r="F27" s="10" t="str">
        <f t="shared" si="1"/>
        <v>8299</v>
      </c>
      <c r="G27" s="10">
        <f t="shared" si="2"/>
        <v>33433</v>
      </c>
      <c r="H27" s="12">
        <f t="shared" si="4"/>
        <v>131</v>
      </c>
      <c r="I27" s="2">
        <f>D27-G27</f>
        <v>11</v>
      </c>
    </row>
    <row r="28" spans="1:9" x14ac:dyDescent="0.25">
      <c r="A28" s="16">
        <v>16</v>
      </c>
      <c r="B28" s="4">
        <v>2.5600399999999999</v>
      </c>
      <c r="C28" s="8" t="s">
        <v>14</v>
      </c>
      <c r="D28" s="7">
        <f t="shared" si="0"/>
        <v>33576</v>
      </c>
      <c r="E28" s="7">
        <f t="shared" si="3"/>
        <v>132</v>
      </c>
      <c r="F28" s="10" t="str">
        <f t="shared" si="1"/>
        <v>831C</v>
      </c>
      <c r="G28" s="10">
        <f t="shared" si="2"/>
        <v>33564</v>
      </c>
      <c r="H28" s="12">
        <f t="shared" si="4"/>
        <v>131</v>
      </c>
      <c r="I28" s="2">
        <f>D28-G28</f>
        <v>12</v>
      </c>
    </row>
    <row r="29" spans="1:9" x14ac:dyDescent="0.25">
      <c r="A29" s="16">
        <v>17</v>
      </c>
      <c r="B29" s="4">
        <v>2.5700599999999998</v>
      </c>
      <c r="C29" s="8" t="s">
        <v>15</v>
      </c>
      <c r="D29" s="7">
        <f t="shared" si="0"/>
        <v>33707</v>
      </c>
      <c r="E29" s="7">
        <f t="shared" si="3"/>
        <v>131</v>
      </c>
      <c r="F29" s="10" t="str">
        <f t="shared" si="1"/>
        <v>83A0</v>
      </c>
      <c r="G29" s="10">
        <f t="shared" si="2"/>
        <v>33696</v>
      </c>
      <c r="H29" s="12">
        <f t="shared" si="4"/>
        <v>132</v>
      </c>
      <c r="I29" s="2">
        <f>D29-G29</f>
        <v>11</v>
      </c>
    </row>
    <row r="30" spans="1:9" x14ac:dyDescent="0.25">
      <c r="A30" s="16">
        <v>18</v>
      </c>
      <c r="B30" s="4">
        <v>2.5800299999999998</v>
      </c>
      <c r="C30" s="8" t="s">
        <v>16</v>
      </c>
      <c r="D30" s="7">
        <f t="shared" si="0"/>
        <v>33837</v>
      </c>
      <c r="E30" s="7">
        <f t="shared" si="3"/>
        <v>130</v>
      </c>
      <c r="F30" s="10" t="str">
        <f t="shared" si="1"/>
        <v>8422</v>
      </c>
      <c r="G30" s="10">
        <f t="shared" si="2"/>
        <v>33826</v>
      </c>
      <c r="H30" s="12">
        <f t="shared" si="4"/>
        <v>130</v>
      </c>
      <c r="I30" s="2">
        <f>D30-G30</f>
        <v>11</v>
      </c>
    </row>
    <row r="31" spans="1:9" x14ac:dyDescent="0.25">
      <c r="A31" s="16">
        <v>19</v>
      </c>
      <c r="B31" s="4">
        <v>2.5900799999999999</v>
      </c>
      <c r="C31" s="8" t="s">
        <v>17</v>
      </c>
      <c r="D31" s="7">
        <f t="shared" si="0"/>
        <v>33969</v>
      </c>
      <c r="E31" s="7">
        <f t="shared" si="3"/>
        <v>132</v>
      </c>
      <c r="F31" s="10" t="str">
        <f t="shared" si="1"/>
        <v>84A6</v>
      </c>
      <c r="G31" s="10">
        <f t="shared" si="2"/>
        <v>33958</v>
      </c>
      <c r="H31" s="12">
        <f t="shared" si="4"/>
        <v>132</v>
      </c>
      <c r="I31" s="2">
        <f>D31-G31</f>
        <v>11</v>
      </c>
    </row>
    <row r="32" spans="1:9" x14ac:dyDescent="0.25">
      <c r="A32" s="16">
        <v>20</v>
      </c>
      <c r="B32" s="4">
        <v>2.5999599999999998</v>
      </c>
      <c r="C32" s="8" t="s">
        <v>18</v>
      </c>
      <c r="D32" s="7">
        <f t="shared" si="0"/>
        <v>34099</v>
      </c>
      <c r="E32" s="7">
        <f t="shared" si="3"/>
        <v>130</v>
      </c>
      <c r="F32" s="10" t="str">
        <f t="shared" si="1"/>
        <v>8528</v>
      </c>
      <c r="G32" s="10">
        <f t="shared" si="2"/>
        <v>34088</v>
      </c>
      <c r="H32" s="12">
        <f t="shared" si="4"/>
        <v>130</v>
      </c>
      <c r="I32" s="2">
        <f>D32-G32</f>
        <v>11</v>
      </c>
    </row>
  </sheetData>
  <mergeCells count="2">
    <mergeCell ref="C11:D11"/>
    <mergeCell ref="F11:G11"/>
  </mergeCells>
  <phoneticPr fontId="2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G1" sqref="G1"/>
    </sheetView>
  </sheetViews>
  <sheetFormatPr defaultRowHeight="16.5" x14ac:dyDescent="0.25"/>
  <cols>
    <col min="1" max="1" width="6.625" customWidth="1"/>
    <col min="8" max="8" width="6.125" customWidth="1"/>
  </cols>
  <sheetData>
    <row r="1" spans="1:13" x14ac:dyDescent="0.25">
      <c r="A1" t="s">
        <v>48</v>
      </c>
    </row>
    <row r="3" spans="1:13" x14ac:dyDescent="0.25">
      <c r="A3" t="s">
        <v>50</v>
      </c>
      <c r="H3" t="s">
        <v>49</v>
      </c>
    </row>
    <row r="4" spans="1:13" x14ac:dyDescent="0.25">
      <c r="A4" s="5" t="s">
        <v>47</v>
      </c>
      <c r="B4" s="5" t="s">
        <v>43</v>
      </c>
      <c r="C4" s="5" t="s">
        <v>41</v>
      </c>
      <c r="D4" s="5" t="s">
        <v>42</v>
      </c>
      <c r="E4" s="5" t="s">
        <v>45</v>
      </c>
      <c r="F4" s="5" t="s">
        <v>46</v>
      </c>
      <c r="H4" s="5" t="s">
        <v>47</v>
      </c>
      <c r="I4" s="5" t="s">
        <v>44</v>
      </c>
      <c r="J4" s="5" t="s">
        <v>39</v>
      </c>
      <c r="K4" s="5" t="s">
        <v>40</v>
      </c>
      <c r="L4" s="5" t="s">
        <v>45</v>
      </c>
      <c r="M4" s="5" t="s">
        <v>46</v>
      </c>
    </row>
    <row r="5" spans="1:13" x14ac:dyDescent="0.25">
      <c r="A5" s="5">
        <v>1</v>
      </c>
      <c r="B5" s="17">
        <v>4.6989999999999998</v>
      </c>
      <c r="C5" s="17">
        <v>4.71</v>
      </c>
      <c r="D5" s="17">
        <v>4.71</v>
      </c>
      <c r="E5" s="18">
        <f>C5-B5</f>
        <v>1.1000000000000121E-2</v>
      </c>
      <c r="F5" s="18">
        <f>D5-B5</f>
        <v>1.1000000000000121E-2</v>
      </c>
      <c r="H5" s="5">
        <v>1</v>
      </c>
      <c r="I5" s="18">
        <v>4.7009999999999996</v>
      </c>
      <c r="J5" s="18">
        <v>4.6989999999999998</v>
      </c>
      <c r="K5" s="18">
        <v>4.702</v>
      </c>
      <c r="L5" s="18">
        <f>J5-I5</f>
        <v>-1.9999999999997797E-3</v>
      </c>
      <c r="M5" s="18">
        <f>K5-I5</f>
        <v>1.000000000000334E-3</v>
      </c>
    </row>
    <row r="6" spans="1:13" x14ac:dyDescent="0.25">
      <c r="A6" s="5">
        <v>2</v>
      </c>
      <c r="B6" s="17">
        <v>9.4</v>
      </c>
      <c r="C6" s="17">
        <v>9.3989999999999991</v>
      </c>
      <c r="D6" s="17">
        <v>9.3989999999999991</v>
      </c>
      <c r="E6" s="18">
        <f t="shared" ref="E6:E24" si="0">C6-B6</f>
        <v>-1.0000000000012221E-3</v>
      </c>
      <c r="F6" s="18">
        <f t="shared" ref="F6:F24" si="1">D6-B6</f>
        <v>-1.0000000000012221E-3</v>
      </c>
      <c r="H6" s="5">
        <v>2</v>
      </c>
      <c r="I6" s="18">
        <v>9.4039999999999999</v>
      </c>
      <c r="J6" s="18">
        <v>9.4009999999999998</v>
      </c>
      <c r="K6" s="18">
        <v>9.4019999999999992</v>
      </c>
      <c r="L6" s="18">
        <f t="shared" ref="L6:L24" si="2">J6-I6</f>
        <v>-3.0000000000001137E-3</v>
      </c>
      <c r="M6" s="18">
        <f t="shared" ref="M6:M24" si="3">K6-I6</f>
        <v>-2.0000000000006679E-3</v>
      </c>
    </row>
    <row r="7" spans="1:13" x14ac:dyDescent="0.25">
      <c r="A7" s="5">
        <v>3</v>
      </c>
      <c r="B7" s="17">
        <v>14.568</v>
      </c>
      <c r="C7" s="17">
        <v>14.554</v>
      </c>
      <c r="D7" s="17">
        <v>14.554</v>
      </c>
      <c r="E7" s="18">
        <f t="shared" si="0"/>
        <v>-1.3999999999999346E-2</v>
      </c>
      <c r="F7" s="18">
        <f t="shared" si="1"/>
        <v>-1.3999999999999346E-2</v>
      </c>
      <c r="H7" s="5">
        <v>3</v>
      </c>
      <c r="I7" s="18">
        <v>14.574</v>
      </c>
      <c r="J7" s="18">
        <v>14.571</v>
      </c>
      <c r="K7" s="18">
        <v>14.571999999999999</v>
      </c>
      <c r="L7" s="18">
        <f t="shared" si="2"/>
        <v>-3.0000000000001137E-3</v>
      </c>
      <c r="M7" s="18">
        <f t="shared" si="3"/>
        <v>-2.0000000000006679E-3</v>
      </c>
    </row>
    <row r="8" spans="1:13" x14ac:dyDescent="0.25">
      <c r="A8" s="5">
        <v>4</v>
      </c>
      <c r="B8" s="17">
        <v>19.747</v>
      </c>
      <c r="C8" s="17">
        <v>19.722000000000001</v>
      </c>
      <c r="D8" s="17">
        <v>19.72</v>
      </c>
      <c r="E8" s="18">
        <f t="shared" si="0"/>
        <v>-2.4999999999998579E-2</v>
      </c>
      <c r="F8" s="18">
        <f t="shared" si="1"/>
        <v>-2.7000000000001023E-2</v>
      </c>
      <c r="H8" s="5">
        <v>4</v>
      </c>
      <c r="I8" s="18">
        <v>19.756</v>
      </c>
      <c r="J8" s="18">
        <v>19.751000000000001</v>
      </c>
      <c r="K8" s="18">
        <v>19.756</v>
      </c>
      <c r="L8" s="18">
        <f t="shared" si="2"/>
        <v>-4.9999999999990052E-3</v>
      </c>
      <c r="M8" s="18">
        <f t="shared" si="3"/>
        <v>0</v>
      </c>
    </row>
    <row r="9" spans="1:13" x14ac:dyDescent="0.25">
      <c r="A9" s="5">
        <v>5</v>
      </c>
      <c r="B9" s="17">
        <v>24.448</v>
      </c>
      <c r="C9" s="17">
        <v>24.411999999999999</v>
      </c>
      <c r="D9" s="17">
        <v>24.411000000000001</v>
      </c>
      <c r="E9" s="18">
        <f t="shared" si="0"/>
        <v>-3.6000000000001364E-2</v>
      </c>
      <c r="F9" s="18">
        <f t="shared" si="1"/>
        <v>-3.6999999999999034E-2</v>
      </c>
      <c r="H9" s="5">
        <v>5</v>
      </c>
      <c r="I9" s="18">
        <v>24.459</v>
      </c>
      <c r="J9" s="18">
        <v>24.454999999999998</v>
      </c>
      <c r="K9" s="18">
        <v>24.456</v>
      </c>
      <c r="L9" s="18">
        <f t="shared" si="2"/>
        <v>-4.0000000000013358E-3</v>
      </c>
      <c r="M9" s="18">
        <f t="shared" si="3"/>
        <v>-3.0000000000001137E-3</v>
      </c>
    </row>
    <row r="10" spans="1:13" x14ac:dyDescent="0.25">
      <c r="A10" s="5">
        <v>6</v>
      </c>
      <c r="B10" s="17">
        <v>29.616</v>
      </c>
      <c r="C10" s="17">
        <v>29.568999999999999</v>
      </c>
      <c r="D10" s="17">
        <v>29.568000000000001</v>
      </c>
      <c r="E10" s="18">
        <f t="shared" si="0"/>
        <v>-4.7000000000000597E-2</v>
      </c>
      <c r="F10" s="18">
        <f t="shared" si="1"/>
        <v>-4.7999999999998266E-2</v>
      </c>
      <c r="H10" s="5">
        <v>6</v>
      </c>
      <c r="I10" s="18">
        <v>29.63</v>
      </c>
      <c r="J10" s="18">
        <v>29.629000000000001</v>
      </c>
      <c r="K10" s="18">
        <v>29.63</v>
      </c>
      <c r="L10" s="18">
        <f t="shared" si="2"/>
        <v>-9.9999999999766942E-4</v>
      </c>
      <c r="M10" s="18">
        <f t="shared" si="3"/>
        <v>0</v>
      </c>
    </row>
    <row r="11" spans="1:13" x14ac:dyDescent="0.25">
      <c r="A11" s="5">
        <v>7</v>
      </c>
      <c r="B11" s="17">
        <v>34.802</v>
      </c>
      <c r="C11" s="17">
        <v>34.747</v>
      </c>
      <c r="D11" s="17">
        <v>34.747999999999998</v>
      </c>
      <c r="E11" s="18">
        <f t="shared" si="0"/>
        <v>-5.4999999999999716E-2</v>
      </c>
      <c r="F11" s="18">
        <f t="shared" si="1"/>
        <v>-5.4000000000002046E-2</v>
      </c>
      <c r="H11" s="5">
        <v>7</v>
      </c>
      <c r="I11" s="18">
        <v>34.819000000000003</v>
      </c>
      <c r="J11" s="18">
        <v>34.817999999999998</v>
      </c>
      <c r="K11" s="18">
        <v>34.817999999999998</v>
      </c>
      <c r="L11" s="18">
        <f t="shared" si="2"/>
        <v>-1.0000000000047748E-3</v>
      </c>
      <c r="M11" s="18">
        <f t="shared" si="3"/>
        <v>-1.0000000000047748E-3</v>
      </c>
    </row>
    <row r="12" spans="1:13" x14ac:dyDescent="0.25">
      <c r="A12" s="5">
        <v>8</v>
      </c>
      <c r="B12" s="17">
        <v>39.502000000000002</v>
      </c>
      <c r="C12" s="17">
        <v>39.439</v>
      </c>
      <c r="D12" s="17">
        <v>39.439</v>
      </c>
      <c r="E12" s="18">
        <f t="shared" si="0"/>
        <v>-6.3000000000002387E-2</v>
      </c>
      <c r="F12" s="18">
        <f t="shared" si="1"/>
        <v>-6.3000000000002387E-2</v>
      </c>
      <c r="H12" s="5">
        <v>8</v>
      </c>
      <c r="I12" s="18">
        <v>39.521999999999998</v>
      </c>
      <c r="J12" s="18">
        <v>39.521000000000001</v>
      </c>
      <c r="K12" s="18">
        <v>39.521000000000001</v>
      </c>
      <c r="L12" s="18">
        <f t="shared" si="2"/>
        <v>-9.9999999999766942E-4</v>
      </c>
      <c r="M12" s="18">
        <f t="shared" si="3"/>
        <v>-9.9999999999766942E-4</v>
      </c>
    </row>
    <row r="13" spans="1:13" x14ac:dyDescent="0.25">
      <c r="A13" s="5">
        <v>9</v>
      </c>
      <c r="B13" s="17">
        <v>44.667999999999999</v>
      </c>
      <c r="C13" s="17">
        <v>44.597999999999999</v>
      </c>
      <c r="D13" s="17">
        <v>44.595999999999997</v>
      </c>
      <c r="E13" s="18">
        <f t="shared" si="0"/>
        <v>-7.0000000000000284E-2</v>
      </c>
      <c r="F13" s="18">
        <f t="shared" si="1"/>
        <v>-7.2000000000002728E-2</v>
      </c>
      <c r="H13" s="5">
        <v>9</v>
      </c>
      <c r="I13" s="18">
        <v>44.692</v>
      </c>
      <c r="J13" s="18">
        <v>44.689</v>
      </c>
      <c r="K13" s="18">
        <v>44.688000000000002</v>
      </c>
      <c r="L13" s="18">
        <f t="shared" si="2"/>
        <v>-3.0000000000001137E-3</v>
      </c>
      <c r="M13" s="18">
        <f t="shared" si="3"/>
        <v>-3.9999999999977831E-3</v>
      </c>
    </row>
    <row r="14" spans="1:13" x14ac:dyDescent="0.25">
      <c r="A14" s="5">
        <v>10</v>
      </c>
      <c r="B14" s="17">
        <v>49.845999999999997</v>
      </c>
      <c r="C14" s="17">
        <v>49.765999999999998</v>
      </c>
      <c r="D14" s="17">
        <v>49.765999999999998</v>
      </c>
      <c r="E14" s="18">
        <f t="shared" si="0"/>
        <v>-7.9999999999998295E-2</v>
      </c>
      <c r="F14" s="18">
        <f t="shared" si="1"/>
        <v>-7.9999999999998295E-2</v>
      </c>
      <c r="H14" s="5">
        <v>10</v>
      </c>
      <c r="I14" s="18">
        <v>49.872</v>
      </c>
      <c r="J14" s="18">
        <v>49.868000000000002</v>
      </c>
      <c r="K14" s="18">
        <v>49.87</v>
      </c>
      <c r="L14" s="18">
        <f t="shared" si="2"/>
        <v>-3.9999999999977831E-3</v>
      </c>
      <c r="M14" s="18">
        <f t="shared" si="3"/>
        <v>-2.0000000000024443E-3</v>
      </c>
    </row>
    <row r="15" spans="1:13" x14ac:dyDescent="0.25">
      <c r="A15" s="5">
        <v>11</v>
      </c>
      <c r="B15" s="17">
        <v>54.548000000000002</v>
      </c>
      <c r="C15" s="17">
        <v>54.460999999999999</v>
      </c>
      <c r="D15" s="17">
        <v>54.460999999999999</v>
      </c>
      <c r="E15" s="18">
        <f t="shared" si="0"/>
        <v>-8.7000000000003297E-2</v>
      </c>
      <c r="F15" s="18">
        <f t="shared" si="1"/>
        <v>-8.7000000000003297E-2</v>
      </c>
      <c r="H15" s="5">
        <v>11</v>
      </c>
      <c r="I15" s="18">
        <v>54.578000000000003</v>
      </c>
      <c r="J15" s="18">
        <v>54.575000000000003</v>
      </c>
      <c r="K15" s="18">
        <v>54.576999999999998</v>
      </c>
      <c r="L15" s="18">
        <f t="shared" si="2"/>
        <v>-3.0000000000001137E-3</v>
      </c>
      <c r="M15" s="18">
        <f t="shared" si="3"/>
        <v>-1.0000000000047748E-3</v>
      </c>
    </row>
    <row r="16" spans="1:13" x14ac:dyDescent="0.25">
      <c r="A16" s="5">
        <v>12</v>
      </c>
      <c r="B16" s="20">
        <v>59.716000000000001</v>
      </c>
      <c r="C16" s="20">
        <v>59.622999999999998</v>
      </c>
      <c r="D16" s="20">
        <v>59.622</v>
      </c>
      <c r="E16" s="19">
        <f t="shared" si="0"/>
        <v>-9.3000000000003524E-2</v>
      </c>
      <c r="F16" s="19">
        <f t="shared" si="1"/>
        <v>-9.4000000000001194E-2</v>
      </c>
      <c r="H16" s="5">
        <v>12</v>
      </c>
      <c r="I16" s="18">
        <v>59.750999999999998</v>
      </c>
      <c r="J16" s="18">
        <v>59.750999999999998</v>
      </c>
      <c r="K16" s="18">
        <v>59.750999999999998</v>
      </c>
      <c r="L16" s="18">
        <f t="shared" si="2"/>
        <v>0</v>
      </c>
      <c r="M16" s="18">
        <f t="shared" si="3"/>
        <v>0</v>
      </c>
    </row>
    <row r="17" spans="1:13" x14ac:dyDescent="0.25">
      <c r="A17" s="5">
        <v>13</v>
      </c>
      <c r="B17" s="20">
        <v>64.911000000000001</v>
      </c>
      <c r="C17" s="20">
        <v>64.968999999999994</v>
      </c>
      <c r="D17" s="20">
        <v>64.968000000000004</v>
      </c>
      <c r="E17" s="19">
        <f t="shared" si="0"/>
        <v>5.7999999999992724E-2</v>
      </c>
      <c r="F17" s="19">
        <f t="shared" si="1"/>
        <v>5.700000000000216E-2</v>
      </c>
      <c r="H17" s="5">
        <v>13</v>
      </c>
      <c r="I17" s="18">
        <v>64.948999999999998</v>
      </c>
      <c r="J17" s="18">
        <v>64.947000000000003</v>
      </c>
      <c r="K17" s="18">
        <v>64.947999999999993</v>
      </c>
      <c r="L17" s="18">
        <f t="shared" si="2"/>
        <v>-1.9999999999953388E-3</v>
      </c>
      <c r="M17" s="18">
        <f t="shared" si="3"/>
        <v>-1.0000000000047748E-3</v>
      </c>
    </row>
    <row r="18" spans="1:13" x14ac:dyDescent="0.25">
      <c r="A18" s="5">
        <v>14</v>
      </c>
      <c r="B18" s="17">
        <v>69.61</v>
      </c>
      <c r="C18" s="17">
        <v>69.658000000000001</v>
      </c>
      <c r="D18" s="17">
        <v>69.659000000000006</v>
      </c>
      <c r="E18" s="18">
        <f t="shared" si="0"/>
        <v>4.8000000000001819E-2</v>
      </c>
      <c r="F18" s="18">
        <f t="shared" si="1"/>
        <v>4.9000000000006594E-2</v>
      </c>
      <c r="H18" s="5">
        <v>14</v>
      </c>
      <c r="I18" s="18">
        <v>69.652000000000001</v>
      </c>
      <c r="J18" s="18">
        <v>69.650000000000006</v>
      </c>
      <c r="K18" s="18">
        <v>69.652000000000001</v>
      </c>
      <c r="L18" s="18">
        <f t="shared" si="2"/>
        <v>-1.9999999999953388E-3</v>
      </c>
      <c r="M18" s="18">
        <f t="shared" si="3"/>
        <v>0</v>
      </c>
    </row>
    <row r="19" spans="1:13" x14ac:dyDescent="0.25">
      <c r="A19" s="5">
        <v>15</v>
      </c>
      <c r="B19" s="17">
        <v>74.774000000000001</v>
      </c>
      <c r="C19" s="17">
        <v>74.807000000000002</v>
      </c>
      <c r="D19" s="17">
        <v>74.805999999999997</v>
      </c>
      <c r="E19" s="18">
        <f t="shared" si="0"/>
        <v>3.3000000000001251E-2</v>
      </c>
      <c r="F19" s="18">
        <f t="shared" si="1"/>
        <v>3.1999999999996476E-2</v>
      </c>
      <c r="H19" s="5">
        <v>15</v>
      </c>
      <c r="I19" s="18">
        <v>74.820999999999998</v>
      </c>
      <c r="J19" s="18">
        <v>74.819999999999993</v>
      </c>
      <c r="K19" s="18">
        <v>74.822999999999993</v>
      </c>
      <c r="L19" s="18">
        <f t="shared" si="2"/>
        <v>-1.0000000000047748E-3</v>
      </c>
      <c r="M19" s="18">
        <f t="shared" si="3"/>
        <v>1.9999999999953388E-3</v>
      </c>
    </row>
    <row r="20" spans="1:13" x14ac:dyDescent="0.25">
      <c r="A20" s="5">
        <v>16</v>
      </c>
      <c r="B20" s="17">
        <v>79.947000000000003</v>
      </c>
      <c r="C20" s="17">
        <v>79.968999999999994</v>
      </c>
      <c r="D20" s="17">
        <v>79.968999999999994</v>
      </c>
      <c r="E20" s="18">
        <f t="shared" si="0"/>
        <v>2.199999999999136E-2</v>
      </c>
      <c r="F20" s="18">
        <f t="shared" si="1"/>
        <v>2.199999999999136E-2</v>
      </c>
      <c r="H20" s="5">
        <v>16</v>
      </c>
      <c r="I20" s="18">
        <v>79.998999999999995</v>
      </c>
      <c r="J20" s="18">
        <v>79.998000000000005</v>
      </c>
      <c r="K20" s="18">
        <v>79.995000000000005</v>
      </c>
      <c r="L20" s="18">
        <f t="shared" si="2"/>
        <v>-9.9999999999056399E-4</v>
      </c>
      <c r="M20" s="18">
        <f t="shared" si="3"/>
        <v>-3.9999999999906777E-3</v>
      </c>
    </row>
    <row r="21" spans="1:13" x14ac:dyDescent="0.25">
      <c r="A21" s="5">
        <v>17</v>
      </c>
      <c r="B21" s="17">
        <v>84.649000000000001</v>
      </c>
      <c r="C21" s="17">
        <v>84.66</v>
      </c>
      <c r="D21" s="17">
        <v>84.658000000000001</v>
      </c>
      <c r="E21" s="18">
        <f t="shared" si="0"/>
        <v>1.099999999999568E-2</v>
      </c>
      <c r="F21" s="18">
        <f t="shared" si="1"/>
        <v>9.0000000000003411E-3</v>
      </c>
      <c r="H21" s="5">
        <v>17</v>
      </c>
      <c r="I21" s="18">
        <v>84.706000000000003</v>
      </c>
      <c r="J21" s="18">
        <v>84.709000000000003</v>
      </c>
      <c r="K21" s="18">
        <v>84.707999999999998</v>
      </c>
      <c r="L21" s="18">
        <f t="shared" si="2"/>
        <v>3.0000000000001137E-3</v>
      </c>
      <c r="M21" s="18">
        <f t="shared" si="3"/>
        <v>1.9999999999953388E-3</v>
      </c>
    </row>
    <row r="22" spans="1:13" x14ac:dyDescent="0.25">
      <c r="A22" s="5">
        <v>18</v>
      </c>
      <c r="B22" s="17">
        <v>89.816000000000003</v>
      </c>
      <c r="C22" s="17">
        <v>89.817999999999998</v>
      </c>
      <c r="D22" s="17">
        <v>89.814999999999998</v>
      </c>
      <c r="E22" s="18">
        <f t="shared" si="0"/>
        <v>1.9999999999953388E-3</v>
      </c>
      <c r="F22" s="18">
        <f t="shared" si="1"/>
        <v>-1.0000000000047748E-3</v>
      </c>
      <c r="H22" s="5">
        <v>18</v>
      </c>
      <c r="I22" s="18">
        <v>89.879000000000005</v>
      </c>
      <c r="J22" s="18">
        <v>89.878</v>
      </c>
      <c r="K22" s="18">
        <v>89.882000000000005</v>
      </c>
      <c r="L22" s="18">
        <f t="shared" si="2"/>
        <v>-1.0000000000047748E-3</v>
      </c>
      <c r="M22" s="18">
        <f t="shared" si="3"/>
        <v>3.0000000000001137E-3</v>
      </c>
    </row>
    <row r="23" spans="1:13" x14ac:dyDescent="0.25">
      <c r="A23" s="5">
        <v>19</v>
      </c>
      <c r="B23" s="17">
        <v>94.995999999999995</v>
      </c>
      <c r="C23" s="17">
        <v>94.986000000000004</v>
      </c>
      <c r="D23" s="17">
        <v>94.983000000000004</v>
      </c>
      <c r="E23" s="18">
        <f t="shared" si="0"/>
        <v>-9.9999999999909051E-3</v>
      </c>
      <c r="F23" s="18">
        <f t="shared" si="1"/>
        <v>-1.2999999999991019E-2</v>
      </c>
      <c r="H23" s="5">
        <v>19</v>
      </c>
      <c r="I23" s="18">
        <v>95.063999999999993</v>
      </c>
      <c r="J23" s="18">
        <v>95.069000000000003</v>
      </c>
      <c r="K23" s="18">
        <v>95.067999999999998</v>
      </c>
      <c r="L23" s="18">
        <f t="shared" si="2"/>
        <v>5.0000000000096634E-3</v>
      </c>
      <c r="M23" s="18">
        <f t="shared" si="3"/>
        <v>4.0000000000048885E-3</v>
      </c>
    </row>
    <row r="24" spans="1:13" x14ac:dyDescent="0.25">
      <c r="A24" s="5">
        <v>20</v>
      </c>
      <c r="B24" s="17">
        <v>99.695999999999998</v>
      </c>
      <c r="C24" s="17">
        <v>99.668000000000006</v>
      </c>
      <c r="D24" s="17">
        <v>99.67</v>
      </c>
      <c r="E24" s="18">
        <f t="shared" si="0"/>
        <v>-2.7999999999991587E-2</v>
      </c>
      <c r="F24" s="18">
        <f t="shared" si="1"/>
        <v>-2.5999999999996248E-2</v>
      </c>
      <c r="H24" s="5">
        <v>20</v>
      </c>
      <c r="I24" s="18">
        <v>99.77</v>
      </c>
      <c r="J24" s="18">
        <v>99.777000000000001</v>
      </c>
      <c r="K24" s="18">
        <v>99.778999999999996</v>
      </c>
      <c r="L24" s="18">
        <f t="shared" si="2"/>
        <v>7.0000000000050022E-3</v>
      </c>
      <c r="M24" s="18">
        <f t="shared" si="3"/>
        <v>9.0000000000003411E-3</v>
      </c>
    </row>
  </sheetData>
  <phoneticPr fontId="2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ADC Count @ 2.5V</vt:lpstr>
      <vt:lpstr>System Meas</vt:lpstr>
      <vt:lpstr>工作表3</vt:lpstr>
    </vt:vector>
  </TitlesOfParts>
  <Company>CHROMA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clement 李明吉</cp:lastModifiedBy>
  <dcterms:created xsi:type="dcterms:W3CDTF">2019-04-10T08:27:34Z</dcterms:created>
  <dcterms:modified xsi:type="dcterms:W3CDTF">2019-04-12T10:57:27Z</dcterms:modified>
</cp:coreProperties>
</file>