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740" windowHeight="124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H4" i="1"/>
  <c r="K4" i="1" s="1"/>
  <c r="G4" i="1"/>
  <c r="J4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J9" i="1" s="1"/>
  <c r="G8" i="1"/>
  <c r="J8" i="1" s="1"/>
  <c r="G7" i="1"/>
  <c r="J7" i="1" s="1"/>
  <c r="G6" i="1"/>
  <c r="J6" i="1" s="1"/>
  <c r="G5" i="1"/>
  <c r="J5" i="1" s="1"/>
  <c r="F14" i="1"/>
  <c r="F13" i="1"/>
  <c r="F12" i="1"/>
  <c r="F11" i="1"/>
  <c r="F10" i="1"/>
  <c r="F9" i="1"/>
  <c r="F8" i="1"/>
  <c r="F7" i="1"/>
  <c r="F6" i="1"/>
  <c r="F5" i="1"/>
  <c r="F4" i="1"/>
  <c r="M5" i="1" l="1"/>
  <c r="M6" i="1"/>
  <c r="M8" i="1"/>
  <c r="M7" i="1"/>
  <c r="M9" i="1"/>
  <c r="M10" i="1"/>
  <c r="M11" i="1"/>
  <c r="K14" i="1"/>
  <c r="M14" i="1" s="1"/>
  <c r="M12" i="1"/>
  <c r="M13" i="1"/>
  <c r="M4" i="1"/>
</calcChain>
</file>

<file path=xl/sharedStrings.xml><?xml version="1.0" encoding="utf-8"?>
<sst xmlns="http://schemas.openxmlformats.org/spreadsheetml/2006/main" count="6" uniqueCount="4">
  <si>
    <t>Temp</t>
  </si>
  <si>
    <t>PT100</t>
  </si>
  <si>
    <t>Supply</t>
  </si>
  <si>
    <t>ADC Output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</si>
</sst>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100Ω</c:v>
          </c:tx>
          <c:marker>
            <c:symbol val="none"/>
          </c:marker>
          <c:xVal>
            <c:numRef>
              <c:f>Sheet1!$E$4:$E$14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xVal>
          <c:yVal>
            <c:numRef>
              <c:f>Sheet1!$G$4:$G$14</c:f>
              <c:numCache>
                <c:formatCode>General</c:formatCode>
                <c:ptCount val="11"/>
                <c:pt idx="0">
                  <c:v>0.19389489604001992</c:v>
                </c:pt>
                <c:pt idx="1">
                  <c:v>0.19367299664358828</c:v>
                </c:pt>
                <c:pt idx="2">
                  <c:v>0.19345205818334449</c:v>
                </c:pt>
                <c:pt idx="3">
                  <c:v>0.1932317363803831</c:v>
                </c:pt>
                <c:pt idx="4">
                  <c:v>0.19301236741366354</c:v>
                </c:pt>
                <c:pt idx="5">
                  <c:v>0.19279383386896914</c:v>
                </c:pt>
                <c:pt idx="6">
                  <c:v>0.19257613176409075</c:v>
                </c:pt>
                <c:pt idx="7">
                  <c:v>0.19235914501606199</c:v>
                </c:pt>
                <c:pt idx="8">
                  <c:v>0.19214309420251882</c:v>
                </c:pt>
                <c:pt idx="9">
                  <c:v>0.19192775141517637</c:v>
                </c:pt>
                <c:pt idx="10">
                  <c:v>0.19171322490110793</c:v>
                </c:pt>
              </c:numCache>
            </c:numRef>
          </c:yVal>
          <c:smooth val="0"/>
        </c:ser>
        <c:ser>
          <c:idx val="1"/>
          <c:order val="1"/>
          <c:tx>
            <c:v>PT100</c:v>
          </c:tx>
          <c:marker>
            <c:symbol val="none"/>
          </c:marker>
          <c:xVal>
            <c:numRef>
              <c:f>Sheet1!$E$4:$E$14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xVal>
          <c:yVal>
            <c:numRef>
              <c:f>Sheet1!$H$4:$H$14</c:f>
              <c:numCache>
                <c:formatCode>General</c:formatCode>
                <c:ptCount val="11"/>
                <c:pt idx="0">
                  <c:v>0.19768166335968151</c:v>
                </c:pt>
                <c:pt idx="1">
                  <c:v>0.20123205370258754</c:v>
                </c:pt>
                <c:pt idx="2">
                  <c:v>0.20476706906648831</c:v>
                </c:pt>
                <c:pt idx="3">
                  <c:v>0.20829221791387015</c:v>
                </c:pt>
                <c:pt idx="4">
                  <c:v>0.21180212138138366</c:v>
                </c:pt>
                <c:pt idx="5">
                  <c:v>0.2152986580964939</c:v>
                </c:pt>
                <c:pt idx="6">
                  <c:v>0.21878189177454821</c:v>
                </c:pt>
                <c:pt idx="7">
                  <c:v>0.22225367974300816</c:v>
                </c:pt>
                <c:pt idx="8">
                  <c:v>0.22571049275969882</c:v>
                </c:pt>
                <c:pt idx="9">
                  <c:v>0.22915597735717816</c:v>
                </c:pt>
                <c:pt idx="10">
                  <c:v>0.23258840158227315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65792"/>
        <c:axId val="37259904"/>
      </c:scatterChart>
      <c:valAx>
        <c:axId val="372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259904"/>
        <c:crosses val="autoZero"/>
        <c:crossBetween val="midCat"/>
      </c:valAx>
      <c:valAx>
        <c:axId val="3725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265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</xdr:colOff>
      <xdr:row>2</xdr:row>
      <xdr:rowOff>3810</xdr:rowOff>
    </xdr:from>
    <xdr:to>
      <xdr:col>20</xdr:col>
      <xdr:colOff>575310</xdr:colOff>
      <xdr:row>17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M14" sqref="M14"/>
    </sheetView>
  </sheetViews>
  <sheetFormatPr defaultRowHeight="14.4" x14ac:dyDescent="0.3"/>
  <sheetData>
    <row r="2" spans="1:13" x14ac:dyDescent="0.3">
      <c r="J2" t="s">
        <v>3</v>
      </c>
    </row>
    <row r="3" spans="1:13" x14ac:dyDescent="0.3">
      <c r="A3" t="s">
        <v>2</v>
      </c>
      <c r="B3" t="s">
        <v>0</v>
      </c>
      <c r="C3" t="s">
        <v>1</v>
      </c>
      <c r="F3">
        <v>1500</v>
      </c>
      <c r="G3">
        <v>100</v>
      </c>
      <c r="H3" t="s">
        <v>1</v>
      </c>
      <c r="J3">
        <v>100</v>
      </c>
      <c r="K3" t="s">
        <v>1</v>
      </c>
    </row>
    <row r="4" spans="1:13" x14ac:dyDescent="0.3">
      <c r="A4">
        <v>3.3</v>
      </c>
      <c r="B4">
        <v>5</v>
      </c>
      <c r="C4">
        <v>101.953</v>
      </c>
      <c r="E4">
        <v>5</v>
      </c>
      <c r="F4">
        <f>$A$4*($F$3)/($F$3+$G$3+C4)</f>
        <v>2.9084234406002984</v>
      </c>
      <c r="G4">
        <f>$A$4*($G$3)/($F$3+$G$3+C4)</f>
        <v>0.19389489604001992</v>
      </c>
      <c r="H4">
        <f>$A$4*(C4)/($F$3+$G$3+C4)</f>
        <v>0.19768166335968151</v>
      </c>
      <c r="J4" s="1">
        <f>ROUND(G4*2^11/0.256,0)</f>
        <v>1551</v>
      </c>
      <c r="K4" s="1">
        <f>ROUND(H4*2^11/0.256,0)</f>
        <v>1581</v>
      </c>
      <c r="M4" s="2">
        <f>100*K4/J4</f>
        <v>101.93423597678917</v>
      </c>
    </row>
    <row r="5" spans="1:13" x14ac:dyDescent="0.3">
      <c r="B5">
        <v>10</v>
      </c>
      <c r="C5">
        <v>103.90300000000001</v>
      </c>
      <c r="E5">
        <v>10</v>
      </c>
      <c r="F5">
        <f>$A$4*($F$3)/($F$3+$G$3+C5)</f>
        <v>2.9050949496538241</v>
      </c>
      <c r="G5">
        <f>$A$4*($G$3)/($F$3+$G$3+C5)</f>
        <v>0.19367299664358828</v>
      </c>
      <c r="H5">
        <f>$A$4*(C5)/($F$3+$G$3+C5)</f>
        <v>0.20123205370258754</v>
      </c>
      <c r="J5" s="1">
        <f t="shared" ref="J5:J14" si="0">ROUND(G5*2^11/0.256,0)</f>
        <v>1549</v>
      </c>
      <c r="K5" s="1">
        <f t="shared" ref="K5:K14" si="1">ROUND(H5*2^11/0.256,0)</f>
        <v>1610</v>
      </c>
      <c r="M5" s="2">
        <f t="shared" ref="M5:M14" si="2">100*K5/J5</f>
        <v>103.9380245319561</v>
      </c>
    </row>
    <row r="6" spans="1:13" x14ac:dyDescent="0.3">
      <c r="B6">
        <v>15</v>
      </c>
      <c r="C6">
        <v>105.849</v>
      </c>
      <c r="E6">
        <v>15</v>
      </c>
      <c r="F6">
        <f>$A$4*($F$3)/($F$3+$G$3+C6)</f>
        <v>2.9017808727501673</v>
      </c>
      <c r="G6">
        <f>$A$4*($G$3)/($F$3+$G$3+C6)</f>
        <v>0.19345205818334449</v>
      </c>
      <c r="H6">
        <f>$A$4*(C6)/($F$3+$G$3+C6)</f>
        <v>0.20476706906648831</v>
      </c>
      <c r="J6" s="1">
        <f t="shared" si="0"/>
        <v>1548</v>
      </c>
      <c r="K6" s="1">
        <f t="shared" si="1"/>
        <v>1638</v>
      </c>
      <c r="M6" s="2">
        <f t="shared" si="2"/>
        <v>105.81395348837209</v>
      </c>
    </row>
    <row r="7" spans="1:13" x14ac:dyDescent="0.3">
      <c r="B7">
        <v>20</v>
      </c>
      <c r="C7">
        <v>107.794</v>
      </c>
      <c r="E7">
        <v>20</v>
      </c>
      <c r="F7">
        <f>$A$4*($F$3)/($F$3+$G$3+C7)</f>
        <v>2.8984760457057464</v>
      </c>
      <c r="G7">
        <f>$A$4*($G$3)/($F$3+$G$3+C7)</f>
        <v>0.1932317363803831</v>
      </c>
      <c r="H7">
        <f>$A$4*(C7)/($F$3+$G$3+C7)</f>
        <v>0.20829221791387015</v>
      </c>
      <c r="J7" s="1">
        <f t="shared" si="0"/>
        <v>1546</v>
      </c>
      <c r="K7" s="1">
        <f t="shared" si="1"/>
        <v>1666</v>
      </c>
      <c r="M7" s="2">
        <f t="shared" si="2"/>
        <v>107.76196636481242</v>
      </c>
    </row>
    <row r="8" spans="1:13" x14ac:dyDescent="0.3">
      <c r="B8">
        <v>25</v>
      </c>
      <c r="C8">
        <v>109.735</v>
      </c>
      <c r="E8">
        <v>25</v>
      </c>
      <c r="F8">
        <f>$A$4*($F$3)/($F$3+$G$3+C8)</f>
        <v>2.8951855112049532</v>
      </c>
      <c r="G8">
        <f>$A$4*($G$3)/($F$3+$G$3+C8)</f>
        <v>0.19301236741366354</v>
      </c>
      <c r="H8">
        <f>$A$4*(C8)/($F$3+$G$3+C8)</f>
        <v>0.21180212138138366</v>
      </c>
      <c r="J8" s="1">
        <f t="shared" si="0"/>
        <v>1544</v>
      </c>
      <c r="K8" s="1">
        <f t="shared" si="1"/>
        <v>1694</v>
      </c>
      <c r="M8" s="2">
        <f t="shared" si="2"/>
        <v>109.71502590673575</v>
      </c>
    </row>
    <row r="9" spans="1:13" x14ac:dyDescent="0.3">
      <c r="B9">
        <v>30</v>
      </c>
      <c r="C9">
        <v>111.673</v>
      </c>
      <c r="E9">
        <v>30</v>
      </c>
      <c r="F9">
        <f>$A$4*($F$3)/($F$3+$G$3+C9)</f>
        <v>2.8919075080345369</v>
      </c>
      <c r="G9">
        <f>$A$4*($G$3)/($F$3+$G$3+C9)</f>
        <v>0.19279383386896914</v>
      </c>
      <c r="H9">
        <f>$A$4*(C9)/($F$3+$G$3+C9)</f>
        <v>0.2152986580964939</v>
      </c>
      <c r="J9" s="1">
        <f t="shared" si="0"/>
        <v>1542</v>
      </c>
      <c r="K9" s="1">
        <f t="shared" si="1"/>
        <v>1722</v>
      </c>
      <c r="M9" s="2">
        <f t="shared" si="2"/>
        <v>111.67315175097276</v>
      </c>
    </row>
    <row r="10" spans="1:13" x14ac:dyDescent="0.3">
      <c r="B10">
        <v>35</v>
      </c>
      <c r="C10">
        <v>113.608</v>
      </c>
      <c r="E10">
        <v>35</v>
      </c>
      <c r="F10">
        <f>$A$4*($F$3)/($F$3+$G$3+C10)</f>
        <v>2.8886419764613613</v>
      </c>
      <c r="G10">
        <f>$A$4*($G$3)/($F$3+$G$3+C10)</f>
        <v>0.19257613176409075</v>
      </c>
      <c r="H10">
        <f>$A$4*(C10)/($F$3+$G$3+C10)</f>
        <v>0.21878189177454821</v>
      </c>
      <c r="J10" s="1">
        <f t="shared" si="0"/>
        <v>1541</v>
      </c>
      <c r="K10" s="1">
        <f t="shared" si="1"/>
        <v>1750</v>
      </c>
      <c r="M10" s="2">
        <f t="shared" si="2"/>
        <v>113.5626216742375</v>
      </c>
    </row>
    <row r="11" spans="1:13" x14ac:dyDescent="0.3">
      <c r="B11">
        <v>40</v>
      </c>
      <c r="C11">
        <v>115.541</v>
      </c>
      <c r="E11">
        <v>40</v>
      </c>
      <c r="F11">
        <f>$A$4*($F$3)/($F$3+$G$3+C11)</f>
        <v>2.8853871752409299</v>
      </c>
      <c r="G11">
        <f>$A$4*($G$3)/($F$3+$G$3+C11)</f>
        <v>0.19235914501606199</v>
      </c>
      <c r="H11">
        <f>$A$4*(C11)/($F$3+$G$3+C11)</f>
        <v>0.22225367974300816</v>
      </c>
      <c r="J11" s="1">
        <f t="shared" si="0"/>
        <v>1539</v>
      </c>
      <c r="K11" s="1">
        <f t="shared" si="1"/>
        <v>1778</v>
      </c>
      <c r="M11" s="2">
        <f t="shared" si="2"/>
        <v>115.52956465237168</v>
      </c>
    </row>
    <row r="12" spans="1:13" x14ac:dyDescent="0.3">
      <c r="B12">
        <v>45</v>
      </c>
      <c r="C12">
        <v>117.47</v>
      </c>
      <c r="E12">
        <v>45</v>
      </c>
      <c r="F12">
        <f>$A$4*($F$3)/($F$3+$G$3+C12)</f>
        <v>2.8821464130377823</v>
      </c>
      <c r="G12">
        <f>$A$4*($G$3)/($F$3+$G$3+C12)</f>
        <v>0.19214309420251882</v>
      </c>
      <c r="H12">
        <f>$A$4*(C12)/($F$3+$G$3+C12)</f>
        <v>0.22571049275969882</v>
      </c>
      <c r="J12" s="1">
        <f t="shared" si="0"/>
        <v>1537</v>
      </c>
      <c r="K12" s="1">
        <f t="shared" si="1"/>
        <v>1806</v>
      </c>
      <c r="M12" s="2">
        <f t="shared" si="2"/>
        <v>117.50162654521796</v>
      </c>
    </row>
    <row r="13" spans="1:13" x14ac:dyDescent="0.3">
      <c r="B13">
        <v>50</v>
      </c>
      <c r="C13">
        <v>119.39700000000001</v>
      </c>
      <c r="E13">
        <v>50</v>
      </c>
      <c r="F13">
        <f>$A$4*($F$3)/($F$3+$G$3+C13)</f>
        <v>2.8789162712276455</v>
      </c>
      <c r="G13">
        <f>$A$4*($G$3)/($F$3+$G$3+C13)</f>
        <v>0.19192775141517637</v>
      </c>
      <c r="H13">
        <f>$A$4*(C13)/($F$3+$G$3+C13)</f>
        <v>0.22915597735717816</v>
      </c>
      <c r="J13" s="1">
        <f t="shared" si="0"/>
        <v>1535</v>
      </c>
      <c r="K13" s="1">
        <f t="shared" si="1"/>
        <v>1833</v>
      </c>
      <c r="M13" s="2">
        <f t="shared" si="2"/>
        <v>119.41368078175896</v>
      </c>
    </row>
    <row r="14" spans="1:13" x14ac:dyDescent="0.3">
      <c r="B14">
        <v>55</v>
      </c>
      <c r="C14">
        <v>121.321</v>
      </c>
      <c r="E14">
        <v>55</v>
      </c>
      <c r="F14">
        <f>$A$4*($F$3)/($F$3+$G$3+C14)</f>
        <v>2.8756983735166193</v>
      </c>
      <c r="G14">
        <f>$A$4*($G$3)/($F$3+$G$3+C14)</f>
        <v>0.19171322490110793</v>
      </c>
      <c r="H14">
        <f>$A$4*(C14)/($F$3+$G$3+C14)</f>
        <v>0.23258840158227315</v>
      </c>
      <c r="J14" s="1">
        <f t="shared" si="0"/>
        <v>1534</v>
      </c>
      <c r="K14" s="1">
        <f t="shared" si="1"/>
        <v>1861</v>
      </c>
      <c r="M14" s="2">
        <f t="shared" si="2"/>
        <v>121.31681877444589</v>
      </c>
    </row>
    <row r="16" spans="1:13" x14ac:dyDescent="0.3">
      <c r="K16" s="1"/>
    </row>
    <row r="17" spans="11:11" x14ac:dyDescent="0.3">
      <c r="K1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Joseph</dc:creator>
  <cp:lastModifiedBy>Wu, Joseph</cp:lastModifiedBy>
  <dcterms:created xsi:type="dcterms:W3CDTF">2020-04-24T00:07:40Z</dcterms:created>
  <dcterms:modified xsi:type="dcterms:W3CDTF">2020-04-24T01:57:25Z</dcterms:modified>
</cp:coreProperties>
</file>