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 ?><Relationships xmlns="http://schemas.openxmlformats.org/package/2006/relationships">
<Relationship Id="rId1" Type="http://schemas.openxmlformats.org/officeDocument/2006/relationships/officeDocument" Target="xl/workbook.xml"/>
<Relationship Id="rId2" Type="http://schemas.openxmlformats.org/package/2006/relationships/metadata/core-properties" Target="docProps/core.xml"/>
</Relationships>

</file>

<file path=xl/workbook.xml><?xml version="1.0" encoding="utf-8"?>
<workbook xmlns:r="http://schemas.openxmlformats.org/officeDocument/2006/relationships" xmlns="http://schemas.openxmlformats.org/spreadsheetml/2006/main">
  <sheets>
    <sheet name="Products" sheetId="1" r:id="rId1"/>
  </sheets>
</workbook>
</file>

<file path=xl/sharedStrings.xml><?xml version="1.0" encoding="utf-8"?>
<sst xmlns="http://schemas.openxmlformats.org/spreadsheetml/2006/main" count="677" uniqueCount="677">
  <si>
    <t>Product number</t>
  </si>
  <si>
    <t>TI.com inventory</t>
  </si>
  <si>
    <t>PDF data sheet</t>
  </si>
  <si>
    <t>HTML data sheet</t>
  </si>
  <si>
    <t>Resolution (Bits)</t>
  </si>
  <si>
    <t>Sample rate (max) (ksps)</t>
  </si>
  <si>
    <t>Number of input channels</t>
  </si>
  <si>
    <t>Interface type</t>
  </si>
  <si>
    <t>Architecture</t>
  </si>
  <si>
    <t>Input type</t>
  </si>
  <si>
    <t>Multichannel configuration</t>
  </si>
  <si>
    <t>Rating</t>
  </si>
  <si>
    <t>Price|Quantity (USD)</t>
  </si>
  <si>
    <t>TI functional safety category</t>
  </si>
  <si>
    <t>Reference mode</t>
  </si>
  <si>
    <t>Status</t>
  </si>
  <si>
    <t>198,794</t>
  </si>
  <si>
    <t>-</t>
  </si>
  <si>
    <t>I2C</t>
  </si>
  <si>
    <t>Delta-Sigma</t>
  </si>
  <si>
    <t>Differential,Single-ended</t>
  </si>
  <si>
    <t>Catalog</t>
  </si>
  <si>
    <t/>
  </si>
  <si>
    <t>Internal</t>
  </si>
  <si>
    <t>ACTIVE</t>
  </si>
  <si>
    <t>132,770</t>
  </si>
  <si>
    <t>I2C</t>
  </si>
  <si>
    <t>Delta-Sigma</t>
  </si>
  <si>
    <t>Differential,Single-ended</t>
  </si>
  <si>
    <t>Catalog</t>
  </si>
  <si>
    <t/>
  </si>
  <si>
    <t>Supply</t>
  </si>
  <si>
    <t>ACTIVE</t>
  </si>
  <si>
    <t>19,415</t>
  </si>
  <si>
    <t>I2C</t>
  </si>
  <si>
    <t>Delta-Sigma</t>
  </si>
  <si>
    <t>Differential,Single-ended</t>
  </si>
  <si>
    <t>Automotive</t>
  </si>
  <si>
    <t>Functional Safety-Capable</t>
  </si>
  <si>
    <t>Internal</t>
  </si>
  <si>
    <t>ACTIVE</t>
  </si>
  <si>
    <t>30,594</t>
  </si>
  <si>
    <t>I2C</t>
  </si>
  <si>
    <t>Delta-Sigma</t>
  </si>
  <si>
    <t>Differential,Single-ended</t>
  </si>
  <si>
    <t>Automotive</t>
  </si>
  <si>
    <t>Functional Safety-Capable</t>
  </si>
  <si>
    <t>Internal</t>
  </si>
  <si>
    <t>ACTIVE</t>
  </si>
  <si>
    <t>261,495</t>
  </si>
  <si>
    <t>I2C</t>
  </si>
  <si>
    <t>Delta-Sigma</t>
  </si>
  <si>
    <t>Differential,Single-ended</t>
  </si>
  <si>
    <t>Catalog</t>
  </si>
  <si>
    <t/>
  </si>
  <si>
    <t>Internal</t>
  </si>
  <si>
    <t>ACTIVE</t>
  </si>
  <si>
    <t>136,916</t>
  </si>
  <si>
    <t>I2C</t>
  </si>
  <si>
    <t>Delta-Sigma</t>
  </si>
  <si>
    <t>Differential,Single-ended</t>
  </si>
  <si>
    <t>Catalog</t>
  </si>
  <si>
    <t/>
  </si>
  <si>
    <t>Internal</t>
  </si>
  <si>
    <t>ACTIVE</t>
  </si>
  <si>
    <t>SPI</t>
  </si>
  <si>
    <t>Delta-Sigma</t>
  </si>
  <si>
    <t>Differential,Single-ended</t>
  </si>
  <si>
    <t>Catalog</t>
  </si>
  <si>
    <t/>
  </si>
  <si>
    <t>External</t>
  </si>
  <si>
    <t>ACTIVE</t>
  </si>
  <si>
    <t>2,425</t>
  </si>
  <si>
    <t>Serial</t>
  </si>
  <si>
    <t>Delta-Sigma Modulator</t>
  </si>
  <si>
    <t>Differential</t>
  </si>
  <si>
    <t>Automotive</t>
  </si>
  <si>
    <t/>
  </si>
  <si>
    <t>Internal</t>
  </si>
  <si>
    <t>ACTIVE</t>
  </si>
  <si>
    <t>5,145</t>
  </si>
  <si>
    <t>Serial</t>
  </si>
  <si>
    <t>Delta-Sigma Modulator</t>
  </si>
  <si>
    <t>Differential</t>
  </si>
  <si>
    <t>Catalog</t>
  </si>
  <si>
    <t/>
  </si>
  <si>
    <t>Internal</t>
  </si>
  <si>
    <t>ACTIVE</t>
  </si>
  <si>
    <t>38,373</t>
  </si>
  <si>
    <t>SPI</t>
  </si>
  <si>
    <t>SAR</t>
  </si>
  <si>
    <t>Single-ended</t>
  </si>
  <si>
    <t>Catalog</t>
  </si>
  <si>
    <t/>
  </si>
  <si>
    <t>External,Internal</t>
  </si>
  <si>
    <t>ACTIVE</t>
  </si>
  <si>
    <t>19,516</t>
  </si>
  <si>
    <t>Byte-Wide,Parallel</t>
  </si>
  <si>
    <t>SAR</t>
  </si>
  <si>
    <t>Single-ended</t>
  </si>
  <si>
    <t>Catalog</t>
  </si>
  <si>
    <t/>
  </si>
  <si>
    <t>External,Internal</t>
  </si>
  <si>
    <t>ACTIVE</t>
  </si>
  <si>
    <t>SPI</t>
  </si>
  <si>
    <t>SAR</t>
  </si>
  <si>
    <t>Single-ended</t>
  </si>
  <si>
    <t>Catalog</t>
  </si>
  <si>
    <t/>
  </si>
  <si>
    <t>External,Internal</t>
  </si>
  <si>
    <t>ACTIVE</t>
  </si>
  <si>
    <t>Byte-Wide,Parallel</t>
  </si>
  <si>
    <t>SAR</t>
  </si>
  <si>
    <t>Single-ended</t>
  </si>
  <si>
    <t>Catalog</t>
  </si>
  <si>
    <t/>
  </si>
  <si>
    <t>External,Internal</t>
  </si>
  <si>
    <t>ACTIVE</t>
  </si>
  <si>
    <t>14,281</t>
  </si>
  <si>
    <t>SPI</t>
  </si>
  <si>
    <t>SAR</t>
  </si>
  <si>
    <t>Pseudo-Differential</t>
  </si>
  <si>
    <t>Catalog</t>
  </si>
  <si>
    <t/>
  </si>
  <si>
    <t>External</t>
  </si>
  <si>
    <t>ACTIVE</t>
  </si>
  <si>
    <t>Enhanced SPI,SPI</t>
  </si>
  <si>
    <t>SAR</t>
  </si>
  <si>
    <t>Single-ended</t>
  </si>
  <si>
    <t>Catalog</t>
  </si>
  <si>
    <t/>
  </si>
  <si>
    <t>External,Internal</t>
  </si>
  <si>
    <t>ACTIVE</t>
  </si>
  <si>
    <t>5,694</t>
  </si>
  <si>
    <t>SPI</t>
  </si>
  <si>
    <t>SAR</t>
  </si>
  <si>
    <t>Single-ended</t>
  </si>
  <si>
    <t>Catalog</t>
  </si>
  <si>
    <t/>
  </si>
  <si>
    <t>External</t>
  </si>
  <si>
    <t>ACTIVE</t>
  </si>
  <si>
    <t>5,808</t>
  </si>
  <si>
    <t>SPI</t>
  </si>
  <si>
    <t>SAR</t>
  </si>
  <si>
    <t>Differential</t>
  </si>
  <si>
    <t>Catalog</t>
  </si>
  <si>
    <t/>
  </si>
  <si>
    <t>External</t>
  </si>
  <si>
    <t>ACTIVE</t>
  </si>
  <si>
    <t>SPI</t>
  </si>
  <si>
    <t>SAR</t>
  </si>
  <si>
    <t>Single-ended</t>
  </si>
  <si>
    <t>High Temp</t>
  </si>
  <si>
    <t/>
  </si>
  <si>
    <t>External</t>
  </si>
  <si>
    <t>ACTIVE</t>
  </si>
  <si>
    <t>4,679</t>
  </si>
  <si>
    <t>SPI</t>
  </si>
  <si>
    <t>SAR</t>
  </si>
  <si>
    <t>Single-ended</t>
  </si>
  <si>
    <t>Catalog</t>
  </si>
  <si>
    <t/>
  </si>
  <si>
    <t>External</t>
  </si>
  <si>
    <t>ACTIVE</t>
  </si>
  <si>
    <t>19,919</t>
  </si>
  <si>
    <t>SPI</t>
  </si>
  <si>
    <t>SAR</t>
  </si>
  <si>
    <t>Differential,Pseudo-Differential,Single-ended</t>
  </si>
  <si>
    <t>Catalog</t>
  </si>
  <si>
    <t/>
  </si>
  <si>
    <t>External</t>
  </si>
  <si>
    <t>ACTIVE</t>
  </si>
  <si>
    <t>31,866</t>
  </si>
  <si>
    <t>SPI</t>
  </si>
  <si>
    <t>SAR</t>
  </si>
  <si>
    <t>Single-ended</t>
  </si>
  <si>
    <t>Catalog</t>
  </si>
  <si>
    <t/>
  </si>
  <si>
    <t>External</t>
  </si>
  <si>
    <t>ACTIVE</t>
  </si>
  <si>
    <t>SPI</t>
  </si>
  <si>
    <t>SAR</t>
  </si>
  <si>
    <t>Single-ended</t>
  </si>
  <si>
    <t>Catalog</t>
  </si>
  <si>
    <t/>
  </si>
  <si>
    <t>External,Internal</t>
  </si>
  <si>
    <t>ACTIVE</t>
  </si>
  <si>
    <t>Byte-Wide,Parallel</t>
  </si>
  <si>
    <t>SAR</t>
  </si>
  <si>
    <t>Single-ended</t>
  </si>
  <si>
    <t>Catalog</t>
  </si>
  <si>
    <t/>
  </si>
  <si>
    <t>External,Internal</t>
  </si>
  <si>
    <t>ACTIVE</t>
  </si>
  <si>
    <t>15,151</t>
  </si>
  <si>
    <t>Microwire (Serial I/O),SPI</t>
  </si>
  <si>
    <t>SAR</t>
  </si>
  <si>
    <t>Pseudo-Differential</t>
  </si>
  <si>
    <t>Automotive</t>
  </si>
  <si>
    <t/>
  </si>
  <si>
    <t>External</t>
  </si>
  <si>
    <t>ACTIVE</t>
  </si>
  <si>
    <t>21,161</t>
  </si>
  <si>
    <t>Byte-Wide,Parallel,SPI</t>
  </si>
  <si>
    <t>SAR</t>
  </si>
  <si>
    <t>Single-ended</t>
  </si>
  <si>
    <t>Catalog</t>
  </si>
  <si>
    <t/>
  </si>
  <si>
    <t>External,Internal</t>
  </si>
  <si>
    <t>ACTIVE</t>
  </si>
  <si>
    <t>53,513</t>
  </si>
  <si>
    <t>SPI</t>
  </si>
  <si>
    <t>SAR</t>
  </si>
  <si>
    <t>Pseudo-Differential</t>
  </si>
  <si>
    <t>Catalog</t>
  </si>
  <si>
    <t/>
  </si>
  <si>
    <t>External</t>
  </si>
  <si>
    <t>ACTIVE</t>
  </si>
  <si>
    <t>16,967</t>
  </si>
  <si>
    <t>SPI</t>
  </si>
  <si>
    <t>SAR</t>
  </si>
  <si>
    <t>Single-ended</t>
  </si>
  <si>
    <t>Catalog</t>
  </si>
  <si>
    <t/>
  </si>
  <si>
    <t>External</t>
  </si>
  <si>
    <t>ACTIVE</t>
  </si>
  <si>
    <t>26,255</t>
  </si>
  <si>
    <t>SPI</t>
  </si>
  <si>
    <t>SAR</t>
  </si>
  <si>
    <t>Single-ended</t>
  </si>
  <si>
    <t>Catalog</t>
  </si>
  <si>
    <t/>
  </si>
  <si>
    <t>External</t>
  </si>
  <si>
    <t>ACTIVE</t>
  </si>
  <si>
    <t>50,020</t>
  </si>
  <si>
    <t>SPI</t>
  </si>
  <si>
    <t>SAR</t>
  </si>
  <si>
    <t>Pseudo-Differential</t>
  </si>
  <si>
    <t>Catalog</t>
  </si>
  <si>
    <t/>
  </si>
  <si>
    <t>External</t>
  </si>
  <si>
    <t>ACTIVE</t>
  </si>
  <si>
    <t>3,029</t>
  </si>
  <si>
    <t>Enhanced SPI,SPI</t>
  </si>
  <si>
    <t>SAR</t>
  </si>
  <si>
    <t>Differential</t>
  </si>
  <si>
    <t>Catalog</t>
  </si>
  <si>
    <t/>
  </si>
  <si>
    <t>External</t>
  </si>
  <si>
    <t>ACTIVE</t>
  </si>
  <si>
    <t>SPI</t>
  </si>
  <si>
    <t>SAR</t>
  </si>
  <si>
    <t>Single-ended</t>
  </si>
  <si>
    <t>Catalog</t>
  </si>
  <si>
    <t/>
  </si>
  <si>
    <t>External</t>
  </si>
  <si>
    <t>ACTIVE</t>
  </si>
  <si>
    <t>11,670</t>
  </si>
  <si>
    <t>SPI</t>
  </si>
  <si>
    <t>SAR</t>
  </si>
  <si>
    <t>Differential</t>
  </si>
  <si>
    <t>Catalog</t>
  </si>
  <si>
    <t/>
  </si>
  <si>
    <t>External</t>
  </si>
  <si>
    <t>ACTIVE</t>
  </si>
  <si>
    <t>1,850</t>
  </si>
  <si>
    <t>Microwire (Serial I/O),SPI</t>
  </si>
  <si>
    <t>SAR</t>
  </si>
  <si>
    <t>Differential</t>
  </si>
  <si>
    <t>Catalog</t>
  </si>
  <si>
    <t/>
  </si>
  <si>
    <t>External</t>
  </si>
  <si>
    <t>ACTIVE</t>
  </si>
  <si>
    <t>4,576</t>
  </si>
  <si>
    <t>SPI</t>
  </si>
  <si>
    <t>SAR</t>
  </si>
  <si>
    <t>Single-ended</t>
  </si>
  <si>
    <t>Catalog</t>
  </si>
  <si>
    <t/>
  </si>
  <si>
    <t>External,Internal</t>
  </si>
  <si>
    <t>ACTIVE</t>
  </si>
  <si>
    <t>24,061</t>
  </si>
  <si>
    <t>Microwire (Serial I/O),SPI</t>
  </si>
  <si>
    <t>SAR</t>
  </si>
  <si>
    <t>Differential</t>
  </si>
  <si>
    <t>Catalog</t>
  </si>
  <si>
    <t/>
  </si>
  <si>
    <t>External</t>
  </si>
  <si>
    <t>ACTIVE</t>
  </si>
  <si>
    <t>17,196</t>
  </si>
  <si>
    <t>SPI</t>
  </si>
  <si>
    <t>SAR</t>
  </si>
  <si>
    <t>Differential</t>
  </si>
  <si>
    <t>Catalog</t>
  </si>
  <si>
    <t/>
  </si>
  <si>
    <t>External</t>
  </si>
  <si>
    <t>ACTIVE</t>
  </si>
  <si>
    <t>13,158</t>
  </si>
  <si>
    <t>Byte-Wide,Parallel</t>
  </si>
  <si>
    <t>SAR</t>
  </si>
  <si>
    <t>Single-ended</t>
  </si>
  <si>
    <t>Catalog</t>
  </si>
  <si>
    <t/>
  </si>
  <si>
    <t>External,Internal</t>
  </si>
  <si>
    <t>ACTIVE</t>
  </si>
  <si>
    <t>54,041</t>
  </si>
  <si>
    <t>SPI</t>
  </si>
  <si>
    <t>SAR</t>
  </si>
  <si>
    <t>Single-ended</t>
  </si>
  <si>
    <t>Catalog</t>
  </si>
  <si>
    <t/>
  </si>
  <si>
    <t>External</t>
  </si>
  <si>
    <t>ACTIVE</t>
  </si>
  <si>
    <t>29,966</t>
  </si>
  <si>
    <t>Byte-Wide,Parallel</t>
  </si>
  <si>
    <t>SAR</t>
  </si>
  <si>
    <t>Single-ended</t>
  </si>
  <si>
    <t>Catalog</t>
  </si>
  <si>
    <t/>
  </si>
  <si>
    <t>External,Internal</t>
  </si>
  <si>
    <t>ACTIVE</t>
  </si>
  <si>
    <t>SPI</t>
  </si>
  <si>
    <t>SAR</t>
  </si>
  <si>
    <t>Single-ended</t>
  </si>
  <si>
    <t>Catalog</t>
  </si>
  <si>
    <t/>
  </si>
  <si>
    <t>External,Internal</t>
  </si>
  <si>
    <t>ACTIVE</t>
  </si>
  <si>
    <t>19,476</t>
  </si>
  <si>
    <t>Parallel</t>
  </si>
  <si>
    <t>SAR</t>
  </si>
  <si>
    <t>Single-ended</t>
  </si>
  <si>
    <t>Catalog</t>
  </si>
  <si>
    <t/>
  </si>
  <si>
    <t>External,Internal</t>
  </si>
  <si>
    <t>ACTIVE</t>
  </si>
  <si>
    <t>5,020</t>
  </si>
  <si>
    <t>SPI</t>
  </si>
  <si>
    <t>SAR</t>
  </si>
  <si>
    <t>Single-ended</t>
  </si>
  <si>
    <t>Catalog</t>
  </si>
  <si>
    <t/>
  </si>
  <si>
    <t>External</t>
  </si>
  <si>
    <t>ACTIVE</t>
  </si>
  <si>
    <t>3,645</t>
  </si>
  <si>
    <t>SPI</t>
  </si>
  <si>
    <t>SAR</t>
  </si>
  <si>
    <t>Differential</t>
  </si>
  <si>
    <t>Catalog</t>
  </si>
  <si>
    <t/>
  </si>
  <si>
    <t>External</t>
  </si>
  <si>
    <t>ACTIVE</t>
  </si>
  <si>
    <t>Enhanced SPI,SPI</t>
  </si>
  <si>
    <t>SAR</t>
  </si>
  <si>
    <t>Single-ended</t>
  </si>
  <si>
    <t>Catalog</t>
  </si>
  <si>
    <t/>
  </si>
  <si>
    <t>External,Internal</t>
  </si>
  <si>
    <t>ACTIVE</t>
  </si>
  <si>
    <t>9,914</t>
  </si>
  <si>
    <t>Enhanced SPI,SPI</t>
  </si>
  <si>
    <t>SAR</t>
  </si>
  <si>
    <t>Single-ended</t>
  </si>
  <si>
    <t>Catalog</t>
  </si>
  <si>
    <t/>
  </si>
  <si>
    <t>External,Internal</t>
  </si>
  <si>
    <t>ACTIVE</t>
  </si>
  <si>
    <t>1,900</t>
  </si>
  <si>
    <t>Enhanced SPI,SPI</t>
  </si>
  <si>
    <t>SAR</t>
  </si>
  <si>
    <t>Differential</t>
  </si>
  <si>
    <t>Catalog</t>
  </si>
  <si>
    <t/>
  </si>
  <si>
    <t>External</t>
  </si>
  <si>
    <t>ACTIVE</t>
  </si>
  <si>
    <t>23,353</t>
  </si>
  <si>
    <t>SPI</t>
  </si>
  <si>
    <t>SAR</t>
  </si>
  <si>
    <t>Single-ended</t>
  </si>
  <si>
    <t>Catalog</t>
  </si>
  <si>
    <t/>
  </si>
  <si>
    <t>External</t>
  </si>
  <si>
    <t>ACTIVE</t>
  </si>
  <si>
    <t>5,948</t>
  </si>
  <si>
    <t>SPI</t>
  </si>
  <si>
    <t>SAR</t>
  </si>
  <si>
    <t>Differential</t>
  </si>
  <si>
    <t>Catalog</t>
  </si>
  <si>
    <t/>
  </si>
  <si>
    <t>External</t>
  </si>
  <si>
    <t>ACTIVE</t>
  </si>
  <si>
    <t>54,253</t>
  </si>
  <si>
    <t>SPI</t>
  </si>
  <si>
    <t>SAR</t>
  </si>
  <si>
    <t>Single-ended</t>
  </si>
  <si>
    <t>Catalog</t>
  </si>
  <si>
    <t/>
  </si>
  <si>
    <t>External</t>
  </si>
  <si>
    <t>ACTIVE</t>
  </si>
  <si>
    <t>30,625</t>
  </si>
  <si>
    <t>Byte-Wide,Parallel</t>
  </si>
  <si>
    <t>SAR</t>
  </si>
  <si>
    <t>Differential,Pseudo-Differential,Single-ended</t>
  </si>
  <si>
    <t>Catalog</t>
  </si>
  <si>
    <t/>
  </si>
  <si>
    <t>External,Internal</t>
  </si>
  <si>
    <t>ACTIVE</t>
  </si>
  <si>
    <t>36,688</t>
  </si>
  <si>
    <t>Byte-Wide,Parallel</t>
  </si>
  <si>
    <t>SAR</t>
  </si>
  <si>
    <t>Single-ended</t>
  </si>
  <si>
    <t>Catalog</t>
  </si>
  <si>
    <t/>
  </si>
  <si>
    <t>External,Internal</t>
  </si>
  <si>
    <t>ACTIVE</t>
  </si>
  <si>
    <t>34,045</t>
  </si>
  <si>
    <t>SPI</t>
  </si>
  <si>
    <t>SAR</t>
  </si>
  <si>
    <t>Differential</t>
  </si>
  <si>
    <t>Catalog</t>
  </si>
  <si>
    <t/>
  </si>
  <si>
    <t>External,Internal</t>
  </si>
  <si>
    <t>ACTIVE</t>
  </si>
  <si>
    <t>6,454</t>
  </si>
  <si>
    <t>SPI</t>
  </si>
  <si>
    <t>SAR</t>
  </si>
  <si>
    <t>Pseudo-Differential,Single-ended</t>
  </si>
  <si>
    <t>Catalog</t>
  </si>
  <si>
    <t/>
  </si>
  <si>
    <t>External,Internal</t>
  </si>
  <si>
    <t>ACTIVE</t>
  </si>
  <si>
    <t>6,821</t>
  </si>
  <si>
    <t>SPI</t>
  </si>
  <si>
    <t>SAR</t>
  </si>
  <si>
    <t>Single-ended</t>
  </si>
  <si>
    <t>Catalog</t>
  </si>
  <si>
    <t/>
  </si>
  <si>
    <t>External</t>
  </si>
  <si>
    <t>ACTIVE</t>
  </si>
  <si>
    <t>10,796</t>
  </si>
  <si>
    <t>SPI</t>
  </si>
  <si>
    <t>SAR</t>
  </si>
  <si>
    <t>Differential</t>
  </si>
  <si>
    <t>Catalog</t>
  </si>
  <si>
    <t/>
  </si>
  <si>
    <t>External</t>
  </si>
  <si>
    <t>ACTIVE</t>
  </si>
  <si>
    <t>85,191</t>
  </si>
  <si>
    <t>SPI</t>
  </si>
  <si>
    <t>Delta-Sigma</t>
  </si>
  <si>
    <t>Differential,Pseudo-Differential,Single-ended</t>
  </si>
  <si>
    <t>Catalog</t>
  </si>
  <si>
    <t>Functional Safety-Capable</t>
  </si>
  <si>
    <t>External</t>
  </si>
  <si>
    <t>ACTIVE</t>
  </si>
  <si>
    <t>48,739</t>
  </si>
  <si>
    <t>SPI</t>
  </si>
  <si>
    <t>SAR</t>
  </si>
  <si>
    <t>Differential</t>
  </si>
  <si>
    <t>Catalog</t>
  </si>
  <si>
    <t/>
  </si>
  <si>
    <t>Supply</t>
  </si>
  <si>
    <t>ACTIVE</t>
  </si>
  <si>
    <t>118,690</t>
  </si>
  <si>
    <t>SPI</t>
  </si>
  <si>
    <t>SAR</t>
  </si>
  <si>
    <t>Single-ended</t>
  </si>
  <si>
    <t>Catalog</t>
  </si>
  <si>
    <t/>
  </si>
  <si>
    <t>Supply</t>
  </si>
  <si>
    <t>ACTIVE</t>
  </si>
  <si>
    <t>1,049</t>
  </si>
  <si>
    <t>Enhanced SPI,SPI</t>
  </si>
  <si>
    <t>SAR</t>
  </si>
  <si>
    <t>Single-ended</t>
  </si>
  <si>
    <t>Catalog</t>
  </si>
  <si>
    <t/>
  </si>
  <si>
    <t>External,Internal</t>
  </si>
  <si>
    <t>ACTIVE</t>
  </si>
  <si>
    <t>2,291</t>
  </si>
  <si>
    <t>Enhanced SPI,SPI</t>
  </si>
  <si>
    <t>SAR</t>
  </si>
  <si>
    <t>Differential</t>
  </si>
  <si>
    <t>Catalog</t>
  </si>
  <si>
    <t/>
  </si>
  <si>
    <t>External</t>
  </si>
  <si>
    <t>ACTIVE</t>
  </si>
  <si>
    <t>Enhanced SPI,SPI</t>
  </si>
  <si>
    <t>SAR</t>
  </si>
  <si>
    <t>Single-ended</t>
  </si>
  <si>
    <t>Catalog</t>
  </si>
  <si>
    <t/>
  </si>
  <si>
    <t>External,Internal</t>
  </si>
  <si>
    <t>ACTIVE</t>
  </si>
  <si>
    <t>8,257</t>
  </si>
  <si>
    <t>SPI</t>
  </si>
  <si>
    <t>SAR</t>
  </si>
  <si>
    <t>Single-ended</t>
  </si>
  <si>
    <t>Catalog</t>
  </si>
  <si>
    <t/>
  </si>
  <si>
    <t>External</t>
  </si>
  <si>
    <t>ACTIVE</t>
  </si>
  <si>
    <t>5,445</t>
  </si>
  <si>
    <t>SPI</t>
  </si>
  <si>
    <t>SAR</t>
  </si>
  <si>
    <t>Differential</t>
  </si>
  <si>
    <t>Catalog</t>
  </si>
  <si>
    <t/>
  </si>
  <si>
    <t>External</t>
  </si>
  <si>
    <t>ACTIVE</t>
  </si>
  <si>
    <t>7,717</t>
  </si>
  <si>
    <t>SPI</t>
  </si>
  <si>
    <t>SAR</t>
  </si>
  <si>
    <t>Single-ended</t>
  </si>
  <si>
    <t>Catalog</t>
  </si>
  <si>
    <t/>
  </si>
  <si>
    <t>External</t>
  </si>
  <si>
    <t>ACTIVE</t>
  </si>
  <si>
    <t>1,092</t>
  </si>
  <si>
    <t>Byte-Wide,Parallel</t>
  </si>
  <si>
    <t>SAR</t>
  </si>
  <si>
    <t>Pseudo-Differential,Single-ended</t>
  </si>
  <si>
    <t>Catalog</t>
  </si>
  <si>
    <t/>
  </si>
  <si>
    <t>External,Internal</t>
  </si>
  <si>
    <t>ACTIVE</t>
  </si>
  <si>
    <t>220,018</t>
  </si>
  <si>
    <t>SPI</t>
  </si>
  <si>
    <t>SAR</t>
  </si>
  <si>
    <t>Single-ended</t>
  </si>
  <si>
    <t>Catalog</t>
  </si>
  <si>
    <t/>
  </si>
  <si>
    <t>External</t>
  </si>
  <si>
    <t>ACTIVE</t>
  </si>
  <si>
    <t>27,064</t>
  </si>
  <si>
    <t>Byte-Wide,Parallel</t>
  </si>
  <si>
    <t>SAR</t>
  </si>
  <si>
    <t>Pseudo-Differential,Single-ended</t>
  </si>
  <si>
    <t>Catalog</t>
  </si>
  <si>
    <t/>
  </si>
  <si>
    <t>External,Internal</t>
  </si>
  <si>
    <t>ACTIVE</t>
  </si>
  <si>
    <t>28,552</t>
  </si>
  <si>
    <t>Serial</t>
  </si>
  <si>
    <t>Delta-Sigma</t>
  </si>
  <si>
    <t>Differential</t>
  </si>
  <si>
    <t>Catalog</t>
  </si>
  <si>
    <t/>
  </si>
  <si>
    <t>External,Internal</t>
  </si>
  <si>
    <t>ACTIVE</t>
  </si>
  <si>
    <t>9,437</t>
  </si>
  <si>
    <t>Byte-Wide,Parallel</t>
  </si>
  <si>
    <t>SAR</t>
  </si>
  <si>
    <t>Differential</t>
  </si>
  <si>
    <t>Catalog</t>
  </si>
  <si>
    <t/>
  </si>
  <si>
    <t>External,Internal</t>
  </si>
  <si>
    <t>ACTIVE</t>
  </si>
  <si>
    <t>21,906</t>
  </si>
  <si>
    <t>SPI</t>
  </si>
  <si>
    <t>SAR</t>
  </si>
  <si>
    <t>Pseudo-Differential,Single-ended</t>
  </si>
  <si>
    <t>Catalog</t>
  </si>
  <si>
    <t/>
  </si>
  <si>
    <t>External,Internal</t>
  </si>
  <si>
    <t>ACTIVE</t>
  </si>
  <si>
    <t>5,860</t>
  </si>
  <si>
    <t>Parallel</t>
  </si>
  <si>
    <t>SAR</t>
  </si>
  <si>
    <t>Differential</t>
  </si>
  <si>
    <t>Catalog</t>
  </si>
  <si>
    <t/>
  </si>
  <si>
    <t>External,Internal</t>
  </si>
  <si>
    <t>ACTIVE</t>
  </si>
  <si>
    <t>31,111</t>
  </si>
  <si>
    <t>Byte-Wide,Parallel</t>
  </si>
  <si>
    <t>SAR</t>
  </si>
  <si>
    <t>Pseudo-Differential,Single-ended</t>
  </si>
  <si>
    <t>Catalog</t>
  </si>
  <si>
    <t/>
  </si>
  <si>
    <t>External,Internal</t>
  </si>
  <si>
    <t>ACTIVE</t>
  </si>
  <si>
    <t>4,026</t>
  </si>
  <si>
    <t>Byte-Wide,Parallel</t>
  </si>
  <si>
    <t>SAR</t>
  </si>
  <si>
    <t>Differential</t>
  </si>
  <si>
    <t>Catalog</t>
  </si>
  <si>
    <t/>
  </si>
  <si>
    <t>External,Internal</t>
  </si>
  <si>
    <t>ACTIVE</t>
  </si>
  <si>
    <t>48,807</t>
  </si>
  <si>
    <t>SPI</t>
  </si>
  <si>
    <t>SAR</t>
  </si>
  <si>
    <t>Differential</t>
  </si>
  <si>
    <t>Catalog</t>
  </si>
  <si>
    <t/>
  </si>
  <si>
    <t>Supply</t>
  </si>
  <si>
    <t>ACTIVE</t>
  </si>
  <si>
    <t>16,886</t>
  </si>
  <si>
    <t>SPI</t>
  </si>
  <si>
    <t>SAR</t>
  </si>
  <si>
    <t>Single-ended</t>
  </si>
  <si>
    <t>Catalog</t>
  </si>
  <si>
    <t/>
  </si>
  <si>
    <t>Supply</t>
  </si>
  <si>
    <t>ACTIVE</t>
  </si>
  <si>
    <t>22,122</t>
  </si>
  <si>
    <t>Enhanced SPI,SPI</t>
  </si>
  <si>
    <t>SAR</t>
  </si>
  <si>
    <t>Differential</t>
  </si>
  <si>
    <t>Catalog</t>
  </si>
  <si>
    <t/>
  </si>
  <si>
    <t>External</t>
  </si>
  <si>
    <t>ACTIVE</t>
  </si>
  <si>
    <t>1,486</t>
  </si>
  <si>
    <t>Serial</t>
  </si>
  <si>
    <t>Delta-Sigma</t>
  </si>
  <si>
    <t>Differential</t>
  </si>
  <si>
    <t>Catalog</t>
  </si>
  <si>
    <t/>
  </si>
  <si>
    <t>External,Internal</t>
  </si>
  <si>
    <t>ACTIVE</t>
  </si>
  <si>
    <t>21,024</t>
  </si>
  <si>
    <t>Byte-Wide,Parallel</t>
  </si>
  <si>
    <t>SAR</t>
  </si>
  <si>
    <t>Pseudo-Differential,Single-ended</t>
  </si>
  <si>
    <t>Catalog</t>
  </si>
  <si>
    <t/>
  </si>
  <si>
    <t>External,Internal</t>
  </si>
  <si>
    <t>ACTIVE</t>
  </si>
  <si>
    <t>Byte-Wide,Parallel</t>
  </si>
  <si>
    <t>SAR</t>
  </si>
  <si>
    <t>Differential</t>
  </si>
  <si>
    <t>Catalog</t>
  </si>
  <si>
    <t/>
  </si>
  <si>
    <t>External,Internal</t>
  </si>
  <si>
    <t>ACTIVE</t>
  </si>
  <si>
    <t>2,069</t>
  </si>
  <si>
    <t>Parallel</t>
  </si>
  <si>
    <t>Delta-Sigma</t>
  </si>
  <si>
    <t>Differential</t>
  </si>
  <si>
    <t>Catalog</t>
  </si>
  <si>
    <t/>
  </si>
  <si>
    <t>External,Internal</t>
  </si>
  <si>
    <t>ACTIVE</t>
  </si>
  <si>
    <t>11,818</t>
  </si>
  <si>
    <t>Parallel</t>
  </si>
  <si>
    <t>Delta-Sigma</t>
  </si>
  <si>
    <t>Differential</t>
  </si>
  <si>
    <t>Catalog</t>
  </si>
  <si>
    <t/>
  </si>
  <si>
    <t>External,Internal</t>
  </si>
  <si>
    <t>ACTIVE</t>
  </si>
  <si>
    <t>4,090</t>
  </si>
  <si>
    <t>Serial</t>
  </si>
  <si>
    <t>Delta-Sigma Modulator</t>
  </si>
  <si>
    <t>Differential</t>
  </si>
  <si>
    <t>Catalog</t>
  </si>
  <si>
    <t/>
  </si>
  <si>
    <t>External,Internal</t>
  </si>
  <si>
    <t>ACTIVE</t>
  </si>
  <si>
    <t>14,055</t>
  </si>
  <si>
    <t>Serial</t>
  </si>
  <si>
    <t>Delta-Sigma Modulator</t>
  </si>
  <si>
    <t>Differential</t>
  </si>
  <si>
    <t>Catalog</t>
  </si>
  <si>
    <t/>
  </si>
  <si>
    <t>External,Internal</t>
  </si>
  <si>
    <t>ACTIVE</t>
  </si>
  <si>
    <t>10,400</t>
  </si>
  <si>
    <t>Serial</t>
  </si>
  <si>
    <t>Delta-Sigma Modulator</t>
  </si>
  <si>
    <t>Differential</t>
  </si>
  <si>
    <t>Catalog</t>
  </si>
  <si>
    <t/>
  </si>
  <si>
    <t>Internal</t>
  </si>
  <si>
    <t>ACTIVE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</si>
</sst>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>
</numFmts>
  <fonts count="5">
    <font>
      <sz val="11"/>
      <color theme="1" rgb="FF000000"/>
      <name val="Calibri"/>
      <family val="2"/>
      <scheme val="minor"/>
    </font>
    <font>
      <sz val="15"/>
      <color rgb="000"/>
      <name val="Calibri"/>
      <shadow/>
    </font>
    <font>
      <sz val="13"/>
      <color rgb="FF000000"/>
      <name val="Calibri"/>
    </font>
    <font>
      <sz val="11"/>
      <color rgb="FF358ccb"/>
      <name val="Calibri"/>
      <u val="single"/>
    </font>
    <font>
      <sz val="13"/>
      <color rgb="FF358ccb"/>
      <name val="Calibri"/>
      <u val="single"/>
    </font>
  </fonts>
  <fills count="4">
    <fill>
      <patternFill patternType="none"/>
    </fill>
    <fill>
      <patternFill patternType="gray125"/>
    </fill>
    <fill>
      <patternFill patternType="solid">
        <fgColor rgb="FFCCCCCC"/>
      </patternFill>
    </fill>
    <fill>
      <patternFill patternType="solid">
        <fgColor rgb="FFff0000"/>
      </patternFill>
    </fill>
  </fills>
  <borders count="2">
    <border>
      <left/>
      <right/>
      <top/>
      <bottom/>
      <diagonal/>
    </border>
    <border>
      <left style="thin">
        <color rgb="000"/>
      </left>
      <right style="thin">
        <color rgb="000"/>
      </right>
      <top style="medium">
        <color rgb="000"/>
      </top>
      <bottom style="medium">
        <color rgb="000"/>
      </bottom>
      <diagonal>
        <color rgb="FF000000"/>
      </diagonal>
    </border>
  </borders>
  <cellStyleXfs count="1">
    <xf borderId="0" fillId="0" fontId="0" numFmtId="0"/>
  </cellStyleXfs>
  <cellXfs count="7">
    <xf borderId="0" fillId="0" fontId="0" numFmtId="0" xfId="0"/>
    <xf applyAlignment="1" applyBorder="1" applyFill="1" borderId="1" fillId="2" applyFont="1" fontId="1" numFmtId="0" xfId="0">
      <alignment horizontal="center" indent="1" vertical="center"/>
    </xf>
    <xf applyAlignment="1" applyBorder="1" borderId="1" fillId="0" applyFont="1" fontId="2" numFmtId="0" xfId="0">
      <alignment indent="1" wrapText="true"/>
    </xf>
    <xf applyFill="1" borderId="0" fillId="3" fontId="0" numFmtId="0" xfId="0"/>
    <xf applyAlignment="1" borderId="0" fillId="0" applyFont="1" fontId="2" numFmtId="0" xfId="0">
      <alignment horizontal="left" wrapText="true"/>
    </xf>
    <xf borderId="0" fillId="0" applyFont="1" fontId="3" numFmtId="0" xfId="0"/>
    <xf applyAlignment="1" borderId="0" fillId="0" applyFont="1" fontId="4" numFmtId="0" xfId="0">
      <alignment horizontal="left" wrapText="true"/>
    </xf>
  </cellXfs>
  <cellStyles count="1">
    <cellStyle builtinId="0" name="Normal" xfId="0"/>
  </cellStyles>
  <tableStyles count="0" defaultPivotStyle="PivotStyleLight16" defaultTableStyle="TableStyleMedium2"/>
</styleSheet>
</file>

<file path=xl/_rels/workbook.xml.rels><?xml version="1.0" encoding="UTF-8" standalone="yes" ?><Relationships xmlns="http://schemas.openxmlformats.org/package/2006/relationships">
<Relationship Id="rId1" Type="http://schemas.openxmlformats.org/officeDocument/2006/relationships/worksheet" Target="worksheets/sheet1.xml"/>
<Relationship Id="rId2" Type="http://schemas.openxmlformats.org/officeDocument/2006/relationships/theme" Target="theme/theme1.xml"/>
<Relationship Id="rId3" Type="http://schemas.openxmlformats.org/officeDocument/2006/relationships/styles" Target="styles.xml"/>
<Relationship Id="rId4" Type="http://schemas.openxmlformats.org/officeDocument/2006/relationships/sharedStrings" Target="sharedStrings.xml"/>
</Relationships>

</file>

<file path=xl/drawings/_rels/drawing1.xml.rels><?xml version="1.0" encoding="UTF-8" standalone="yes" ?><Relationships xmlns="http://schemas.openxmlformats.org/package/2006/relationships">
<Relationship Id="rId1" Type="http://schemas.openxmlformats.org/officeDocument/2006/relationships/image" Target="../media/image1.png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absolute">
    <xdr:from>
      <xdr:col>0</xdr:col>
      <xdr:colOff>0</xdr:colOff>
      <xdr:row>0</xdr:row>
      <xdr:rowOff>0</xdr:rowOff>
    </xdr:from>
    <xdr:to>
      <xdr:col>0</xdr:col>
      <xdr:colOff>2667000</xdr:colOff>
      <xdr:row>0</xdr:row>
      <xdr:rowOff>342900</xdr:rowOff>
    </xdr:to>
    <xdr:pic>
      <xdr:nvPicPr>
        <xdr:cNvPr id="1" name="logo">
          <a:extLst>
            <a:ext uri="{FF2B5EF4-FFF2-40B4-BE49-F238E27FC236}">
              <a16:creationId xmlns:a16="http://schemas.microsoft.com/office/drawing/2014/main" id="{822E6D20-D7BC-2841-A643-D49A6EF008A2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cstate="print" r:embed="rId1"/>
        <a:stretch>
          <a:fillRect/>
        </a:stretch>
      </xdr:blipFill>
      <xdr:spPr>
        <a:xfrm>
          <a:off x="0" y="0"/>
          <a:ext cx="2667000" cy="342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105000"/>
                <a:lumMod val="110000"/>
                <a:tint val="67000"/>
              </a:schemeClr>
            </a:gs>
            <a:gs pos="50000">
              <a:schemeClr val="phClr">
                <a:satMod val="103000"/>
                <a:lumMod val="105000"/>
                <a:tint val="73000"/>
              </a:schemeClr>
            </a:gs>
            <a:gs pos="100000">
              <a:schemeClr val="phClr">
                <a:satMod val="109000"/>
                <a:lumMod val="105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satMod val="120000"/>
                <a:lumMod val="99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satMod val="150000"/>
                <a:lumMod val="102000"/>
                <a:tint val="93000"/>
                <a:shade val="98000"/>
              </a:schemeClr>
            </a:gs>
            <a:gs pos="50000">
              <a:schemeClr val="phClr">
                <a:satMod val="130000"/>
                <a:lumMod val="103000"/>
                <a:tint val="98000"/>
                <a:shade val="90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 ?><Relationships xmlns="http://schemas.openxmlformats.org/package/2006/relationships">
<Relationship Id="rId1" Type="http://schemas.openxmlformats.org/officeDocument/2006/relationships/drawing" Target="../drawings/drawing1.xml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0"/>
  </sheetPr>
  <sheetFormatPr baseColWidth="10" defaultRowHeight="16"/>
  <cols>
    <col min="1" max="1" width="43" hidden="0" bestFit="0" customWidth="1"/>
    <col min="2" max="2" width="43" hidden="0" bestFit="0" customWidth="1"/>
    <col min="3" max="3" width="43" hidden="0" bestFit="0" customWidth="1"/>
    <col min="4" max="4" width="43" hidden="0" bestFit="0" customWidth="1"/>
    <col min="5" max="5" width="43" hidden="0" bestFit="0" customWidth="1"/>
    <col min="6" max="6" width="43" hidden="0" bestFit="0" customWidth="1"/>
    <col min="7" max="7" width="43" hidden="0" bestFit="0" customWidth="1"/>
    <col min="8" max="8" width="43" hidden="0" bestFit="0" customWidth="1"/>
    <col min="9" max="9" width="43" hidden="0" bestFit="0" customWidth="1"/>
    <col min="10" max="10" width="43" hidden="0" bestFit="0" customWidth="1"/>
    <col min="11" max="11" width="43" hidden="0" bestFit="0" customWidth="1"/>
    <col min="12" max="12" width="43" hidden="0" bestFit="0" customWidth="1"/>
    <col min="13" max="13" width="43" hidden="0" bestFit="0" customWidth="1"/>
    <col min="14" max="14" width="43" hidden="0" bestFit="0" customWidth="1"/>
    <col min="15" max="15" width="43" hidden="0" bestFit="0" customWidth="1"/>
    <col min="16" max="16" width="43" hidden="0" bestFit="0" customWidth="1"/>
  </cols>
  <sheetData>
    <row r="1" hidden="0" ht="45" customHeight="1" spans="1:1">
      <c r="A1" t="e">
        <v/>
      </c>
      <c r="B1"/>
    </row>
    <row r="2" hidden="0" ht="30" customHeight="1" spans="1: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hidden="0" ht="30" customHeight="1" spans="1:1">
</row>
    <row r="4" hidden="0" ht="30" customHeight="1" spans="1:1">
      <c r="A4" t="inlineStr" s="1">
        <is>
          <t>Download details</t>
        </is>
      </c>
      <c r="B4" s="1"/>
    </row>
    <row r="5" hidden="0" ht="30" customHeight="1" spans="1:1">
      <c r="A5" t="inlineStr" s="2">
        <is>
          <t>Parametric details for:</t>
        </is>
      </c>
      <c r="B5" t="inlineStr" s="2">
        <is>
          <t>Precision ADCs</t>
        </is>
      </c>
    </row>
    <row r="6" hidden="0" ht="30" customHeight="1" spans="1:1">
      <c r="A6" t="inlineStr" s="2">
        <is>
          <t>File generated on:</t>
        </is>
      </c>
      <c r="B6" t="inlineStr" s="2">
        <is>
          <t>03 May 2023 11:10 AM </t>
        </is>
      </c>
    </row>
    <row r="7" hidden="0" ht="30" customHeight="1" spans="1:1">
      <c r="A7" t="inlineStr" s="2">
        <is>
          <t>Filter details:</t>
        </is>
      </c>
      <c r="B7" t="inlineStr" s="2">
        <is>
          <t>https://www.ti.com/data-converters/adc-circuit/precision-adcs/products.html#84=14%3B16&amp;1028=1%3B1&amp;sort=157max;asc&amp;</t>
        </is>
      </c>
    </row>
    <row r="8" hidden="0" ht="30" customHeight="1" spans="1:1">
</row>
    <row r="9" hidden="0" ht="45" customHeight="1" spans="1:1">
      <c r="A9" t="s" s="1">
        <v>0</v>
      </c>
      <c r="B9" t="s" s="1">
        <v>1</v>
      </c>
      <c r="C9" t="s" s="1">
        <v>2</v>
      </c>
      <c r="D9" t="s" s="1">
        <v>3</v>
      </c>
      <c r="E9" t="s" s="1">
        <v>4</v>
      </c>
      <c r="F9" t="s" s="1">
        <v>5</v>
      </c>
      <c r="G9" t="s" s="1">
        <v>6</v>
      </c>
      <c r="H9" t="s" s="1">
        <v>7</v>
      </c>
      <c r="I9" t="s" s="1">
        <v>8</v>
      </c>
      <c r="J9" t="s" s="1">
        <v>9</v>
      </c>
      <c r="K9" t="s" s="1">
        <v>10</v>
      </c>
      <c r="L9" t="s" s="1">
        <v>11</v>
      </c>
      <c r="M9" t="s" s="1">
        <v>12</v>
      </c>
      <c r="N9" t="s" s="1">
        <v>13</v>
      </c>
      <c r="O9" t="s" s="1">
        <v>14</v>
      </c>
      <c r="P9" t="s" s="1">
        <v>15</v>
      </c>
    </row>
    <row r="10" hidden="0" ht="30" customHeight="1" spans="1:1">
      <c r="A10" t="str" s="6">
        <f>HYPERLINK("https://www.ti.com/product/ADS1110", "ADS1110")</f>
      </c>
      <c r="B10" t="s" s="4">
        <v>16</v>
      </c>
      <c r="C10" t="str" s="6">
        <f>HYPERLINK("https://www.ti.com/lit/gpn/ADS1110", "PDF data sheet")</f>
      </c>
      <c r="D10" t="s" s="6">
        <v>17</v>
      </c>
      <c r="E10" t="n" s="4">
        <v>16</v>
      </c>
      <c r="F10" t="n" s="4">
        <v>0.128</v>
      </c>
      <c r="G10" t="n" s="4">
        <v>1</v>
      </c>
      <c r="H10" t="s" s="4">
        <v>18</v>
      </c>
      <c r="I10" t="s" s="4">
        <v>19</v>
      </c>
      <c r="J10" t="s" s="4">
        <v>20</v>
      </c>
      <c r="K10" t="s" s="4">
        <v/>
      </c>
      <c r="L10" t="s" s="4">
        <v>21</v>
      </c>
      <c r="M10" t="n" s="4">
        <v>1.925</v>
      </c>
      <c r="N10" t="s" s="4">
        <v>22</v>
      </c>
      <c r="O10" t="s" s="4">
        <v>23</v>
      </c>
      <c r="P10" t="s" s="4">
        <v>24</v>
      </c>
    </row>
    <row r="11" hidden="0" ht="30" customHeight="1" spans="1:1">
      <c r="A11" t="str" s="6">
        <f>HYPERLINK("https://www.ti.com/product/ADS1100", "ADS1100")</f>
      </c>
      <c r="B11" t="s" s="4">
        <v>25</v>
      </c>
      <c r="C11" t="str" s="6">
        <f>HYPERLINK("https://www.ti.com/lit/gpn/ADS1100", "PDF data sheet")</f>
      </c>
      <c r="D11" t="s" s="6">
        <v>17</v>
      </c>
      <c r="E11" t="n" s="4">
        <v>16</v>
      </c>
      <c r="F11" t="n" s="4">
        <v>0.128</v>
      </c>
      <c r="G11" t="n" s="4">
        <v>1</v>
      </c>
      <c r="H11" t="s" s="4">
        <v>26</v>
      </c>
      <c r="I11" t="s" s="4">
        <v>27</v>
      </c>
      <c r="J11" t="s" s="4">
        <v>28</v>
      </c>
      <c r="K11" t="s" s="4">
        <v/>
      </c>
      <c r="L11" t="s" s="4">
        <v>29</v>
      </c>
      <c r="M11" t="n" s="4">
        <v>1.925</v>
      </c>
      <c r="N11" t="s" s="4">
        <v>30</v>
      </c>
      <c r="O11" t="s" s="4">
        <v>31</v>
      </c>
      <c r="P11" t="s" s="4">
        <v>32</v>
      </c>
    </row>
    <row r="12" hidden="0" ht="30" customHeight="1" spans="1:1">
      <c r="A12" t="str" s="6">
        <f>HYPERLINK("https://www.ti.com/product/ADS1114-Q1", "ADS1114-Q1")</f>
      </c>
      <c r="B12" t="s" s="4">
        <v>33</v>
      </c>
      <c r="C12" t="str" s="6">
        <f>HYPERLINK("https://www.ti.com/lit/gpn/ADS1114-Q1", "PDF data sheet")</f>
      </c>
      <c r="D12" t="str" s="6">
        <f>HYPERLINK("https://www.ti.com/document-viewer/ADS1114-Q1/datasheet", "HTML data sheet")</f>
      </c>
      <c r="E12" t="n" s="4">
        <v>16</v>
      </c>
      <c r="F12" t="n" s="4">
        <v>0.86</v>
      </c>
      <c r="G12" t="n" s="4">
        <v>1</v>
      </c>
      <c r="H12" t="s" s="4">
        <v>34</v>
      </c>
      <c r="I12" t="s" s="4">
        <v>35</v>
      </c>
      <c r="J12" t="s" s="4">
        <v>36</v>
      </c>
      <c r="K12" t="s" s="4">
        <v/>
      </c>
      <c r="L12" t="s" s="4">
        <v>37</v>
      </c>
      <c r="M12" t="n" s="4">
        <v>2.596</v>
      </c>
      <c r="N12" t="s" s="4">
        <v>38</v>
      </c>
      <c r="O12" t="s" s="4">
        <v>39</v>
      </c>
      <c r="P12" t="s" s="4">
        <v>40</v>
      </c>
    </row>
    <row r="13" hidden="0" ht="30" customHeight="1" spans="1:1">
      <c r="A13" t="str" s="6">
        <f>HYPERLINK("https://www.ti.com/product/ADS1113-Q1", "ADS1113-Q1")</f>
      </c>
      <c r="B13" t="s" s="4">
        <v>41</v>
      </c>
      <c r="C13" t="str" s="6">
        <f>HYPERLINK("https://www.ti.com/lit/gpn/ADS1113-Q1", "PDF data sheet")</f>
      </c>
      <c r="D13" t="str" s="6">
        <f>HYPERLINK("https://www.ti.com/document-viewer/ADS1113-Q1/datasheet", "HTML data sheet")</f>
      </c>
      <c r="E13" t="n" s="4">
        <v>16</v>
      </c>
      <c r="F13" t="n" s="4">
        <v>0.86</v>
      </c>
      <c r="G13" t="n" s="4">
        <v>1</v>
      </c>
      <c r="H13" t="s" s="4">
        <v>42</v>
      </c>
      <c r="I13" t="s" s="4">
        <v>43</v>
      </c>
      <c r="J13" t="s" s="4">
        <v>44</v>
      </c>
      <c r="K13" t="s" s="4">
        <v/>
      </c>
      <c r="L13" t="s" s="4">
        <v>45</v>
      </c>
      <c r="M13" t="n" s="4">
        <v>2.272</v>
      </c>
      <c r="N13" t="s" s="4">
        <v>46</v>
      </c>
      <c r="O13" t="s" s="4">
        <v>47</v>
      </c>
      <c r="P13" t="s" s="4">
        <v>48</v>
      </c>
    </row>
    <row r="14" hidden="0" ht="30" customHeight="1" spans="1:1">
      <c r="A14" t="str" s="6">
        <f>HYPERLINK("https://www.ti.com/product/ADS1114", "ADS1114")</f>
      </c>
      <c r="B14" t="s" s="4">
        <v>49</v>
      </c>
      <c r="C14" t="str" s="6">
        <f>HYPERLINK("https://www.ti.com/lit/gpn/ADS1114", "PDF data sheet")</f>
      </c>
      <c r="D14" t="str" s="6">
        <f>HYPERLINK("https://www.ti.com/document-viewer/ADS1114/datasheet", "HTML data sheet")</f>
      </c>
      <c r="E14" t="n" s="4">
        <v>16</v>
      </c>
      <c r="F14" t="n" s="4">
        <v>0.86</v>
      </c>
      <c r="G14" t="n" s="4">
        <v>1</v>
      </c>
      <c r="H14" t="s" s="4">
        <v>50</v>
      </c>
      <c r="I14" t="s" s="4">
        <v>51</v>
      </c>
      <c r="J14" t="s" s="4">
        <v>52</v>
      </c>
      <c r="K14" t="s" s="4">
        <v/>
      </c>
      <c r="L14" t="s" s="4">
        <v>53</v>
      </c>
      <c r="M14" t="n" s="4">
        <v>2.2</v>
      </c>
      <c r="N14" t="s" s="4">
        <v>54</v>
      </c>
      <c r="O14" t="s" s="4">
        <v>55</v>
      </c>
      <c r="P14" t="s" s="4">
        <v>56</v>
      </c>
    </row>
    <row r="15" hidden="0" ht="30" customHeight="1" spans="1:1">
      <c r="A15" t="str" s="6">
        <f>HYPERLINK("https://www.ti.com/product/ADS1113", "ADS1113")</f>
      </c>
      <c r="B15" t="s" s="4">
        <v>57</v>
      </c>
      <c r="C15" t="str" s="6">
        <f>HYPERLINK("https://www.ti.com/lit/gpn/ADS1113", "PDF data sheet")</f>
      </c>
      <c r="D15" t="str" s="6">
        <f>HYPERLINK("https://www.ti.com/document-viewer/ADS1113/datasheet", "HTML data sheet")</f>
      </c>
      <c r="E15" t="n" s="4">
        <v>16</v>
      </c>
      <c r="F15" t="n" s="4">
        <v>0.86</v>
      </c>
      <c r="G15" t="n" s="4">
        <v>1</v>
      </c>
      <c r="H15" t="s" s="4">
        <v>58</v>
      </c>
      <c r="I15" t="s" s="4">
        <v>59</v>
      </c>
      <c r="J15" t="s" s="4">
        <v>60</v>
      </c>
      <c r="K15" t="s" s="4">
        <v/>
      </c>
      <c r="L15" t="s" s="4">
        <v>61</v>
      </c>
      <c r="M15" t="n" s="4">
        <v>1.925</v>
      </c>
      <c r="N15" t="s" s="4">
        <v>62</v>
      </c>
      <c r="O15" t="s" s="4">
        <v>63</v>
      </c>
      <c r="P15" t="s" s="4">
        <v>64</v>
      </c>
    </row>
    <row r="16" hidden="0" ht="30" customHeight="1" spans="1:1">
      <c r="A16" t="str" s="6">
        <f>HYPERLINK("https://www.ti.com/product/ADS1146", "ADS1146")</f>
      </c>
      <c r="B16" t="n" s="4">
        <v>353</v>
      </c>
      <c r="C16" t="str" s="6">
        <f>HYPERLINK("https://www.ti.com/lit/gpn/ADS1146", "PDF data sheet")</f>
      </c>
      <c r="D16" t="str" s="6">
        <f>HYPERLINK("https://www.ti.com/document-viewer/ADS1146/datasheet", "HTML data sheet")</f>
      </c>
      <c r="E16" t="n" s="4">
        <v>16</v>
      </c>
      <c r="F16" t="n" s="4">
        <v>2</v>
      </c>
      <c r="G16" t="n" s="4">
        <v>1</v>
      </c>
      <c r="H16" t="s" s="4">
        <v>65</v>
      </c>
      <c r="I16" t="s" s="4">
        <v>66</v>
      </c>
      <c r="J16" t="s" s="4">
        <v>67</v>
      </c>
      <c r="K16" t="s" s="4">
        <v/>
      </c>
      <c r="L16" t="s" s="4">
        <v>68</v>
      </c>
      <c r="M16" t="n" s="4">
        <v>2.614</v>
      </c>
      <c r="N16" t="s" s="4">
        <v>69</v>
      </c>
      <c r="O16" t="s" s="4">
        <v>70</v>
      </c>
      <c r="P16" t="s" s="4">
        <v>71</v>
      </c>
    </row>
    <row r="17" hidden="0" ht="30" customHeight="1" spans="1:1">
      <c r="A17" t="str" s="6">
        <f>HYPERLINK("https://www.ti.com/product/AMC1035-Q1", "AMC1035-Q1")</f>
      </c>
      <c r="B17" t="s" s="4">
        <v>72</v>
      </c>
      <c r="C17" t="str" s="6">
        <f>HYPERLINK("https://www.ti.com/lit/gpn/AMC1035-Q1", "PDF data sheet")</f>
      </c>
      <c r="D17" t="str" s="6">
        <f>HYPERLINK("https://www.ti.com/document-viewer/AMC1035-Q1/datasheet", "HTML data sheet")</f>
      </c>
      <c r="E17" t="n" s="4">
        <v>16</v>
      </c>
      <c r="F17" t="n" s="4">
        <v>20</v>
      </c>
      <c r="G17" t="n" s="4">
        <v>1</v>
      </c>
      <c r="H17" t="s" s="4">
        <v>73</v>
      </c>
      <c r="I17" t="s" s="4">
        <v>74</v>
      </c>
      <c r="J17" t="s" s="4">
        <v>75</v>
      </c>
      <c r="K17" t="s" s="4">
        <v/>
      </c>
      <c r="L17" t="s" s="4">
        <v>76</v>
      </c>
      <c r="M17" t="n" s="4">
        <v>1.713</v>
      </c>
      <c r="N17" t="s" s="4">
        <v>77</v>
      </c>
      <c r="O17" t="s" s="4">
        <v>78</v>
      </c>
      <c r="P17" t="s" s="4">
        <v>79</v>
      </c>
    </row>
    <row r="18" hidden="0" ht="30" customHeight="1" spans="1:1">
      <c r="A18" t="str" s="6">
        <f>HYPERLINK("https://www.ti.com/product/AMC1035", "AMC1035")</f>
      </c>
      <c r="B18" t="s" s="4">
        <v>80</v>
      </c>
      <c r="C18" t="str" s="6">
        <f>HYPERLINK("https://www.ti.com/lit/gpn/AMC1035", "PDF data sheet")</f>
      </c>
      <c r="D18" t="str" s="6">
        <f>HYPERLINK("https://www.ti.com/document-viewer/AMC1035/datasheet", "HTML data sheet")</f>
      </c>
      <c r="E18" t="n" s="4">
        <v>16</v>
      </c>
      <c r="F18" t="n" s="4">
        <v>20</v>
      </c>
      <c r="G18" t="n" s="4">
        <v>1</v>
      </c>
      <c r="H18" t="s" s="4">
        <v>81</v>
      </c>
      <c r="I18" t="s" s="4">
        <v>82</v>
      </c>
      <c r="J18" t="s" s="4">
        <v>83</v>
      </c>
      <c r="K18" t="s" s="4">
        <v/>
      </c>
      <c r="L18" t="s" s="4">
        <v>84</v>
      </c>
      <c r="M18" t="n" s="4">
        <v>1.452</v>
      </c>
      <c r="N18" t="s" s="4">
        <v>85</v>
      </c>
      <c r="O18" t="s" s="4">
        <v>86</v>
      </c>
      <c r="P18" t="s" s="4">
        <v>87</v>
      </c>
    </row>
    <row r="19" hidden="0" ht="30" customHeight="1" spans="1:1">
      <c r="A19" t="str" s="6">
        <f>HYPERLINK("https://www.ti.com/product/ADS8513", "ADS8513")</f>
      </c>
      <c r="B19" t="s" s="4">
        <v>88</v>
      </c>
      <c r="C19" t="str" s="6">
        <f>HYPERLINK("https://www.ti.com/lit/gpn/ADS8513", "PDF data sheet")</f>
      </c>
      <c r="D19" t="s" s="6">
        <v>17</v>
      </c>
      <c r="E19" t="n" s="4">
        <v>16</v>
      </c>
      <c r="F19" t="n" s="4">
        <v>40</v>
      </c>
      <c r="G19" t="n" s="4">
        <v>1</v>
      </c>
      <c r="H19" t="s" s="4">
        <v>89</v>
      </c>
      <c r="I19" t="s" s="4">
        <v>90</v>
      </c>
      <c r="J19" t="s" s="4">
        <v>91</v>
      </c>
      <c r="K19" t="s" s="4">
        <v/>
      </c>
      <c r="L19" t="s" s="4">
        <v>92</v>
      </c>
      <c r="M19" t="n" s="4">
        <v>5.808</v>
      </c>
      <c r="N19" t="s" s="4">
        <v>93</v>
      </c>
      <c r="O19" t="s" s="4">
        <v>94</v>
      </c>
      <c r="P19" t="s" s="4">
        <v>95</v>
      </c>
    </row>
    <row r="20" hidden="0" ht="30" customHeight="1" spans="1:1">
      <c r="A20" t="str" s="6">
        <f>HYPERLINK("https://www.ti.com/product/ADS8507", "ADS8507")</f>
      </c>
      <c r="B20" t="s" s="4">
        <v>96</v>
      </c>
      <c r="C20" t="str" s="6">
        <f>HYPERLINK("https://www.ti.com/lit/gpn/ADS8507", "PDF data sheet")</f>
      </c>
      <c r="D20" t="s" s="6">
        <v>17</v>
      </c>
      <c r="E20" t="n" s="4">
        <v>16</v>
      </c>
      <c r="F20" t="n" s="4">
        <v>40</v>
      </c>
      <c r="G20" t="n" s="4">
        <v>1</v>
      </c>
      <c r="H20" t="s" s="4">
        <v>97</v>
      </c>
      <c r="I20" t="s" s="4">
        <v>98</v>
      </c>
      <c r="J20" t="s" s="4">
        <v>99</v>
      </c>
      <c r="K20" t="s" s="4">
        <v/>
      </c>
      <c r="L20" t="s" s="4">
        <v>100</v>
      </c>
      <c r="M20" t="n" s="4">
        <v>6.611</v>
      </c>
      <c r="N20" t="s" s="4">
        <v>101</v>
      </c>
      <c r="O20" t="s" s="4">
        <v>102</v>
      </c>
      <c r="P20" t="s" s="4">
        <v>103</v>
      </c>
    </row>
    <row r="21" hidden="0" ht="30" customHeight="1" spans="1:1">
      <c r="A21" t="str" s="6">
        <f>HYPERLINK("https://www.ti.com/product/ADS7813", "ADS7813")</f>
      </c>
      <c r="B21" t="n" s="4">
        <v>128</v>
      </c>
      <c r="C21" t="str" s="6">
        <f>HYPERLINK("https://www.ti.com/lit/gpn/ADS7813", "PDF data sheet")</f>
      </c>
      <c r="D21" t="s" s="6">
        <v>17</v>
      </c>
      <c r="E21" t="n" s="4">
        <v>16</v>
      </c>
      <c r="F21" t="n" s="4">
        <v>40</v>
      </c>
      <c r="G21" t="n" s="4">
        <v>1</v>
      </c>
      <c r="H21" t="s" s="4">
        <v>104</v>
      </c>
      <c r="I21" t="s" s="4">
        <v>105</v>
      </c>
      <c r="J21" t="s" s="4">
        <v>106</v>
      </c>
      <c r="K21" t="s" s="4">
        <v/>
      </c>
      <c r="L21" t="s" s="4">
        <v>107</v>
      </c>
      <c r="M21" t="n" s="4">
        <v>23.1</v>
      </c>
      <c r="N21" t="s" s="4">
        <v>108</v>
      </c>
      <c r="O21" t="s" s="4">
        <v>109</v>
      </c>
      <c r="P21" t="s" s="4">
        <v>110</v>
      </c>
    </row>
    <row r="22" hidden="0" ht="30" customHeight="1" spans="1:1">
      <c r="A22" t="str" s="6">
        <f>HYPERLINK("https://www.ti.com/product/ADS7807", "ADS7807")</f>
      </c>
      <c r="B22" t="n" s="4">
        <v>628</v>
      </c>
      <c r="C22" t="str" s="6">
        <f>HYPERLINK("https://www.ti.com/lit/gpn/ADS7807", "PDF data sheet")</f>
      </c>
      <c r="D22" t="s" s="6">
        <v>17</v>
      </c>
      <c r="E22" t="n" s="4">
        <v>16</v>
      </c>
      <c r="F22" t="n" s="4">
        <v>40</v>
      </c>
      <c r="G22" t="n" s="4">
        <v>1</v>
      </c>
      <c r="H22" t="s" s="4">
        <v>111</v>
      </c>
      <c r="I22" t="s" s="4">
        <v>112</v>
      </c>
      <c r="J22" t="s" s="4">
        <v>113</v>
      </c>
      <c r="K22" t="s" s="4">
        <v/>
      </c>
      <c r="L22" t="s" s="4">
        <v>114</v>
      </c>
      <c r="M22" t="n" s="4">
        <v>42.35</v>
      </c>
      <c r="N22" t="s" s="4">
        <v>115</v>
      </c>
      <c r="O22" t="s" s="4">
        <v>116</v>
      </c>
      <c r="P22" t="s" s="4">
        <v>117</v>
      </c>
    </row>
    <row r="23" hidden="0" ht="30" customHeight="1" spans="1:1">
      <c r="A23" t="str" s="6">
        <f>HYPERLINK("https://www.ti.com/product/ADS8324", "ADS8324")</f>
      </c>
      <c r="B23" t="s" s="4">
        <v>118</v>
      </c>
      <c r="C23" t="str" s="6">
        <f>HYPERLINK("https://www.ti.com/lit/gpn/ADS8324", "PDF data sheet")</f>
      </c>
      <c r="D23" t="s" s="6">
        <v>17</v>
      </c>
      <c r="E23" t="n" s="4">
        <v>14</v>
      </c>
      <c r="F23" t="n" s="4">
        <v>50</v>
      </c>
      <c r="G23" t="n" s="4">
        <v>1</v>
      </c>
      <c r="H23" t="s" s="4">
        <v>119</v>
      </c>
      <c r="I23" t="s" s="4">
        <v>120</v>
      </c>
      <c r="J23" t="s" s="4">
        <v>121</v>
      </c>
      <c r="K23" t="s" s="4">
        <v/>
      </c>
      <c r="L23" t="s" s="4">
        <v>122</v>
      </c>
      <c r="M23" t="n" s="4">
        <v>4.017</v>
      </c>
      <c r="N23" t="s" s="4">
        <v>123</v>
      </c>
      <c r="O23" t="s" s="4">
        <v>124</v>
      </c>
      <c r="P23" t="s" s="4">
        <v>125</v>
      </c>
    </row>
    <row r="24" hidden="0" ht="30" customHeight="1" spans="1:1">
      <c r="A24" t="str" s="6">
        <f>HYPERLINK("https://www.ti.com/product/ADS8689", "ADS8689")</f>
      </c>
      <c r="B24" t="n" s="4">
        <v>569</v>
      </c>
      <c r="C24" t="str" s="6">
        <f>HYPERLINK("https://www.ti.com/lit/gpn/ADS8689", "PDF data sheet")</f>
      </c>
      <c r="D24" t="str" s="6">
        <f>HYPERLINK("https://www.ti.com/document-viewer/ADS8689/datasheet", "HTML data sheet")</f>
      </c>
      <c r="E24" t="n" s="4">
        <v>16</v>
      </c>
      <c r="F24" t="n" s="4">
        <v>100</v>
      </c>
      <c r="G24" t="n" s="4">
        <v>1</v>
      </c>
      <c r="H24" t="s" s="4">
        <v>126</v>
      </c>
      <c r="I24" t="s" s="4">
        <v>127</v>
      </c>
      <c r="J24" t="s" s="4">
        <v>128</v>
      </c>
      <c r="K24" t="s" s="4">
        <v/>
      </c>
      <c r="L24" t="s" s="4">
        <v>129</v>
      </c>
      <c r="M24" t="n" s="4">
        <v>2.21</v>
      </c>
      <c r="N24" t="s" s="4">
        <v>130</v>
      </c>
      <c r="O24" t="s" s="4">
        <v>131</v>
      </c>
      <c r="P24" t="s" s="4">
        <v>132</v>
      </c>
    </row>
    <row r="25" hidden="0" ht="30" customHeight="1" spans="1:1">
      <c r="A25" t="str" s="6">
        <f>HYPERLINK("https://www.ti.com/product/ADS8866", "ADS8866")</f>
      </c>
      <c r="B25" t="s" s="4">
        <v>133</v>
      </c>
      <c r="C25" t="str" s="6">
        <f>HYPERLINK("https://www.ti.com/lit/gpn/ADS8866", "PDF data sheet")</f>
      </c>
      <c r="D25" t="str" s="6">
        <f>HYPERLINK("https://www.ti.com/document-viewer/ADS8866/datasheet", "HTML data sheet")</f>
      </c>
      <c r="E25" t="n" s="4">
        <v>16</v>
      </c>
      <c r="F25" t="n" s="4">
        <v>100</v>
      </c>
      <c r="G25" t="n" s="4">
        <v>1</v>
      </c>
      <c r="H25" t="s" s="4">
        <v>134</v>
      </c>
      <c r="I25" t="s" s="4">
        <v>135</v>
      </c>
      <c r="J25" t="s" s="4">
        <v>136</v>
      </c>
      <c r="K25" t="s" s="4">
        <v/>
      </c>
      <c r="L25" t="s" s="4">
        <v>137</v>
      </c>
      <c r="M25" t="n" s="4">
        <v>1.925</v>
      </c>
      <c r="N25" t="s" s="4">
        <v>138</v>
      </c>
      <c r="O25" t="s" s="4">
        <v>139</v>
      </c>
      <c r="P25" t="s" s="4">
        <v>140</v>
      </c>
    </row>
    <row r="26" hidden="0" ht="30" customHeight="1" spans="1:1">
      <c r="A26" t="str" s="6">
        <f>HYPERLINK("https://www.ti.com/product/ADS8867", "ADS8867")</f>
      </c>
      <c r="B26" t="s" s="4">
        <v>141</v>
      </c>
      <c r="C26" t="str" s="6">
        <f>HYPERLINK("https://www.ti.com/lit/gpn/ADS8867", "PDF data sheet")</f>
      </c>
      <c r="D26" t="s" s="6">
        <v>17</v>
      </c>
      <c r="E26" t="n" s="4">
        <v>16</v>
      </c>
      <c r="F26" t="n" s="4">
        <v>100</v>
      </c>
      <c r="G26" t="n" s="4">
        <v>1</v>
      </c>
      <c r="H26" t="s" s="4">
        <v>142</v>
      </c>
      <c r="I26" t="s" s="4">
        <v>143</v>
      </c>
      <c r="J26" t="s" s="4">
        <v>144</v>
      </c>
      <c r="K26" t="s" s="4">
        <v/>
      </c>
      <c r="L26" t="s" s="4">
        <v>145</v>
      </c>
      <c r="M26" t="n" s="4">
        <v>2.35</v>
      </c>
      <c r="N26" t="s" s="4">
        <v>146</v>
      </c>
      <c r="O26" t="s" s="4">
        <v>147</v>
      </c>
      <c r="P26" t="s" s="4">
        <v>148</v>
      </c>
    </row>
    <row r="27" hidden="0" ht="30" customHeight="1" spans="1:1">
      <c r="A27" t="str" s="6">
        <f>HYPERLINK("https://www.ti.com/product/ADS8320-HT", "ADS8320-HT")</f>
      </c>
      <c r="B27" t="n" s="4">
        <v>320</v>
      </c>
      <c r="C27" t="str" s="6">
        <f>HYPERLINK("https://www.ti.com/lit/gpn/ADS8320-HT", "PDF data sheet")</f>
      </c>
      <c r="D27" t="s" s="6">
        <v>17</v>
      </c>
      <c r="E27" t="n" s="4">
        <v>16</v>
      </c>
      <c r="F27" t="n" s="4">
        <v>100</v>
      </c>
      <c r="G27" t="n" s="4">
        <v>1</v>
      </c>
      <c r="H27" t="s" s="4">
        <v>149</v>
      </c>
      <c r="I27" t="s" s="4">
        <v>150</v>
      </c>
      <c r="J27" t="s" s="4">
        <v>151</v>
      </c>
      <c r="K27" t="s" s="4">
        <v/>
      </c>
      <c r="L27" t="s" s="4">
        <v>152</v>
      </c>
      <c r="M27" t="n" s="4">
        <v>115.5</v>
      </c>
      <c r="N27" t="s" s="4">
        <v>153</v>
      </c>
      <c r="O27" t="s" s="4">
        <v>154</v>
      </c>
      <c r="P27" t="s" s="4">
        <v>155</v>
      </c>
    </row>
    <row r="28" hidden="0" ht="30" customHeight="1" spans="1:1">
      <c r="A28" t="str" s="6">
        <f>HYPERLINK("https://www.ti.com/product/ADS8325", "ADS8325")</f>
      </c>
      <c r="B28" t="s" s="4">
        <v>156</v>
      </c>
      <c r="C28" t="str" s="6">
        <f>HYPERLINK("https://www.ti.com/lit/gpn/ADS8325", "PDF data sheet")</f>
      </c>
      <c r="D28" t="s" s="6">
        <v>17</v>
      </c>
      <c r="E28" t="n" s="4">
        <v>16</v>
      </c>
      <c r="F28" t="n" s="4">
        <v>100</v>
      </c>
      <c r="G28" t="n" s="4">
        <v>1</v>
      </c>
      <c r="H28" t="s" s="4">
        <v>157</v>
      </c>
      <c r="I28" t="s" s="4">
        <v>158</v>
      </c>
      <c r="J28" t="s" s="4">
        <v>159</v>
      </c>
      <c r="K28" t="s" s="4">
        <v/>
      </c>
      <c r="L28" t="s" s="4">
        <v>160</v>
      </c>
      <c r="M28" t="n" s="4">
        <v>6.07</v>
      </c>
      <c r="N28" t="s" s="4">
        <v>161</v>
      </c>
      <c r="O28" t="s" s="4">
        <v>162</v>
      </c>
      <c r="P28" t="s" s="4">
        <v>163</v>
      </c>
    </row>
    <row r="29" hidden="0" ht="30" customHeight="1" spans="1:1">
      <c r="A29" t="str" s="6">
        <f>HYPERLINK("https://www.ti.com/product/ADS8321", "ADS8321")</f>
      </c>
      <c r="B29" t="s" s="4">
        <v>164</v>
      </c>
      <c r="C29" t="str" s="6">
        <f>HYPERLINK("https://www.ti.com/lit/gpn/ADS8321", "PDF data sheet")</f>
      </c>
      <c r="D29" t="s" s="6">
        <v>17</v>
      </c>
      <c r="E29" t="n" s="4">
        <v>16</v>
      </c>
      <c r="F29" t="n" s="4">
        <v>100</v>
      </c>
      <c r="G29" t="n" s="4">
        <v>1</v>
      </c>
      <c r="H29" t="s" s="4">
        <v>165</v>
      </c>
      <c r="I29" t="s" s="4">
        <v>166</v>
      </c>
      <c r="J29" t="s" s="4">
        <v>167</v>
      </c>
      <c r="K29" t="s" s="4">
        <v/>
      </c>
      <c r="L29" t="s" s="4">
        <v>168</v>
      </c>
      <c r="M29" t="n" s="4">
        <v>5.5</v>
      </c>
      <c r="N29" t="s" s="4">
        <v>169</v>
      </c>
      <c r="O29" t="s" s="4">
        <v>170</v>
      </c>
      <c r="P29" t="s" s="4">
        <v>171</v>
      </c>
    </row>
    <row r="30" hidden="0" ht="30" customHeight="1" spans="1:1">
      <c r="A30" t="str" s="6">
        <f>HYPERLINK("https://www.ti.com/product/ADS8320", "ADS8320")</f>
      </c>
      <c r="B30" t="s" s="4">
        <v>172</v>
      </c>
      <c r="C30" t="str" s="6">
        <f>HYPERLINK("https://www.ti.com/lit/gpn/ADS8320", "PDF data sheet")</f>
      </c>
      <c r="D30" t="str" s="6">
        <f>HYPERLINK("https://www.ti.com/document-viewer/ADS8320/datasheet", "HTML data sheet")</f>
      </c>
      <c r="E30" t="n" s="4">
        <v>16</v>
      </c>
      <c r="F30" t="n" s="4">
        <v>100</v>
      </c>
      <c r="G30" t="n" s="4">
        <v>1</v>
      </c>
      <c r="H30" t="s" s="4">
        <v>173</v>
      </c>
      <c r="I30" t="s" s="4">
        <v>174</v>
      </c>
      <c r="J30" t="s" s="4">
        <v>175</v>
      </c>
      <c r="K30" t="s" s="4">
        <v/>
      </c>
      <c r="L30" t="s" s="4">
        <v>176</v>
      </c>
      <c r="M30" t="n" s="4">
        <v>4.985</v>
      </c>
      <c r="N30" t="s" s="4">
        <v>177</v>
      </c>
      <c r="O30" t="s" s="4">
        <v>178</v>
      </c>
      <c r="P30" t="s" s="4">
        <v>179</v>
      </c>
    </row>
    <row r="31" hidden="0" ht="30" customHeight="1" spans="1:1">
      <c r="A31" t="str" s="6">
        <f>HYPERLINK("https://www.ti.com/product/ADS7809", "ADS7809")</f>
      </c>
      <c r="B31" t="n" s="4">
        <v>0</v>
      </c>
      <c r="C31" t="str" s="6">
        <f>HYPERLINK("https://www.ti.com/lit/gpn/ADS7809", "PDF data sheet")</f>
      </c>
      <c r="D31" t="s" s="6">
        <v>17</v>
      </c>
      <c r="E31" t="n" s="4">
        <v>16</v>
      </c>
      <c r="F31" t="n" s="4">
        <v>100</v>
      </c>
      <c r="G31" t="n" s="4">
        <v>1</v>
      </c>
      <c r="H31" t="s" s="4">
        <v>180</v>
      </c>
      <c r="I31" t="s" s="4">
        <v>181</v>
      </c>
      <c r="J31" t="s" s="4">
        <v>182</v>
      </c>
      <c r="K31" t="s" s="4">
        <v/>
      </c>
      <c r="L31" t="s" s="4">
        <v>183</v>
      </c>
      <c r="M31" t="n" s="4">
        <v>16.94</v>
      </c>
      <c r="N31" t="s" s="4">
        <v>184</v>
      </c>
      <c r="O31" t="s" s="4">
        <v>185</v>
      </c>
      <c r="P31" t="s" s="4">
        <v>186</v>
      </c>
    </row>
    <row r="32" hidden="0" ht="30" customHeight="1" spans="1:1">
      <c r="A32" t="str" s="6">
        <f>HYPERLINK("https://www.ti.com/product/ADS7805", "ADS7805")</f>
      </c>
      <c r="B32" t="n" s="4">
        <v>173</v>
      </c>
      <c r="C32" t="str" s="6">
        <f>HYPERLINK("https://www.ti.com/lit/gpn/ADS7805", "PDF data sheet")</f>
      </c>
      <c r="D32" t="s" s="6">
        <v>17</v>
      </c>
      <c r="E32" t="n" s="4">
        <v>16</v>
      </c>
      <c r="F32" t="n" s="4">
        <v>100</v>
      </c>
      <c r="G32" t="n" s="4">
        <v>1</v>
      </c>
      <c r="H32" t="s" s="4">
        <v>187</v>
      </c>
      <c r="I32" t="s" s="4">
        <v>188</v>
      </c>
      <c r="J32" t="s" s="4">
        <v>189</v>
      </c>
      <c r="K32" t="s" s="4">
        <v/>
      </c>
      <c r="L32" t="s" s="4">
        <v>190</v>
      </c>
      <c r="M32" t="n" s="4">
        <v>36.3</v>
      </c>
      <c r="N32" t="s" s="4">
        <v>191</v>
      </c>
      <c r="O32" t="s" s="4">
        <v>192</v>
      </c>
      <c r="P32" t="s" s="4">
        <v>193</v>
      </c>
    </row>
    <row r="33" hidden="0" ht="30" customHeight="1" spans="1:1">
      <c r="A33" t="str" s="6">
        <f>HYPERLINK("https://www.ti.com/product/ADC141S628-Q1", "ADC141S628-Q1")</f>
      </c>
      <c r="B33" t="s" s="4">
        <v>194</v>
      </c>
      <c r="C33" t="str" s="6">
        <f>HYPERLINK("https://www.ti.com/lit/gpn/ADC141S628-Q1", "PDF data sheet")</f>
      </c>
      <c r="D33" t="str" s="6">
        <f>HYPERLINK("https://www.ti.com/document-viewer/ADC141S628-Q1/datasheet", "HTML data sheet")</f>
      </c>
      <c r="E33" t="n" s="4">
        <v>14</v>
      </c>
      <c r="F33" t="n" s="4">
        <v>200</v>
      </c>
      <c r="G33" t="n" s="4">
        <v>1</v>
      </c>
      <c r="H33" t="s" s="4">
        <v>195</v>
      </c>
      <c r="I33" t="s" s="4">
        <v>196</v>
      </c>
      <c r="J33" t="s" s="4">
        <v>197</v>
      </c>
      <c r="K33" t="s" s="4">
        <v/>
      </c>
      <c r="L33" t="s" s="4">
        <v>198</v>
      </c>
      <c r="M33" t="n" s="4">
        <v>4.4</v>
      </c>
      <c r="N33" t="s" s="4">
        <v>199</v>
      </c>
      <c r="O33" t="s" s="4">
        <v>200</v>
      </c>
      <c r="P33" t="s" s="4">
        <v>201</v>
      </c>
    </row>
    <row r="34" hidden="0" ht="30" customHeight="1" spans="1:1">
      <c r="A34" t="str" s="6">
        <f>HYPERLINK("https://www.ti.com/product/ADS8517", "ADS8517")</f>
      </c>
      <c r="B34" t="s" s="4">
        <v>202</v>
      </c>
      <c r="C34" t="str" s="6">
        <f>HYPERLINK("https://www.ti.com/lit/gpn/ADS8517", "PDF data sheet")</f>
      </c>
      <c r="D34" t="s" s="6">
        <v>17</v>
      </c>
      <c r="E34" t="n" s="4">
        <v>16</v>
      </c>
      <c r="F34" t="n" s="4">
        <v>200</v>
      </c>
      <c r="G34" t="n" s="4">
        <v>1</v>
      </c>
      <c r="H34" t="s" s="4">
        <v>203</v>
      </c>
      <c r="I34" t="s" s="4">
        <v>204</v>
      </c>
      <c r="J34" t="s" s="4">
        <v>205</v>
      </c>
      <c r="K34" t="s" s="4">
        <v/>
      </c>
      <c r="L34" t="s" s="4">
        <v>206</v>
      </c>
      <c r="M34" t="n" s="4">
        <v>8.809</v>
      </c>
      <c r="N34" t="s" s="4">
        <v>207</v>
      </c>
      <c r="O34" t="s" s="4">
        <v>208</v>
      </c>
      <c r="P34" t="s" s="4">
        <v>209</v>
      </c>
    </row>
    <row r="35" hidden="0" ht="30" customHeight="1" spans="1:1">
      <c r="A35" t="str" s="6">
        <f>HYPERLINK("https://www.ti.com/product/TLC4545", "TLC4545")</f>
      </c>
      <c r="B35" t="s" s="4">
        <v>210</v>
      </c>
      <c r="C35" t="str" s="6">
        <f>HYPERLINK("https://www.ti.com/lit/gpn/TLC4545", "PDF data sheet")</f>
      </c>
      <c r="D35" t="s" s="6">
        <v>17</v>
      </c>
      <c r="E35" t="n" s="4">
        <v>16</v>
      </c>
      <c r="F35" t="n" s="4">
        <v>200</v>
      </c>
      <c r="G35" t="n" s="4">
        <v>1</v>
      </c>
      <c r="H35" t="s" s="4">
        <v>211</v>
      </c>
      <c r="I35" t="s" s="4">
        <v>212</v>
      </c>
      <c r="J35" t="s" s="4">
        <v>213</v>
      </c>
      <c r="K35" t="s" s="4">
        <v/>
      </c>
      <c r="L35" t="s" s="4">
        <v>214</v>
      </c>
      <c r="M35" t="n" s="4">
        <v>8.741</v>
      </c>
      <c r="N35" t="s" s="4">
        <v>215</v>
      </c>
      <c r="O35" t="s" s="4">
        <v>216</v>
      </c>
      <c r="P35" t="s" s="4">
        <v>217</v>
      </c>
    </row>
    <row r="36" hidden="0" ht="30" customHeight="1" spans="1:1">
      <c r="A36" t="str" s="6">
        <f>HYPERLINK("https://www.ti.com/product/TLC4541", "TLC4541")</f>
      </c>
      <c r="B36" t="s" s="4">
        <v>218</v>
      </c>
      <c r="C36" t="str" s="6">
        <f>HYPERLINK("https://www.ti.com/lit/gpn/TLC4541", "PDF data sheet")</f>
      </c>
      <c r="D36" t="s" s="6">
        <v>17</v>
      </c>
      <c r="E36" t="n" s="4">
        <v>16</v>
      </c>
      <c r="F36" t="n" s="4">
        <v>200</v>
      </c>
      <c r="G36" t="n" s="4">
        <v>1</v>
      </c>
      <c r="H36" t="s" s="4">
        <v>219</v>
      </c>
      <c r="I36" t="s" s="4">
        <v>220</v>
      </c>
      <c r="J36" t="s" s="4">
        <v>221</v>
      </c>
      <c r="K36" t="s" s="4">
        <v/>
      </c>
      <c r="L36" t="s" s="4">
        <v>222</v>
      </c>
      <c r="M36" t="n" s="4">
        <v>9.574</v>
      </c>
      <c r="N36" t="s" s="4">
        <v>223</v>
      </c>
      <c r="O36" t="s" s="4">
        <v>224</v>
      </c>
      <c r="P36" t="s" s="4">
        <v>225</v>
      </c>
    </row>
    <row r="37" hidden="0" ht="30" customHeight="1" spans="1:1">
      <c r="A37" t="str" s="6">
        <f>HYPERLINK("https://www.ti.com/product/TLC3541", "TLC3541")</f>
      </c>
      <c r="B37" t="s" s="4">
        <v>226</v>
      </c>
      <c r="C37" t="str" s="6">
        <f>HYPERLINK("https://www.ti.com/lit/gpn/TLC3541", "PDF data sheet")</f>
      </c>
      <c r="D37" t="s" s="6">
        <v>17</v>
      </c>
      <c r="E37" t="n" s="4">
        <v>14</v>
      </c>
      <c r="F37" t="n" s="4">
        <v>200</v>
      </c>
      <c r="G37" t="n" s="4">
        <v>1</v>
      </c>
      <c r="H37" t="s" s="4">
        <v>227</v>
      </c>
      <c r="I37" t="s" s="4">
        <v>228</v>
      </c>
      <c r="J37" t="s" s="4">
        <v>229</v>
      </c>
      <c r="K37" t="s" s="4">
        <v/>
      </c>
      <c r="L37" t="s" s="4">
        <v>230</v>
      </c>
      <c r="M37" t="n" s="4">
        <v>5.302</v>
      </c>
      <c r="N37" t="s" s="4">
        <v>231</v>
      </c>
      <c r="O37" t="s" s="4">
        <v>232</v>
      </c>
      <c r="P37" t="s" s="4">
        <v>233</v>
      </c>
    </row>
    <row r="38" hidden="0" ht="30" customHeight="1" spans="1:1">
      <c r="A38" t="str" s="6">
        <f>HYPERLINK("https://www.ti.com/product/TLC3545", "TLC3545")</f>
      </c>
      <c r="B38" t="s" s="4">
        <v>234</v>
      </c>
      <c r="C38" t="str" s="6">
        <f>HYPERLINK("https://www.ti.com/lit/gpn/TLC3545", "PDF data sheet")</f>
      </c>
      <c r="D38" t="s" s="6">
        <v>17</v>
      </c>
      <c r="E38" t="n" s="4">
        <v>14</v>
      </c>
      <c r="F38" t="n" s="4">
        <v>200</v>
      </c>
      <c r="G38" t="n" s="4">
        <v>1</v>
      </c>
      <c r="H38" t="s" s="4">
        <v>235</v>
      </c>
      <c r="I38" t="s" s="4">
        <v>236</v>
      </c>
      <c r="J38" t="s" s="4">
        <v>237</v>
      </c>
      <c r="K38" t="s" s="4">
        <v/>
      </c>
      <c r="L38" t="s" s="4">
        <v>238</v>
      </c>
      <c r="M38" t="n" s="4">
        <v>6.05</v>
      </c>
      <c r="N38" t="s" s="4">
        <v>239</v>
      </c>
      <c r="O38" t="s" s="4">
        <v>240</v>
      </c>
      <c r="P38" t="s" s="4">
        <v>241</v>
      </c>
    </row>
    <row r="39" hidden="0" ht="30" customHeight="1" spans="1:1">
      <c r="A39" t="str" s="6">
        <f>HYPERLINK("https://www.ti.com/product/ADS8924B", "ADS8924B")</f>
      </c>
      <c r="B39" t="s" s="4">
        <v>242</v>
      </c>
      <c r="C39" t="str" s="6">
        <f>HYPERLINK("https://www.ti.com/lit/gpn/ADS8924B", "PDF data sheet")</f>
      </c>
      <c r="D39" t="str" s="6">
        <f>HYPERLINK("https://www.ti.com/document-viewer/ADS8924B/datasheet", "HTML data sheet")</f>
      </c>
      <c r="E39" t="n" s="4">
        <v>16</v>
      </c>
      <c r="F39" t="n" s="4">
        <v>250</v>
      </c>
      <c r="G39" t="n" s="4">
        <v>1</v>
      </c>
      <c r="H39" t="s" s="4">
        <v>243</v>
      </c>
      <c r="I39" t="s" s="4">
        <v>244</v>
      </c>
      <c r="J39" t="s" s="4">
        <v>245</v>
      </c>
      <c r="K39" t="s" s="4">
        <v/>
      </c>
      <c r="L39" t="s" s="4">
        <v>246</v>
      </c>
      <c r="M39" t="n" s="4">
        <v>4.95</v>
      </c>
      <c r="N39" t="s" s="4">
        <v>247</v>
      </c>
      <c r="O39" t="s" s="4">
        <v>248</v>
      </c>
      <c r="P39" t="s" s="4">
        <v>249</v>
      </c>
    </row>
    <row r="40" hidden="0" ht="30" customHeight="1" spans="1:1">
      <c r="A40" t="str" s="6">
        <f>HYPERLINK("https://www.ti.com/product/ADS8339", "ADS8339")</f>
      </c>
      <c r="B40" t="n" s="4">
        <v>719</v>
      </c>
      <c r="C40" t="str" s="6">
        <f>HYPERLINK("https://www.ti.com/lit/gpn/ADS8339", "PDF data sheet")</f>
      </c>
      <c r="D40" t="str" s="6">
        <f>HYPERLINK("https://www.ti.com/document-viewer/ADS8339/datasheet", "HTML data sheet")</f>
      </c>
      <c r="E40" t="n" s="4">
        <v>16</v>
      </c>
      <c r="F40" t="n" s="4">
        <v>250</v>
      </c>
      <c r="G40" t="n" s="4">
        <v>1</v>
      </c>
      <c r="H40" t="s" s="4">
        <v>250</v>
      </c>
      <c r="I40" t="s" s="4">
        <v>251</v>
      </c>
      <c r="J40" t="s" s="4">
        <v>252</v>
      </c>
      <c r="K40" t="s" s="4">
        <v/>
      </c>
      <c r="L40" t="s" s="4">
        <v>253</v>
      </c>
      <c r="M40" t="n" s="4">
        <v>3.3</v>
      </c>
      <c r="N40" t="s" s="4">
        <v>254</v>
      </c>
      <c r="O40" t="s" s="4">
        <v>255</v>
      </c>
      <c r="P40" t="s" s="4">
        <v>256</v>
      </c>
    </row>
    <row r="41" hidden="0" ht="30" customHeight="1" spans="1:1">
      <c r="A41" t="str" s="6">
        <f>HYPERLINK("https://www.ti.com/product/SM73201", "SM73201")</f>
      </c>
      <c r="B41" t="s" s="4">
        <v>257</v>
      </c>
      <c r="C41" t="str" s="6">
        <f>HYPERLINK("https://www.ti.com/lit/gpn/SM73201", "PDF data sheet")</f>
      </c>
      <c r="D41" t="s" s="6">
        <v>17</v>
      </c>
      <c r="E41" t="n" s="4">
        <v>16</v>
      </c>
      <c r="F41" t="n" s="4">
        <v>250</v>
      </c>
      <c r="G41" t="n" s="4">
        <v>1</v>
      </c>
      <c r="H41" t="s" s="4">
        <v>258</v>
      </c>
      <c r="I41" t="s" s="4">
        <v>259</v>
      </c>
      <c r="J41" t="s" s="4">
        <v>260</v>
      </c>
      <c r="K41" t="s" s="4">
        <v/>
      </c>
      <c r="L41" t="s" s="4">
        <v>261</v>
      </c>
      <c r="M41" t="n" s="4">
        <v>8.25</v>
      </c>
      <c r="N41" t="s" s="4">
        <v>262</v>
      </c>
      <c r="O41" t="s" s="4">
        <v>263</v>
      </c>
      <c r="P41" t="s" s="4">
        <v>264</v>
      </c>
    </row>
    <row r="42" hidden="0" ht="30" customHeight="1" spans="1:1">
      <c r="A42" t="str" s="6">
        <f>HYPERLINK("https://www.ti.com/product/ADC161S626", "ADC161S626")</f>
      </c>
      <c r="B42" t="s" s="4">
        <v>265</v>
      </c>
      <c r="C42" t="str" s="6">
        <f>HYPERLINK("https://www.ti.com/lit/gpn/ADC161S626", "PDF data sheet")</f>
      </c>
      <c r="D42" t="str" s="6">
        <f>HYPERLINK("https://www.ti.com/document-viewer/ADC161S626/datasheet", "HTML data sheet")</f>
      </c>
      <c r="E42" t="n" s="4">
        <v>16</v>
      </c>
      <c r="F42" t="n" s="4">
        <v>250</v>
      </c>
      <c r="G42" t="n" s="4">
        <v>1</v>
      </c>
      <c r="H42" t="s" s="4">
        <v>266</v>
      </c>
      <c r="I42" t="s" s="4">
        <v>267</v>
      </c>
      <c r="J42" t="s" s="4">
        <v>268</v>
      </c>
      <c r="K42" t="s" s="4">
        <v/>
      </c>
      <c r="L42" t="s" s="4">
        <v>269</v>
      </c>
      <c r="M42" t="n" s="4">
        <v>6.6</v>
      </c>
      <c r="N42" t="s" s="4">
        <v>270</v>
      </c>
      <c r="O42" t="s" s="4">
        <v>271</v>
      </c>
      <c r="P42" t="s" s="4">
        <v>272</v>
      </c>
    </row>
    <row r="43" hidden="0" ht="30" customHeight="1" spans="1:1">
      <c r="A43" t="str" s="6">
        <f>HYPERLINK("https://www.ti.com/product/ADS8519", "ADS8519")</f>
      </c>
      <c r="B43" t="s" s="4">
        <v>273</v>
      </c>
      <c r="C43" t="str" s="6">
        <f>HYPERLINK("https://www.ti.com/lit/gpn/ADS8519", "PDF data sheet")</f>
      </c>
      <c r="D43" t="s" s="6">
        <v>17</v>
      </c>
      <c r="E43" t="n" s="4">
        <v>16</v>
      </c>
      <c r="F43" t="n" s="4">
        <v>250</v>
      </c>
      <c r="G43" t="n" s="4">
        <v>1</v>
      </c>
      <c r="H43" t="s" s="4">
        <v>274</v>
      </c>
      <c r="I43" t="s" s="4">
        <v>275</v>
      </c>
      <c r="J43" t="s" s="4">
        <v>276</v>
      </c>
      <c r="K43" t="s" s="4">
        <v/>
      </c>
      <c r="L43" t="s" s="4">
        <v>277</v>
      </c>
      <c r="M43" t="n" s="4">
        <v>6.272</v>
      </c>
      <c r="N43" t="s" s="4">
        <v>278</v>
      </c>
      <c r="O43" t="s" s="4">
        <v>279</v>
      </c>
      <c r="P43" t="s" s="4">
        <v>280</v>
      </c>
    </row>
    <row r="44" hidden="0" ht="30" customHeight="1" spans="1:1">
      <c r="A44" t="str" s="6">
        <f>HYPERLINK("https://www.ti.com/product/ADC141S626", "ADC141S626")</f>
      </c>
      <c r="B44" t="s" s="4">
        <v>281</v>
      </c>
      <c r="C44" t="str" s="6">
        <f>HYPERLINK("https://www.ti.com/lit/gpn/ADC141S626", "PDF data sheet")</f>
      </c>
      <c r="D44" t="s" s="6">
        <v>17</v>
      </c>
      <c r="E44" t="n" s="4">
        <v>14</v>
      </c>
      <c r="F44" t="n" s="4">
        <v>250</v>
      </c>
      <c r="G44" t="n" s="4">
        <v>1</v>
      </c>
      <c r="H44" t="s" s="4">
        <v>282</v>
      </c>
      <c r="I44" t="s" s="4">
        <v>283</v>
      </c>
      <c r="J44" t="s" s="4">
        <v>284</v>
      </c>
      <c r="K44" t="s" s="4">
        <v/>
      </c>
      <c r="L44" t="s" s="4">
        <v>285</v>
      </c>
      <c r="M44" t="n" s="4">
        <v>3.85</v>
      </c>
      <c r="N44" t="s" s="4">
        <v>286</v>
      </c>
      <c r="O44" t="s" s="4">
        <v>287</v>
      </c>
      <c r="P44" t="s" s="4">
        <v>288</v>
      </c>
    </row>
    <row r="45" hidden="0" ht="30" customHeight="1" spans="1:1">
      <c r="A45" t="str" s="6">
        <f>HYPERLINK("https://www.ti.com/product/ADS8317", "ADS8317")</f>
      </c>
      <c r="B45" t="s" s="4">
        <v>289</v>
      </c>
      <c r="C45" t="str" s="6">
        <f>HYPERLINK("https://www.ti.com/lit/gpn/ADS8317", "PDF data sheet")</f>
      </c>
      <c r="D45" t="s" s="6">
        <v>17</v>
      </c>
      <c r="E45" t="n" s="4">
        <v>16</v>
      </c>
      <c r="F45" t="n" s="4">
        <v>250</v>
      </c>
      <c r="G45" t="n" s="4">
        <v>1</v>
      </c>
      <c r="H45" t="s" s="4">
        <v>290</v>
      </c>
      <c r="I45" t="s" s="4">
        <v>291</v>
      </c>
      <c r="J45" t="s" s="4">
        <v>292</v>
      </c>
      <c r="K45" t="s" s="4">
        <v/>
      </c>
      <c r="L45" t="s" s="4">
        <v>293</v>
      </c>
      <c r="M45" t="n" s="4">
        <v>4.84</v>
      </c>
      <c r="N45" t="s" s="4">
        <v>294</v>
      </c>
      <c r="O45" t="s" s="4">
        <v>295</v>
      </c>
      <c r="P45" t="s" s="4">
        <v>296</v>
      </c>
    </row>
    <row r="46" hidden="0" ht="30" customHeight="1" spans="1:1">
      <c r="A46" t="str" s="6">
        <f>HYPERLINK("https://www.ti.com/product/ADS8515", "ADS8515")</f>
      </c>
      <c r="B46" t="s" s="4">
        <v>297</v>
      </c>
      <c r="C46" t="str" s="6">
        <f>HYPERLINK("https://www.ti.com/lit/gpn/ADS8515", "PDF data sheet")</f>
      </c>
      <c r="D46" t="s" s="6">
        <v>17</v>
      </c>
      <c r="E46" t="n" s="4">
        <v>16</v>
      </c>
      <c r="F46" t="n" s="4">
        <v>250</v>
      </c>
      <c r="G46" t="n" s="4">
        <v>1</v>
      </c>
      <c r="H46" t="s" s="4">
        <v>298</v>
      </c>
      <c r="I46" t="s" s="4">
        <v>299</v>
      </c>
      <c r="J46" t="s" s="4">
        <v>300</v>
      </c>
      <c r="K46" t="s" s="4">
        <v/>
      </c>
      <c r="L46" t="s" s="4">
        <v>301</v>
      </c>
      <c r="M46" t="n" s="4">
        <v>5.566</v>
      </c>
      <c r="N46" t="s" s="4">
        <v>302</v>
      </c>
      <c r="O46" t="s" s="4">
        <v>303</v>
      </c>
      <c r="P46" t="s" s="4">
        <v>304</v>
      </c>
    </row>
    <row r="47" hidden="0" ht="30" customHeight="1" spans="1:1">
      <c r="A47" t="str" s="6">
        <f>HYPERLINK("https://www.ti.com/product/ADS8326", "ADS8326")</f>
      </c>
      <c r="B47" t="s" s="4">
        <v>305</v>
      </c>
      <c r="C47" t="str" s="6">
        <f>HYPERLINK("https://www.ti.com/lit/gpn/ADS8326", "PDF data sheet")</f>
      </c>
      <c r="D47" t="s" s="6">
        <v>17</v>
      </c>
      <c r="E47" t="n" s="4">
        <v>16</v>
      </c>
      <c r="F47" t="n" s="4">
        <v>250</v>
      </c>
      <c r="G47" t="n" s="4">
        <v>1</v>
      </c>
      <c r="H47" t="s" s="4">
        <v>306</v>
      </c>
      <c r="I47" t="s" s="4">
        <v>307</v>
      </c>
      <c r="J47" t="s" s="4">
        <v>308</v>
      </c>
      <c r="K47" t="s" s="4">
        <v/>
      </c>
      <c r="L47" t="s" s="4">
        <v>309</v>
      </c>
      <c r="M47" t="n" s="4">
        <v>4.84</v>
      </c>
      <c r="N47" t="s" s="4">
        <v>310</v>
      </c>
      <c r="O47" t="s" s="4">
        <v>311</v>
      </c>
      <c r="P47" t="s" s="4">
        <v>312</v>
      </c>
    </row>
    <row r="48" hidden="0" ht="30" customHeight="1" spans="1:1">
      <c r="A48" t="str" s="6">
        <f>HYPERLINK("https://www.ti.com/product/ADS8505", "ADS8505")</f>
      </c>
      <c r="B48" t="s" s="4">
        <v>313</v>
      </c>
      <c r="C48" t="str" s="6">
        <f>HYPERLINK("https://www.ti.com/lit/gpn/ADS8505", "PDF data sheet")</f>
      </c>
      <c r="D48" t="s" s="6">
        <v>17</v>
      </c>
      <c r="E48" t="n" s="4">
        <v>16</v>
      </c>
      <c r="F48" t="n" s="4">
        <v>250</v>
      </c>
      <c r="G48" t="n" s="4">
        <v>1</v>
      </c>
      <c r="H48" t="s" s="4">
        <v>314</v>
      </c>
      <c r="I48" t="s" s="4">
        <v>315</v>
      </c>
      <c r="J48" t="s" s="4">
        <v>316</v>
      </c>
      <c r="K48" t="s" s="4">
        <v/>
      </c>
      <c r="L48" t="s" s="4">
        <v>317</v>
      </c>
      <c r="M48" t="n" s="4">
        <v>9.4</v>
      </c>
      <c r="N48" t="s" s="4">
        <v>318</v>
      </c>
      <c r="O48" t="s" s="4">
        <v>319</v>
      </c>
      <c r="P48" t="s" s="4">
        <v>320</v>
      </c>
    </row>
    <row r="49" hidden="0" ht="30" customHeight="1" spans="1:1">
      <c r="A49" t="str" s="6">
        <f>HYPERLINK("https://www.ti.com/product/ADS8509", "ADS8509")</f>
      </c>
      <c r="B49" t="n" s="4">
        <v>791</v>
      </c>
      <c r="C49" t="str" s="6">
        <f>HYPERLINK("https://www.ti.com/lit/gpn/ADS8509", "PDF data sheet")</f>
      </c>
      <c r="D49" t="s" s="6">
        <v>17</v>
      </c>
      <c r="E49" t="n" s="4">
        <v>16</v>
      </c>
      <c r="F49" t="n" s="4">
        <v>250</v>
      </c>
      <c r="G49" t="n" s="4">
        <v>1</v>
      </c>
      <c r="H49" t="s" s="4">
        <v>321</v>
      </c>
      <c r="I49" t="s" s="4">
        <v>322</v>
      </c>
      <c r="J49" t="s" s="4">
        <v>323</v>
      </c>
      <c r="K49" t="s" s="4">
        <v/>
      </c>
      <c r="L49" t="s" s="4">
        <v>324</v>
      </c>
      <c r="M49" t="n" s="4">
        <v>9.17</v>
      </c>
      <c r="N49" t="s" s="4">
        <v>325</v>
      </c>
      <c r="O49" t="s" s="4">
        <v>326</v>
      </c>
      <c r="P49" t="s" s="4">
        <v>327</v>
      </c>
    </row>
    <row r="50" hidden="0" ht="30" customHeight="1" spans="1:1">
      <c r="A50" t="str" s="6">
        <f>HYPERLINK("https://www.ti.com/product/ADS7815", "ADS7815")</f>
      </c>
      <c r="B50" t="s" s="4">
        <v>328</v>
      </c>
      <c r="C50" t="str" s="6">
        <f>HYPERLINK("https://www.ti.com/lit/gpn/ADS7815", "PDF data sheet")</f>
      </c>
      <c r="D50" t="s" s="6">
        <v>17</v>
      </c>
      <c r="E50" t="n" s="4">
        <v>16</v>
      </c>
      <c r="F50" t="n" s="4">
        <v>250</v>
      </c>
      <c r="G50" t="n" s="4">
        <v>1</v>
      </c>
      <c r="H50" t="s" s="4">
        <v>329</v>
      </c>
      <c r="I50" t="s" s="4">
        <v>330</v>
      </c>
      <c r="J50" t="s" s="4">
        <v>331</v>
      </c>
      <c r="K50" t="s" s="4">
        <v/>
      </c>
      <c r="L50" t="s" s="4">
        <v>332</v>
      </c>
      <c r="M50" t="n" s="4">
        <v>23.1</v>
      </c>
      <c r="N50" t="s" s="4">
        <v>333</v>
      </c>
      <c r="O50" t="s" s="4">
        <v>334</v>
      </c>
      <c r="P50" t="s" s="4">
        <v>335</v>
      </c>
    </row>
    <row r="51" hidden="0" ht="30" customHeight="1" spans="1:1">
      <c r="A51" t="str" s="6">
        <f>HYPERLINK("https://www.ti.com/product/ADS8864", "ADS8864")</f>
      </c>
      <c r="B51" t="s" s="4">
        <v>336</v>
      </c>
      <c r="C51" t="str" s="6">
        <f>HYPERLINK("https://www.ti.com/lit/gpn/ADS8864", "PDF data sheet")</f>
      </c>
      <c r="D51" t="str" s="6">
        <f>HYPERLINK("https://www.ti.com/document-viewer/ADS8864/datasheet", "HTML data sheet")</f>
      </c>
      <c r="E51" t="n" s="4">
        <v>16</v>
      </c>
      <c r="F51" t="n" s="4">
        <v>400</v>
      </c>
      <c r="G51" t="n" s="4">
        <v>1</v>
      </c>
      <c r="H51" t="s" s="4">
        <v>337</v>
      </c>
      <c r="I51" t="s" s="4">
        <v>338</v>
      </c>
      <c r="J51" t="s" s="4">
        <v>339</v>
      </c>
      <c r="K51" t="s" s="4">
        <v/>
      </c>
      <c r="L51" t="s" s="4">
        <v>340</v>
      </c>
      <c r="M51" t="n" s="4">
        <v>3.85</v>
      </c>
      <c r="N51" t="s" s="4">
        <v>341</v>
      </c>
      <c r="O51" t="s" s="4">
        <v>342</v>
      </c>
      <c r="P51" t="s" s="4">
        <v>343</v>
      </c>
    </row>
    <row r="52" hidden="0" ht="30" customHeight="1" spans="1:1">
      <c r="A52" t="str" s="6">
        <f>HYPERLINK("https://www.ti.com/product/ADS8865", "ADS8865")</f>
      </c>
      <c r="B52" t="s" s="4">
        <v>344</v>
      </c>
      <c r="C52" t="str" s="6">
        <f>HYPERLINK("https://www.ti.com/lit/gpn/ADS8865", "PDF data sheet")</f>
      </c>
      <c r="D52" t="s" s="6">
        <v>17</v>
      </c>
      <c r="E52" t="n" s="4">
        <v>16</v>
      </c>
      <c r="F52" t="n" s="4">
        <v>400</v>
      </c>
      <c r="G52" t="n" s="4">
        <v>1</v>
      </c>
      <c r="H52" t="s" s="4">
        <v>345</v>
      </c>
      <c r="I52" t="s" s="4">
        <v>346</v>
      </c>
      <c r="J52" t="s" s="4">
        <v>347</v>
      </c>
      <c r="K52" t="s" s="4">
        <v/>
      </c>
      <c r="L52" t="s" s="4">
        <v>348</v>
      </c>
      <c r="M52" t="n" s="4">
        <v>4.95</v>
      </c>
      <c r="N52" t="s" s="4">
        <v>349</v>
      </c>
      <c r="O52" t="s" s="4">
        <v>350</v>
      </c>
      <c r="P52" t="s" s="4">
        <v>351</v>
      </c>
    </row>
    <row r="53" hidden="0" ht="30" customHeight="1" spans="1:1">
      <c r="A53" t="str" s="6">
        <f>HYPERLINK("https://www.ti.com/product/ADS8685", "ADS8685")</f>
      </c>
      <c r="B53" t="n" s="4">
        <v>195</v>
      </c>
      <c r="C53" t="str" s="6">
        <f>HYPERLINK("https://www.ti.com/lit/gpn/ADS8685", "PDF data sheet")</f>
      </c>
      <c r="D53" t="str" s="6">
        <f>HYPERLINK("https://www.ti.com/document-viewer/ADS8685/datasheet", "HTML data sheet")</f>
      </c>
      <c r="E53" t="n" s="4">
        <v>16</v>
      </c>
      <c r="F53" t="n" s="4">
        <v>500</v>
      </c>
      <c r="G53" t="n" s="4">
        <v>1</v>
      </c>
      <c r="H53" t="s" s="4">
        <v>352</v>
      </c>
      <c r="I53" t="s" s="4">
        <v>353</v>
      </c>
      <c r="J53" t="s" s="4">
        <v>354</v>
      </c>
      <c r="K53" t="s" s="4">
        <v/>
      </c>
      <c r="L53" t="s" s="4">
        <v>355</v>
      </c>
      <c r="M53" t="n" s="4">
        <v>3.001</v>
      </c>
      <c r="N53" t="s" s="4">
        <v>356</v>
      </c>
      <c r="O53" t="s" s="4">
        <v>357</v>
      </c>
      <c r="P53" t="s" s="4">
        <v>358</v>
      </c>
    </row>
    <row r="54" hidden="0" ht="30" customHeight="1" spans="1:1">
      <c r="A54" t="str" s="6">
        <f>HYPERLINK("https://www.ti.com/product/ADS8675", "ADS8675")</f>
      </c>
      <c r="B54" t="s" s="4">
        <v>359</v>
      </c>
      <c r="C54" t="str" s="6">
        <f>HYPERLINK("https://www.ti.com/lit/gpn/ADS8675", "PDF data sheet")</f>
      </c>
      <c r="D54" t="str" s="6">
        <f>HYPERLINK("https://www.ti.com/document-viewer/ADS8675/datasheet", "HTML data sheet")</f>
      </c>
      <c r="E54" t="n" s="4">
        <v>14</v>
      </c>
      <c r="F54" t="n" s="4">
        <v>500</v>
      </c>
      <c r="G54" t="n" s="4">
        <v>1</v>
      </c>
      <c r="H54" t="s" s="4">
        <v>360</v>
      </c>
      <c r="I54" t="s" s="4">
        <v>361</v>
      </c>
      <c r="J54" t="s" s="4">
        <v>362</v>
      </c>
      <c r="K54" t="s" s="4">
        <v/>
      </c>
      <c r="L54" t="s" s="4">
        <v>363</v>
      </c>
      <c r="M54" t="n" s="4">
        <v>2.081</v>
      </c>
      <c r="N54" t="s" s="4">
        <v>364</v>
      </c>
      <c r="O54" t="s" s="4">
        <v>365</v>
      </c>
      <c r="P54" t="s" s="4">
        <v>366</v>
      </c>
    </row>
    <row r="55" hidden="0" ht="30" customHeight="1" spans="1:1">
      <c r="A55" t="str" s="6">
        <f>HYPERLINK("https://www.ti.com/product/ADS8922B", "ADS8922B")</f>
      </c>
      <c r="B55" t="s" s="4">
        <v>367</v>
      </c>
      <c r="C55" t="str" s="6">
        <f>HYPERLINK("https://www.ti.com/lit/gpn/ADS8922B", "PDF data sheet")</f>
      </c>
      <c r="D55" t="str" s="6">
        <f>HYPERLINK("https://www.ti.com/document-viewer/ADS8922B/datasheet", "HTML data sheet")</f>
      </c>
      <c r="E55" t="n" s="4">
        <v>16</v>
      </c>
      <c r="F55" t="n" s="4">
        <v>500</v>
      </c>
      <c r="G55" t="n" s="4">
        <v>1</v>
      </c>
      <c r="H55" t="s" s="4">
        <v>368</v>
      </c>
      <c r="I55" t="s" s="4">
        <v>369</v>
      </c>
      <c r="J55" t="s" s="4">
        <v>370</v>
      </c>
      <c r="K55" t="s" s="4">
        <v/>
      </c>
      <c r="L55" t="s" s="4">
        <v>371</v>
      </c>
      <c r="M55" t="n" s="4">
        <v>6.6</v>
      </c>
      <c r="N55" t="s" s="4">
        <v>372</v>
      </c>
      <c r="O55" t="s" s="4">
        <v>373</v>
      </c>
      <c r="P55" t="s" s="4">
        <v>374</v>
      </c>
    </row>
    <row r="56" hidden="0" ht="30" customHeight="1" spans="1:1">
      <c r="A56" t="str" s="6">
        <f>HYPERLINK("https://www.ti.com/product/ADS8319", "ADS8319")</f>
      </c>
      <c r="B56" t="s" s="4">
        <v>375</v>
      </c>
      <c r="C56" t="str" s="6">
        <f>HYPERLINK("https://www.ti.com/lit/gpn/ADS8319", "PDF data sheet")</f>
      </c>
      <c r="D56" t="str" s="6">
        <f>HYPERLINK("https://www.ti.com/document-viewer/ADS8319/datasheet", "HTML data sheet")</f>
      </c>
      <c r="E56" t="n" s="4">
        <v>16</v>
      </c>
      <c r="F56" t="n" s="4">
        <v>500</v>
      </c>
      <c r="G56" t="n" s="4">
        <v>1</v>
      </c>
      <c r="H56" t="s" s="4">
        <v>376</v>
      </c>
      <c r="I56" t="s" s="4">
        <v>377</v>
      </c>
      <c r="J56" t="s" s="4">
        <v>378</v>
      </c>
      <c r="K56" t="s" s="4">
        <v/>
      </c>
      <c r="L56" t="s" s="4">
        <v>379</v>
      </c>
      <c r="M56" t="n" s="4">
        <v>4.95</v>
      </c>
      <c r="N56" t="s" s="4">
        <v>380</v>
      </c>
      <c r="O56" t="s" s="4">
        <v>381</v>
      </c>
      <c r="P56" t="s" s="4">
        <v>382</v>
      </c>
    </row>
    <row r="57" hidden="0" ht="30" customHeight="1" spans="1:1">
      <c r="A57" t="str" s="6">
        <f>HYPERLINK("https://www.ti.com/product/ADS8318", "ADS8318")</f>
      </c>
      <c r="B57" t="s" s="4">
        <v>383</v>
      </c>
      <c r="C57" t="str" s="6">
        <f>HYPERLINK("https://www.ti.com/lit/gpn/ADS8318", "PDF data sheet")</f>
      </c>
      <c r="D57" t="s" s="6">
        <v>17</v>
      </c>
      <c r="E57" t="n" s="4">
        <v>16</v>
      </c>
      <c r="F57" t="n" s="4">
        <v>500</v>
      </c>
      <c r="G57" t="n" s="4">
        <v>1</v>
      </c>
      <c r="H57" t="s" s="4">
        <v>384</v>
      </c>
      <c r="I57" t="s" s="4">
        <v>385</v>
      </c>
      <c r="J57" t="s" s="4">
        <v>386</v>
      </c>
      <c r="K57" t="s" s="4">
        <v/>
      </c>
      <c r="L57" t="s" s="4">
        <v>387</v>
      </c>
      <c r="M57" t="n" s="4">
        <v>5.775</v>
      </c>
      <c r="N57" t="s" s="4">
        <v>388</v>
      </c>
      <c r="O57" t="s" s="4">
        <v>389</v>
      </c>
      <c r="P57" t="s" s="4">
        <v>390</v>
      </c>
    </row>
    <row r="58" hidden="0" ht="30" customHeight="1" spans="1:1">
      <c r="A58" t="str" s="6">
        <f>HYPERLINK("https://www.ti.com/product/ADS8327", "ADS8327")</f>
      </c>
      <c r="B58" t="s" s="4">
        <v>391</v>
      </c>
      <c r="C58" t="str" s="6">
        <f>HYPERLINK("https://www.ti.com/lit/gpn/ADS8327", "PDF data sheet")</f>
      </c>
      <c r="D58" t="s" s="6">
        <v>17</v>
      </c>
      <c r="E58" t="n" s="4">
        <v>16</v>
      </c>
      <c r="F58" t="n" s="4">
        <v>500</v>
      </c>
      <c r="G58" t="n" s="4">
        <v>1</v>
      </c>
      <c r="H58" t="s" s="4">
        <v>392</v>
      </c>
      <c r="I58" t="s" s="4">
        <v>393</v>
      </c>
      <c r="J58" t="s" s="4">
        <v>394</v>
      </c>
      <c r="K58" t="s" s="4">
        <v/>
      </c>
      <c r="L58" t="s" s="4">
        <v>395</v>
      </c>
      <c r="M58" t="n" s="4">
        <v>5.86</v>
      </c>
      <c r="N58" t="s" s="4">
        <v>396</v>
      </c>
      <c r="O58" t="s" s="4">
        <v>397</v>
      </c>
      <c r="P58" t="s" s="4">
        <v>398</v>
      </c>
    </row>
    <row r="59" hidden="0" ht="30" customHeight="1" spans="1:1">
      <c r="A59" t="str" s="6">
        <f>HYPERLINK("https://www.ti.com/product/ADS8323", "ADS8323")</f>
      </c>
      <c r="B59" t="s" s="4">
        <v>399</v>
      </c>
      <c r="C59" t="str" s="6">
        <f>HYPERLINK("https://www.ti.com/lit/gpn/ADS8323", "PDF data sheet")</f>
      </c>
      <c r="D59" t="s" s="6">
        <v>17</v>
      </c>
      <c r="E59" t="n" s="4">
        <v>16</v>
      </c>
      <c r="F59" t="n" s="4">
        <v>500</v>
      </c>
      <c r="G59" t="n" s="4">
        <v>1</v>
      </c>
      <c r="H59" t="s" s="4">
        <v>400</v>
      </c>
      <c r="I59" t="s" s="4">
        <v>401</v>
      </c>
      <c r="J59" t="s" s="4">
        <v>402</v>
      </c>
      <c r="K59" t="s" s="4">
        <v/>
      </c>
      <c r="L59" t="s" s="4">
        <v>403</v>
      </c>
      <c r="M59" t="n" s="4">
        <v>7.844</v>
      </c>
      <c r="N59" t="s" s="4">
        <v>404</v>
      </c>
      <c r="O59" t="s" s="4">
        <v>405</v>
      </c>
      <c r="P59" t="s" s="4">
        <v>406</v>
      </c>
    </row>
    <row r="60" hidden="0" ht="30" customHeight="1" spans="1:1">
      <c r="A60" t="str" s="6">
        <f>HYPERLINK("https://www.ti.com/product/ADS8322", "ADS8322")</f>
      </c>
      <c r="B60" t="s" s="4">
        <v>407</v>
      </c>
      <c r="C60" t="str" s="6">
        <f>HYPERLINK("https://www.ti.com/lit/gpn/ADS8322", "PDF data sheet")</f>
      </c>
      <c r="D60" t="s" s="6">
        <v>17</v>
      </c>
      <c r="E60" t="n" s="4">
        <v>16</v>
      </c>
      <c r="F60" t="n" s="4">
        <v>500</v>
      </c>
      <c r="G60" t="n" s="4">
        <v>1</v>
      </c>
      <c r="H60" t="s" s="4">
        <v>408</v>
      </c>
      <c r="I60" t="s" s="4">
        <v>409</v>
      </c>
      <c r="J60" t="s" s="4">
        <v>410</v>
      </c>
      <c r="K60" t="s" s="4">
        <v/>
      </c>
      <c r="L60" t="s" s="4">
        <v>411</v>
      </c>
      <c r="M60" t="n" s="4">
        <v>9.05</v>
      </c>
      <c r="N60" t="s" s="4">
        <v>412</v>
      </c>
      <c r="O60" t="s" s="4">
        <v>413</v>
      </c>
      <c r="P60" t="s" s="4">
        <v>414</v>
      </c>
    </row>
    <row r="61" hidden="0" ht="30" customHeight="1" spans="1:1">
      <c r="A61" t="str" s="6">
        <f>HYPERLINK("https://www.ti.com/product/ADS8372", "ADS8372")</f>
      </c>
      <c r="B61" t="s" s="4">
        <v>415</v>
      </c>
      <c r="C61" t="str" s="6">
        <f>HYPERLINK("https://www.ti.com/lit/gpn/ADS8372", "PDF data sheet")</f>
      </c>
      <c r="D61" t="s" s="6">
        <v>17</v>
      </c>
      <c r="E61" t="n" s="4">
        <v>16</v>
      </c>
      <c r="F61" t="n" s="4">
        <v>600</v>
      </c>
      <c r="G61" t="n" s="4">
        <v>1</v>
      </c>
      <c r="H61" t="s" s="4">
        <v>416</v>
      </c>
      <c r="I61" t="s" s="4">
        <v>417</v>
      </c>
      <c r="J61" t="s" s="4">
        <v>418</v>
      </c>
      <c r="K61" t="s" s="4">
        <v/>
      </c>
      <c r="L61" t="s" s="4">
        <v>419</v>
      </c>
      <c r="M61" t="n" s="4">
        <v>16.569</v>
      </c>
      <c r="N61" t="s" s="4">
        <v>420</v>
      </c>
      <c r="O61" t="s" s="4">
        <v>421</v>
      </c>
      <c r="P61" t="s" s="4">
        <v>422</v>
      </c>
    </row>
    <row r="62" hidden="0" ht="30" customHeight="1" spans="1:1">
      <c r="A62" t="str" s="6">
        <f>HYPERLINK("https://www.ti.com/product/ADS8370", "ADS8370")</f>
      </c>
      <c r="B62" t="s" s="4">
        <v>423</v>
      </c>
      <c r="C62" t="str" s="6">
        <f>HYPERLINK("https://www.ti.com/lit/gpn/ADS8370", "PDF data sheet")</f>
      </c>
      <c r="D62" t="s" s="6">
        <v>17</v>
      </c>
      <c r="E62" t="n" s="4">
        <v>16</v>
      </c>
      <c r="F62" t="n" s="4">
        <v>600</v>
      </c>
      <c r="G62" t="n" s="4">
        <v>1</v>
      </c>
      <c r="H62" t="s" s="4">
        <v>424</v>
      </c>
      <c r="I62" t="s" s="4">
        <v>425</v>
      </c>
      <c r="J62" t="s" s="4">
        <v>426</v>
      </c>
      <c r="K62" t="s" s="4">
        <v/>
      </c>
      <c r="L62" t="s" s="4">
        <v>427</v>
      </c>
      <c r="M62" t="n" s="4">
        <v>11.069</v>
      </c>
      <c r="N62" t="s" s="4">
        <v>428</v>
      </c>
      <c r="O62" t="s" s="4">
        <v>429</v>
      </c>
      <c r="P62" t="s" s="4">
        <v>430</v>
      </c>
    </row>
    <row r="63" hidden="0" ht="30" customHeight="1" spans="1:1">
      <c r="A63" t="str" s="6">
        <f>HYPERLINK("https://www.ti.com/product/ADS8862", "ADS8862")</f>
      </c>
      <c r="B63" t="s" s="4">
        <v>431</v>
      </c>
      <c r="C63" t="str" s="6">
        <f>HYPERLINK("https://www.ti.com/lit/gpn/ADS8862", "PDF data sheet")</f>
      </c>
      <c r="D63" t="str" s="6">
        <f>HYPERLINK("https://www.ti.com/document-viewer/ADS8862/datasheet", "HTML data sheet")</f>
      </c>
      <c r="E63" t="n" s="4">
        <v>16</v>
      </c>
      <c r="F63" t="n" s="4">
        <v>680</v>
      </c>
      <c r="G63" t="n" s="4">
        <v>1</v>
      </c>
      <c r="H63" t="s" s="4">
        <v>432</v>
      </c>
      <c r="I63" t="s" s="4">
        <v>433</v>
      </c>
      <c r="J63" t="s" s="4">
        <v>434</v>
      </c>
      <c r="K63" t="s" s="4">
        <v/>
      </c>
      <c r="L63" t="s" s="4">
        <v>435</v>
      </c>
      <c r="M63" t="n" s="4">
        <v>4.95</v>
      </c>
      <c r="N63" t="s" s="4">
        <v>436</v>
      </c>
      <c r="O63" t="s" s="4">
        <v>437</v>
      </c>
      <c r="P63" t="s" s="4">
        <v>438</v>
      </c>
    </row>
    <row r="64" hidden="0" ht="30" customHeight="1" spans="1:1">
      <c r="A64" t="str" s="6">
        <f>HYPERLINK("https://www.ti.com/product/ADS8863", "ADS8863")</f>
      </c>
      <c r="B64" t="s" s="4">
        <v>439</v>
      </c>
      <c r="C64" t="str" s="6">
        <f>HYPERLINK("https://www.ti.com/lit/gpn/ADS8863", "PDF data sheet")</f>
      </c>
      <c r="D64" t="s" s="6">
        <v>17</v>
      </c>
      <c r="E64" t="n" s="4">
        <v>16</v>
      </c>
      <c r="F64" t="n" s="4">
        <v>680</v>
      </c>
      <c r="G64" t="n" s="4">
        <v>1</v>
      </c>
      <c r="H64" t="s" s="4">
        <v>440</v>
      </c>
      <c r="I64" t="s" s="4">
        <v>441</v>
      </c>
      <c r="J64" t="s" s="4">
        <v>442</v>
      </c>
      <c r="K64" t="s" s="4">
        <v/>
      </c>
      <c r="L64" t="s" s="4">
        <v>443</v>
      </c>
      <c r="M64" t="n" s="4">
        <v>6.325</v>
      </c>
      <c r="N64" t="s" s="4">
        <v>444</v>
      </c>
      <c r="O64" t="s" s="4">
        <v>445</v>
      </c>
      <c r="P64" t="s" s="4">
        <v>446</v>
      </c>
    </row>
    <row r="65" hidden="0" ht="30" customHeight="1" spans="1:1">
      <c r="A65" t="str" s="6">
        <f>HYPERLINK("https://www.ti.com/product/ADS117L11", "ADS117L11")</f>
      </c>
      <c r="B65" t="s" s="4">
        <v>447</v>
      </c>
      <c r="C65" t="str" s="6">
        <f>HYPERLINK("https://www.ti.com/lit/gpn/ADS117L11", "PDF data sheet")</f>
      </c>
      <c r="D65" t="str" s="6">
        <f>HYPERLINK("https://www.ti.com/document-viewer/ADS117L11/datasheet", "HTML data sheet")</f>
      </c>
      <c r="E65" t="n" s="4">
        <v>16</v>
      </c>
      <c r="F65" t="n" s="4">
        <v>1000</v>
      </c>
      <c r="G65" t="n" s="4">
        <v>1</v>
      </c>
      <c r="H65" t="s" s="4">
        <v>448</v>
      </c>
      <c r="I65" t="s" s="4">
        <v>449</v>
      </c>
      <c r="J65" t="s" s="4">
        <v>450</v>
      </c>
      <c r="K65" t="s" s="4">
        <v/>
      </c>
      <c r="L65" t="s" s="4">
        <v>451</v>
      </c>
      <c r="M65" t="n" s="4">
        <v>4.75</v>
      </c>
      <c r="N65" t="s" s="4">
        <v>452</v>
      </c>
      <c r="O65" t="s" s="4">
        <v>453</v>
      </c>
      <c r="P65" t="s" s="4">
        <v>454</v>
      </c>
    </row>
    <row r="66" hidden="0" ht="30" customHeight="1" spans="1:1">
      <c r="A66" t="str" s="6">
        <f>HYPERLINK("https://www.ti.com/product/ADS7054", "ADS7054")</f>
      </c>
      <c r="B66" t="s" s="4">
        <v>455</v>
      </c>
      <c r="C66" t="str" s="6">
        <f>HYPERLINK("https://www.ti.com/lit/gpn/ADS7054", "PDF data sheet")</f>
      </c>
      <c r="D66" t="str" s="6">
        <f>HYPERLINK("https://www.ti.com/document-viewer/ADS7054/datasheet", "HTML data sheet")</f>
      </c>
      <c r="E66" t="n" s="4">
        <v>14</v>
      </c>
      <c r="F66" t="n" s="4">
        <v>1000</v>
      </c>
      <c r="G66" t="n" s="4">
        <v>1</v>
      </c>
      <c r="H66" t="s" s="4">
        <v>456</v>
      </c>
      <c r="I66" t="s" s="4">
        <v>457</v>
      </c>
      <c r="J66" t="s" s="4">
        <v>458</v>
      </c>
      <c r="K66" t="s" s="4">
        <v/>
      </c>
      <c r="L66" t="s" s="4">
        <v>459</v>
      </c>
      <c r="M66" t="n" s="4">
        <v>1.57</v>
      </c>
      <c r="N66" t="s" s="4">
        <v>460</v>
      </c>
      <c r="O66" t="s" s="4">
        <v>461</v>
      </c>
      <c r="P66" t="s" s="4">
        <v>462</v>
      </c>
    </row>
    <row r="67" hidden="0" ht="30" customHeight="1" spans="1:1">
      <c r="A67" t="str" s="6">
        <f>HYPERLINK("https://www.ti.com/product/ADS7052", "ADS7052")</f>
      </c>
      <c r="B67" t="s" s="4">
        <v>463</v>
      </c>
      <c r="C67" t="str" s="6">
        <f>HYPERLINK("https://www.ti.com/lit/gpn/ADS7052", "PDF data sheet")</f>
      </c>
      <c r="D67" t="str" s="6">
        <f>HYPERLINK("https://www.ti.com/document-viewer/ADS7052/datasheet", "HTML data sheet")</f>
      </c>
      <c r="E67" t="n" s="4">
        <v>14</v>
      </c>
      <c r="F67" t="n" s="4">
        <v>1000</v>
      </c>
      <c r="G67" t="n" s="4">
        <v>1</v>
      </c>
      <c r="H67" t="s" s="4">
        <v>464</v>
      </c>
      <c r="I67" t="s" s="4">
        <v>465</v>
      </c>
      <c r="J67" t="s" s="4">
        <v>466</v>
      </c>
      <c r="K67" t="s" s="4">
        <v/>
      </c>
      <c r="L67" t="s" s="4">
        <v>467</v>
      </c>
      <c r="M67" t="n" s="4">
        <v>1.65</v>
      </c>
      <c r="N67" t="s" s="4">
        <v>468</v>
      </c>
      <c r="O67" t="s" s="4">
        <v>469</v>
      </c>
      <c r="P67" t="s" s="4">
        <v>470</v>
      </c>
    </row>
    <row r="68" hidden="0" ht="30" customHeight="1" spans="1:1">
      <c r="A68" t="str" s="6">
        <f>HYPERLINK("https://www.ti.com/product/ADS8671", "ADS8671")</f>
      </c>
      <c r="B68" t="s" s="4">
        <v>471</v>
      </c>
      <c r="C68" t="str" s="6">
        <f>HYPERLINK("https://www.ti.com/lit/gpn/ADS8671", "PDF data sheet")</f>
      </c>
      <c r="D68" t="str" s="6">
        <f>HYPERLINK("https://www.ti.com/document-viewer/ADS8671/datasheet", "HTML data sheet")</f>
      </c>
      <c r="E68" t="n" s="4">
        <v>14</v>
      </c>
      <c r="F68" t="n" s="4">
        <v>1000</v>
      </c>
      <c r="G68" t="n" s="4">
        <v>1</v>
      </c>
      <c r="H68" t="s" s="4">
        <v>472</v>
      </c>
      <c r="I68" t="s" s="4">
        <v>473</v>
      </c>
      <c r="J68" t="s" s="4">
        <v>474</v>
      </c>
      <c r="K68" t="s" s="4">
        <v/>
      </c>
      <c r="L68" t="s" s="4">
        <v>475</v>
      </c>
      <c r="M68" t="n" s="4">
        <v>2.759</v>
      </c>
      <c r="N68" t="s" s="4">
        <v>476</v>
      </c>
      <c r="O68" t="s" s="4">
        <v>477</v>
      </c>
      <c r="P68" t="s" s="4">
        <v>478</v>
      </c>
    </row>
    <row r="69" hidden="0" ht="30" customHeight="1" spans="1:1">
      <c r="A69" t="str" s="6">
        <f>HYPERLINK("https://www.ti.com/product/ADS8920B", "ADS8920B")</f>
      </c>
      <c r="B69" t="s" s="4">
        <v>479</v>
      </c>
      <c r="C69" t="str" s="6">
        <f>HYPERLINK("https://www.ti.com/lit/gpn/ADS8920B", "PDF data sheet")</f>
      </c>
      <c r="D69" t="str" s="6">
        <f>HYPERLINK("https://www.ti.com/document-viewer/ADS8920B/datasheet", "HTML data sheet")</f>
      </c>
      <c r="E69" t="n" s="4">
        <v>16</v>
      </c>
      <c r="F69" t="n" s="4">
        <v>1000</v>
      </c>
      <c r="G69" t="n" s="4">
        <v>1</v>
      </c>
      <c r="H69" t="s" s="4">
        <v>480</v>
      </c>
      <c r="I69" t="s" s="4">
        <v>481</v>
      </c>
      <c r="J69" t="s" s="4">
        <v>482</v>
      </c>
      <c r="K69" t="s" s="4">
        <v/>
      </c>
      <c r="L69" t="s" s="4">
        <v>483</v>
      </c>
      <c r="M69" t="n" s="4">
        <v>9.9</v>
      </c>
      <c r="N69" t="s" s="4">
        <v>484</v>
      </c>
      <c r="O69" t="s" s="4">
        <v>485</v>
      </c>
      <c r="P69" t="s" s="4">
        <v>486</v>
      </c>
    </row>
    <row r="70" hidden="0" ht="30" customHeight="1" spans="1:1">
      <c r="A70" t="str" s="6">
        <f>HYPERLINK("https://www.ti.com/product/ADS8681", "ADS8681")</f>
      </c>
      <c r="B70" t="n" s="4">
        <v>642</v>
      </c>
      <c r="C70" t="str" s="6">
        <f>HYPERLINK("https://www.ti.com/lit/gpn/ADS8681", "PDF data sheet")</f>
      </c>
      <c r="D70" t="str" s="6">
        <f>HYPERLINK("https://www.ti.com/document-viewer/ADS8681/datasheet", "HTML data sheet")</f>
      </c>
      <c r="E70" t="n" s="4">
        <v>16</v>
      </c>
      <c r="F70" t="n" s="4">
        <v>1000</v>
      </c>
      <c r="G70" t="n" s="4">
        <v>1</v>
      </c>
      <c r="H70" t="s" s="4">
        <v>487</v>
      </c>
      <c r="I70" t="s" s="4">
        <v>488</v>
      </c>
      <c r="J70" t="s" s="4">
        <v>489</v>
      </c>
      <c r="K70" t="s" s="4">
        <v/>
      </c>
      <c r="L70" t="s" s="4">
        <v>490</v>
      </c>
      <c r="M70" t="n" s="4">
        <v>3.969</v>
      </c>
      <c r="N70" t="s" s="4">
        <v>491</v>
      </c>
      <c r="O70" t="s" s="4">
        <v>492</v>
      </c>
      <c r="P70" t="s" s="4">
        <v>493</v>
      </c>
    </row>
    <row r="71" hidden="0" ht="30" customHeight="1" spans="1:1">
      <c r="A71" t="str" s="6">
        <f>HYPERLINK("https://www.ti.com/product/ADS8860", "ADS8860")</f>
      </c>
      <c r="B71" t="s" s="4">
        <v>494</v>
      </c>
      <c r="C71" t="str" s="6">
        <f>HYPERLINK("https://www.ti.com/lit/gpn/ADS8860", "PDF data sheet")</f>
      </c>
      <c r="D71" t="str" s="6">
        <f>HYPERLINK("https://www.ti.com/document-viewer/ADS8860/datasheet", "HTML data sheet")</f>
      </c>
      <c r="E71" t="n" s="4">
        <v>16</v>
      </c>
      <c r="F71" t="n" s="4">
        <v>1000</v>
      </c>
      <c r="G71" t="n" s="4">
        <v>1</v>
      </c>
      <c r="H71" t="s" s="4">
        <v>495</v>
      </c>
      <c r="I71" t="s" s="4">
        <v>496</v>
      </c>
      <c r="J71" t="s" s="4">
        <v>497</v>
      </c>
      <c r="K71" t="s" s="4">
        <v/>
      </c>
      <c r="L71" t="s" s="4">
        <v>498</v>
      </c>
      <c r="M71" t="n" s="4">
        <v>7.7</v>
      </c>
      <c r="N71" t="s" s="4">
        <v>499</v>
      </c>
      <c r="O71" t="s" s="4">
        <v>500</v>
      </c>
      <c r="P71" t="s" s="4">
        <v>501</v>
      </c>
    </row>
    <row r="72" hidden="0" ht="30" customHeight="1" spans="1:1">
      <c r="A72" t="str" s="6">
        <f>HYPERLINK("https://www.ti.com/product/ADS8861", "ADS8861")</f>
      </c>
      <c r="B72" t="s" s="4">
        <v>502</v>
      </c>
      <c r="C72" t="str" s="6">
        <f>HYPERLINK("https://www.ti.com/lit/gpn/ADS8861", "PDF data sheet")</f>
      </c>
      <c r="D72" t="s" s="6">
        <v>17</v>
      </c>
      <c r="E72" t="n" s="4">
        <v>16</v>
      </c>
      <c r="F72" t="n" s="4">
        <v>1000</v>
      </c>
      <c r="G72" t="n" s="4">
        <v>1</v>
      </c>
      <c r="H72" t="s" s="4">
        <v>503</v>
      </c>
      <c r="I72" t="s" s="4">
        <v>504</v>
      </c>
      <c r="J72" t="s" s="4">
        <v>505</v>
      </c>
      <c r="K72" t="s" s="4">
        <v/>
      </c>
      <c r="L72" t="s" s="4">
        <v>506</v>
      </c>
      <c r="M72" t="n" s="4">
        <v>8.36</v>
      </c>
      <c r="N72" t="s" s="4">
        <v>507</v>
      </c>
      <c r="O72" t="s" s="4">
        <v>508</v>
      </c>
      <c r="P72" t="s" s="4">
        <v>509</v>
      </c>
    </row>
    <row r="73" hidden="0" ht="30" customHeight="1" spans="1:1">
      <c r="A73" t="str" s="6">
        <f>HYPERLINK("https://www.ti.com/product/ADS7279", "ADS7279")</f>
      </c>
      <c r="B73" t="s" s="4">
        <v>510</v>
      </c>
      <c r="C73" t="str" s="6">
        <f>HYPERLINK("https://www.ti.com/lit/gpn/ADS7279", "PDF data sheet")</f>
      </c>
      <c r="D73" t="s" s="6">
        <v>17</v>
      </c>
      <c r="E73" t="n" s="4">
        <v>14</v>
      </c>
      <c r="F73" t="n" s="4">
        <v>1000</v>
      </c>
      <c r="G73" t="n" s="4">
        <v>1</v>
      </c>
      <c r="H73" t="s" s="4">
        <v>511</v>
      </c>
      <c r="I73" t="s" s="4">
        <v>512</v>
      </c>
      <c r="J73" t="s" s="4">
        <v>513</v>
      </c>
      <c r="K73" t="s" s="4">
        <v/>
      </c>
      <c r="L73" t="s" s="4">
        <v>514</v>
      </c>
      <c r="M73" t="n" s="4">
        <v>3.85</v>
      </c>
      <c r="N73" t="s" s="4">
        <v>515</v>
      </c>
      <c r="O73" t="s" s="4">
        <v>516</v>
      </c>
      <c r="P73" t="s" s="4">
        <v>517</v>
      </c>
    </row>
    <row r="74" hidden="0" ht="30" customHeight="1" spans="1:1">
      <c r="A74" t="str" s="6">
        <f>HYPERLINK("https://www.ti.com/product/ADS8471", "ADS8471")</f>
      </c>
      <c r="B74" t="s" s="4">
        <v>518</v>
      </c>
      <c r="C74" t="str" s="6">
        <f>HYPERLINK("https://www.ti.com/lit/gpn/ADS8471", "PDF data sheet")</f>
      </c>
      <c r="D74" t="s" s="6">
        <v>17</v>
      </c>
      <c r="E74" t="n" s="4">
        <v>16</v>
      </c>
      <c r="F74" t="n" s="4">
        <v>1000</v>
      </c>
      <c r="G74" t="n" s="4">
        <v>1</v>
      </c>
      <c r="H74" t="s" s="4">
        <v>519</v>
      </c>
      <c r="I74" t="s" s="4">
        <v>520</v>
      </c>
      <c r="J74" t="s" s="4">
        <v>521</v>
      </c>
      <c r="K74" t="s" s="4">
        <v/>
      </c>
      <c r="L74" t="s" s="4">
        <v>522</v>
      </c>
      <c r="M74" t="n" s="4">
        <v>15.594</v>
      </c>
      <c r="N74" t="s" s="4">
        <v>523</v>
      </c>
      <c r="O74" t="s" s="4">
        <v>524</v>
      </c>
      <c r="P74" t="s" s="4">
        <v>525</v>
      </c>
    </row>
    <row r="75" hidden="0" ht="30" customHeight="1" spans="1:1">
      <c r="A75" t="str" s="6">
        <f>HYPERLINK("https://www.ti.com/product/ADS8329", "ADS8329")</f>
      </c>
      <c r="B75" t="s" s="4">
        <v>526</v>
      </c>
      <c r="C75" t="str" s="6">
        <f>HYPERLINK("https://www.ti.com/lit/gpn/ADS8329", "PDF data sheet")</f>
      </c>
      <c r="D75" t="s" s="6">
        <v>17</v>
      </c>
      <c r="E75" t="n" s="4">
        <v>16</v>
      </c>
      <c r="F75" t="n" s="4">
        <v>1000</v>
      </c>
      <c r="G75" t="n" s="4">
        <v>1</v>
      </c>
      <c r="H75" t="s" s="4">
        <v>527</v>
      </c>
      <c r="I75" t="s" s="4">
        <v>528</v>
      </c>
      <c r="J75" t="s" s="4">
        <v>529</v>
      </c>
      <c r="K75" t="s" s="4">
        <v/>
      </c>
      <c r="L75" t="s" s="4">
        <v>530</v>
      </c>
      <c r="M75" t="n" s="4">
        <v>6.97</v>
      </c>
      <c r="N75" t="s" s="4">
        <v>531</v>
      </c>
      <c r="O75" t="s" s="4">
        <v>532</v>
      </c>
      <c r="P75" t="s" s="4">
        <v>533</v>
      </c>
    </row>
    <row r="76" hidden="0" ht="30" customHeight="1" spans="1:1">
      <c r="A76" t="str" s="6">
        <f>HYPERLINK("https://www.ti.com/product/ADS8405", "ADS8405")</f>
      </c>
      <c r="B76" t="s" s="4">
        <v>534</v>
      </c>
      <c r="C76" t="str" s="6">
        <f>HYPERLINK("https://www.ti.com/lit/gpn/ADS8405", "PDF data sheet")</f>
      </c>
      <c r="D76" t="s" s="6">
        <v>17</v>
      </c>
      <c r="E76" t="n" s="4">
        <v>16</v>
      </c>
      <c r="F76" t="n" s="4">
        <v>1250</v>
      </c>
      <c r="G76" t="n" s="4">
        <v>1</v>
      </c>
      <c r="H76" t="s" s="4">
        <v>535</v>
      </c>
      <c r="I76" t="s" s="4">
        <v>536</v>
      </c>
      <c r="J76" t="s" s="4">
        <v>537</v>
      </c>
      <c r="K76" t="s" s="4">
        <v/>
      </c>
      <c r="L76" t="s" s="4">
        <v>538</v>
      </c>
      <c r="M76" t="n" s="4">
        <v>18.7</v>
      </c>
      <c r="N76" t="s" s="4">
        <v>539</v>
      </c>
      <c r="O76" t="s" s="4">
        <v>540</v>
      </c>
      <c r="P76" t="s" s="4">
        <v>541</v>
      </c>
    </row>
    <row r="77" hidden="0" ht="30" customHeight="1" spans="1:1">
      <c r="A77" t="str" s="6">
        <f>HYPERLINK("https://www.ti.com/product/ADS1601", "ADS1601")</f>
      </c>
      <c r="B77" t="s" s="4">
        <v>542</v>
      </c>
      <c r="C77" t="str" s="6">
        <f>HYPERLINK("https://www.ti.com/lit/gpn/ADS1601", "PDF data sheet")</f>
      </c>
      <c r="D77" t="s" s="6">
        <v>17</v>
      </c>
      <c r="E77" t="n" s="4">
        <v>16</v>
      </c>
      <c r="F77" t="n" s="4">
        <v>1250</v>
      </c>
      <c r="G77" t="n" s="4">
        <v>1</v>
      </c>
      <c r="H77" t="s" s="4">
        <v>543</v>
      </c>
      <c r="I77" t="s" s="4">
        <v>544</v>
      </c>
      <c r="J77" t="s" s="4">
        <v>545</v>
      </c>
      <c r="K77" t="s" s="4">
        <v/>
      </c>
      <c r="L77" t="s" s="4">
        <v>546</v>
      </c>
      <c r="M77" t="n" s="4">
        <v>7.818</v>
      </c>
      <c r="N77" t="s" s="4">
        <v>547</v>
      </c>
      <c r="O77" t="s" s="4">
        <v>548</v>
      </c>
      <c r="P77" t="s" s="4">
        <v>549</v>
      </c>
    </row>
    <row r="78" hidden="0" ht="30" customHeight="1" spans="1:1">
      <c r="A78" t="str" s="6">
        <f>HYPERLINK("https://www.ti.com/product/ADS8406", "ADS8406")</f>
      </c>
      <c r="B78" t="s" s="4">
        <v>550</v>
      </c>
      <c r="C78" t="str" s="6">
        <f>HYPERLINK("https://www.ti.com/lit/gpn/ADS8406", "PDF data sheet")</f>
      </c>
      <c r="D78" t="s" s="6">
        <v>17</v>
      </c>
      <c r="E78" t="n" s="4">
        <v>16</v>
      </c>
      <c r="F78" t="n" s="4">
        <v>1250</v>
      </c>
      <c r="G78" t="n" s="4">
        <v>1</v>
      </c>
      <c r="H78" t="s" s="4">
        <v>551</v>
      </c>
      <c r="I78" t="s" s="4">
        <v>552</v>
      </c>
      <c r="J78" t="s" s="4">
        <v>553</v>
      </c>
      <c r="K78" t="s" s="4">
        <v/>
      </c>
      <c r="L78" t="s" s="4">
        <v>554</v>
      </c>
      <c r="M78" t="n" s="4">
        <v>30.492</v>
      </c>
      <c r="N78" t="s" s="4">
        <v>555</v>
      </c>
      <c r="O78" t="s" s="4">
        <v>556</v>
      </c>
      <c r="P78" t="s" s="4">
        <v>557</v>
      </c>
    </row>
    <row r="79" hidden="0" ht="30" customHeight="1" spans="1:1">
      <c r="A79" t="str" s="6">
        <f>HYPERLINK("https://www.ti.com/product/ADS7890", "ADS7890")</f>
      </c>
      <c r="B79" t="s" s="4">
        <v>558</v>
      </c>
      <c r="C79" t="str" s="6">
        <f>HYPERLINK("https://www.ti.com/lit/gpn/ADS7890", "PDF data sheet")</f>
      </c>
      <c r="D79" t="s" s="6">
        <v>17</v>
      </c>
      <c r="E79" t="n" s="4">
        <v>14</v>
      </c>
      <c r="F79" t="n" s="4">
        <v>1250</v>
      </c>
      <c r="G79" t="n" s="4">
        <v>1</v>
      </c>
      <c r="H79" t="s" s="4">
        <v>559</v>
      </c>
      <c r="I79" t="s" s="4">
        <v>560</v>
      </c>
      <c r="J79" t="s" s="4">
        <v>561</v>
      </c>
      <c r="K79" t="s" s="4">
        <v/>
      </c>
      <c r="L79" t="s" s="4">
        <v>562</v>
      </c>
      <c r="M79" t="n" s="4">
        <v>12.65</v>
      </c>
      <c r="N79" t="s" s="4">
        <v>563</v>
      </c>
      <c r="O79" t="s" s="4">
        <v>564</v>
      </c>
      <c r="P79" t="s" s="4">
        <v>565</v>
      </c>
    </row>
    <row r="80" hidden="0" ht="30" customHeight="1" spans="1:1">
      <c r="A80" t="str" s="6">
        <f>HYPERLINK("https://www.ti.com/product/ADS8413", "ADS8413")</f>
      </c>
      <c r="B80" t="s" s="4">
        <v>566</v>
      </c>
      <c r="C80" t="str" s="6">
        <f>HYPERLINK("https://www.ti.com/lit/gpn/ADS8413", "PDF data sheet")</f>
      </c>
      <c r="D80" t="s" s="6">
        <v>17</v>
      </c>
      <c r="E80" t="n" s="4">
        <v>16</v>
      </c>
      <c r="F80" t="n" s="4">
        <v>2000</v>
      </c>
      <c r="G80" t="n" s="4">
        <v>1</v>
      </c>
      <c r="H80" t="s" s="4">
        <v>567</v>
      </c>
      <c r="I80" t="s" s="4">
        <v>568</v>
      </c>
      <c r="J80" t="s" s="4">
        <v>569</v>
      </c>
      <c r="K80" t="s" s="4">
        <v/>
      </c>
      <c r="L80" t="s" s="4">
        <v>570</v>
      </c>
      <c r="M80" t="n" s="4">
        <v>29.925</v>
      </c>
      <c r="N80" t="s" s="4">
        <v>571</v>
      </c>
      <c r="O80" t="s" s="4">
        <v>572</v>
      </c>
      <c r="P80" t="s" s="4">
        <v>573</v>
      </c>
    </row>
    <row r="81" hidden="0" ht="30" customHeight="1" spans="1:1">
      <c r="A81" t="str" s="6">
        <f>HYPERLINK("https://www.ti.com/product/ADS8411", "ADS8411")</f>
      </c>
      <c r="B81" t="s" s="4">
        <v>574</v>
      </c>
      <c r="C81" t="str" s="6">
        <f>HYPERLINK("https://www.ti.com/lit/gpn/ADS8411", "PDF data sheet")</f>
      </c>
      <c r="D81" t="s" s="6">
        <v>17</v>
      </c>
      <c r="E81" t="n" s="4">
        <v>16</v>
      </c>
      <c r="F81" t="n" s="4">
        <v>2000</v>
      </c>
      <c r="G81" t="n" s="4">
        <v>1</v>
      </c>
      <c r="H81" t="s" s="4">
        <v>575</v>
      </c>
      <c r="I81" t="s" s="4">
        <v>576</v>
      </c>
      <c r="J81" t="s" s="4">
        <v>577</v>
      </c>
      <c r="K81" t="s" s="4">
        <v/>
      </c>
      <c r="L81" t="s" s="4">
        <v>578</v>
      </c>
      <c r="M81" t="n" s="4">
        <v>30.8</v>
      </c>
      <c r="N81" t="s" s="4">
        <v>579</v>
      </c>
      <c r="O81" t="s" s="4">
        <v>580</v>
      </c>
      <c r="P81" t="s" s="4">
        <v>581</v>
      </c>
    </row>
    <row r="82" hidden="0" ht="30" customHeight="1" spans="1:1">
      <c r="A82" t="str" s="6">
        <f>HYPERLINK("https://www.ti.com/product/ADS8412", "ADS8412")</f>
      </c>
      <c r="B82" t="s" s="4">
        <v>582</v>
      </c>
      <c r="C82" t="str" s="6">
        <f>HYPERLINK("https://www.ti.com/lit/gpn/ADS8412", "PDF data sheet")</f>
      </c>
      <c r="D82" t="s" s="6">
        <v>17</v>
      </c>
      <c r="E82" t="n" s="4">
        <v>16</v>
      </c>
      <c r="F82" t="n" s="4">
        <v>2000</v>
      </c>
      <c r="G82" t="n" s="4">
        <v>1</v>
      </c>
      <c r="H82" t="s" s="4">
        <v>583</v>
      </c>
      <c r="I82" t="s" s="4">
        <v>584</v>
      </c>
      <c r="J82" t="s" s="4">
        <v>585</v>
      </c>
      <c r="K82" t="s" s="4">
        <v/>
      </c>
      <c r="L82" t="s" s="4">
        <v>586</v>
      </c>
      <c r="M82" t="n" s="4">
        <v>48.928</v>
      </c>
      <c r="N82" t="s" s="4">
        <v>587</v>
      </c>
      <c r="O82" t="s" s="4">
        <v>588</v>
      </c>
      <c r="P82" t="s" s="4">
        <v>589</v>
      </c>
    </row>
    <row r="83" hidden="0" ht="30" customHeight="1" spans="1:1">
      <c r="A83" t="str" s="6">
        <f>HYPERLINK("https://www.ti.com/product/ADS7057", "ADS7057")</f>
      </c>
      <c r="B83" t="s" s="4">
        <v>590</v>
      </c>
      <c r="C83" t="str" s="6">
        <f>HYPERLINK("https://www.ti.com/lit/gpn/ADS7057", "PDF data sheet")</f>
      </c>
      <c r="D83" t="str" s="6">
        <f>HYPERLINK("https://www.ti.com/document-viewer/ADS7057/datasheet", "HTML data sheet")</f>
      </c>
      <c r="E83" t="n" s="4">
        <v>14</v>
      </c>
      <c r="F83" t="n" s="4">
        <v>2500</v>
      </c>
      <c r="G83" t="n" s="4">
        <v>1</v>
      </c>
      <c r="H83" t="s" s="4">
        <v>591</v>
      </c>
      <c r="I83" t="s" s="4">
        <v>592</v>
      </c>
      <c r="J83" t="s" s="4">
        <v>593</v>
      </c>
      <c r="K83" t="s" s="4">
        <v/>
      </c>
      <c r="L83" t="s" s="4">
        <v>594</v>
      </c>
      <c r="M83" t="n" s="4">
        <v>2.75</v>
      </c>
      <c r="N83" t="s" s="4">
        <v>595</v>
      </c>
      <c r="O83" t="s" s="4">
        <v>596</v>
      </c>
      <c r="P83" t="s" s="4">
        <v>597</v>
      </c>
    </row>
    <row r="84" hidden="0" ht="30" customHeight="1" spans="1:1">
      <c r="A84" t="str" s="6">
        <f>HYPERLINK("https://www.ti.com/product/ADS7056", "ADS7056")</f>
      </c>
      <c r="B84" t="s" s="4">
        <v>598</v>
      </c>
      <c r="C84" t="str" s="6">
        <f>HYPERLINK("https://www.ti.com/lit/gpn/ADS7056", "PDF data sheet")</f>
      </c>
      <c r="D84" t="str" s="6">
        <f>HYPERLINK("https://www.ti.com/document-viewer/ADS7056/datasheet", "HTML data sheet")</f>
      </c>
      <c r="E84" t="n" s="4">
        <v>14</v>
      </c>
      <c r="F84" t="n" s="4">
        <v>2500</v>
      </c>
      <c r="G84" t="n" s="4">
        <v>1</v>
      </c>
      <c r="H84" t="s" s="4">
        <v>599</v>
      </c>
      <c r="I84" t="s" s="4">
        <v>600</v>
      </c>
      <c r="J84" t="s" s="4">
        <v>601</v>
      </c>
      <c r="K84" t="s" s="4">
        <v/>
      </c>
      <c r="L84" t="s" s="4">
        <v>602</v>
      </c>
      <c r="M84" t="n" s="4">
        <v>2.75</v>
      </c>
      <c r="N84" t="s" s="4">
        <v>603</v>
      </c>
      <c r="O84" t="s" s="4">
        <v>604</v>
      </c>
      <c r="P84" t="s" s="4">
        <v>605</v>
      </c>
    </row>
    <row r="85" hidden="0" ht="30" customHeight="1" spans="1:1">
      <c r="A85" t="str" s="6">
        <f>HYPERLINK("https://www.ti.com/product/ADS9120", "ADS9120")</f>
      </c>
      <c r="B85" t="s" s="4">
        <v>606</v>
      </c>
      <c r="C85" t="str" s="6">
        <f>HYPERLINK("https://www.ti.com/lit/gpn/ADS9120", "PDF data sheet")</f>
      </c>
      <c r="D85" t="str" s="6">
        <f>HYPERLINK("https://www.ti.com/document-viewer/ADS9120/datasheet", "HTML data sheet")</f>
      </c>
      <c r="E85" t="n" s="4">
        <v>16</v>
      </c>
      <c r="F85" t="n" s="4">
        <v>2500</v>
      </c>
      <c r="G85" t="n" s="4">
        <v>1</v>
      </c>
      <c r="H85" t="s" s="4">
        <v>607</v>
      </c>
      <c r="I85" t="s" s="4">
        <v>608</v>
      </c>
      <c r="J85" t="s" s="4">
        <v>609</v>
      </c>
      <c r="K85" t="s" s="4">
        <v/>
      </c>
      <c r="L85" t="s" s="4">
        <v>610</v>
      </c>
      <c r="M85" t="n" s="4">
        <v>8.8</v>
      </c>
      <c r="N85" t="s" s="4">
        <v>611</v>
      </c>
      <c r="O85" t="s" s="4">
        <v>612</v>
      </c>
      <c r="P85" t="s" s="4">
        <v>613</v>
      </c>
    </row>
    <row r="86" hidden="0" ht="30" customHeight="1" spans="1:1">
      <c r="A86" t="str" s="6">
        <f>HYPERLINK("https://www.ti.com/product/ADS1602", "ADS1602")</f>
      </c>
      <c r="B86" t="s" s="4">
        <v>614</v>
      </c>
      <c r="C86" t="str" s="6">
        <f>HYPERLINK("https://www.ti.com/lit/gpn/ADS1602", "PDF data sheet")</f>
      </c>
      <c r="D86" t="s" s="6">
        <v>17</v>
      </c>
      <c r="E86" t="n" s="4">
        <v>16</v>
      </c>
      <c r="F86" t="n" s="4">
        <v>2500</v>
      </c>
      <c r="G86" t="n" s="4">
        <v>1</v>
      </c>
      <c r="H86" t="s" s="4">
        <v>615</v>
      </c>
      <c r="I86" t="s" s="4">
        <v>616</v>
      </c>
      <c r="J86" t="s" s="4">
        <v>617</v>
      </c>
      <c r="K86" t="s" s="4">
        <v/>
      </c>
      <c r="L86" t="s" s="4">
        <v>618</v>
      </c>
      <c r="M86" t="n" s="4">
        <v>8.335</v>
      </c>
      <c r="N86" t="s" s="4">
        <v>619</v>
      </c>
      <c r="O86" t="s" s="4">
        <v>620</v>
      </c>
      <c r="P86" t="s" s="4">
        <v>621</v>
      </c>
    </row>
    <row r="87" hidden="0" ht="30" customHeight="1" spans="1:1">
      <c r="A87" t="str" s="6">
        <f>HYPERLINK("https://www.ti.com/product/ADS7891", "ADS7891")</f>
      </c>
      <c r="B87" t="s" s="4">
        <v>622</v>
      </c>
      <c r="C87" t="str" s="6">
        <f>HYPERLINK("https://www.ti.com/lit/gpn/ADS7891", "PDF data sheet")</f>
      </c>
      <c r="D87" t="s" s="6">
        <v>17</v>
      </c>
      <c r="E87" t="n" s="4">
        <v>14</v>
      </c>
      <c r="F87" t="n" s="4">
        <v>3000</v>
      </c>
      <c r="G87" t="n" s="4">
        <v>1</v>
      </c>
      <c r="H87" t="s" s="4">
        <v>623</v>
      </c>
      <c r="I87" t="s" s="4">
        <v>624</v>
      </c>
      <c r="J87" t="s" s="4">
        <v>625</v>
      </c>
      <c r="K87" t="s" s="4">
        <v/>
      </c>
      <c r="L87" t="s" s="4">
        <v>626</v>
      </c>
      <c r="M87" t="n" s="4">
        <v>13.2</v>
      </c>
      <c r="N87" t="s" s="4">
        <v>627</v>
      </c>
      <c r="O87" t="s" s="4">
        <v>628</v>
      </c>
      <c r="P87" t="s" s="4">
        <v>629</v>
      </c>
    </row>
    <row r="88" hidden="0" ht="30" customHeight="1" spans="1:1">
      <c r="A88" t="str" s="6">
        <f>HYPERLINK("https://www.ti.com/product/ADS8422", "ADS8422")</f>
      </c>
      <c r="B88" t="n" s="4">
        <v>0</v>
      </c>
      <c r="C88" t="str" s="6">
        <f>HYPERLINK("https://www.ti.com/lit/gpn/ADS8422", "PDF data sheet")</f>
      </c>
      <c r="D88" t="s" s="6">
        <v>17</v>
      </c>
      <c r="E88" t="n" s="4">
        <v>16</v>
      </c>
      <c r="F88" t="n" s="4">
        <v>4000</v>
      </c>
      <c r="G88" t="n" s="4">
        <v>1</v>
      </c>
      <c r="H88" t="s" s="4">
        <v>630</v>
      </c>
      <c r="I88" t="s" s="4">
        <v>631</v>
      </c>
      <c r="J88" t="s" s="4">
        <v>632</v>
      </c>
      <c r="K88" t="s" s="4">
        <v/>
      </c>
      <c r="L88" t="s" s="4">
        <v>633</v>
      </c>
      <c r="M88" t="n" s="4">
        <v>27.5</v>
      </c>
      <c r="N88" t="s" s="4">
        <v>634</v>
      </c>
      <c r="O88" t="s" s="4">
        <v>635</v>
      </c>
      <c r="P88" t="s" s="4">
        <v>636</v>
      </c>
    </row>
    <row r="89" hidden="0" ht="30" customHeight="1" spans="1:1">
      <c r="A89" t="str" s="6">
        <f>HYPERLINK("https://www.ti.com/product/ADS1606", "ADS1606")</f>
      </c>
      <c r="B89" t="s" s="4">
        <v>637</v>
      </c>
      <c r="C89" t="str" s="6">
        <f>HYPERLINK("https://www.ti.com/lit/gpn/ADS1606", "PDF data sheet")</f>
      </c>
      <c r="D89" t="s" s="6">
        <v>17</v>
      </c>
      <c r="E89" t="n" s="4">
        <v>16</v>
      </c>
      <c r="F89" t="n" s="4">
        <v>5000</v>
      </c>
      <c r="G89" t="n" s="4">
        <v>1</v>
      </c>
      <c r="H89" t="s" s="4">
        <v>638</v>
      </c>
      <c r="I89" t="s" s="4">
        <v>639</v>
      </c>
      <c r="J89" t="s" s="4">
        <v>640</v>
      </c>
      <c r="K89" t="s" s="4">
        <v/>
      </c>
      <c r="L89" t="s" s="4">
        <v>641</v>
      </c>
      <c r="M89" t="n" s="4">
        <v>27.08</v>
      </c>
      <c r="N89" t="s" s="4">
        <v>642</v>
      </c>
      <c r="O89" t="s" s="4">
        <v>643</v>
      </c>
      <c r="P89" t="s" s="4">
        <v>644</v>
      </c>
    </row>
    <row r="90" hidden="0" ht="30" customHeight="1" spans="1:1">
      <c r="A90" t="str" s="6">
        <f>HYPERLINK("https://www.ti.com/product/ADS1605", "ADS1605")</f>
      </c>
      <c r="B90" t="s" s="4">
        <v>645</v>
      </c>
      <c r="C90" t="str" s="6">
        <f>HYPERLINK("https://www.ti.com/lit/gpn/ADS1605", "PDF data sheet")</f>
      </c>
      <c r="D90" t="s" s="6">
        <v>17</v>
      </c>
      <c r="E90" t="n" s="4">
        <v>16</v>
      </c>
      <c r="F90" t="n" s="4">
        <v>5000</v>
      </c>
      <c r="G90" t="n" s="4">
        <v>1</v>
      </c>
      <c r="H90" t="s" s="4">
        <v>646</v>
      </c>
      <c r="I90" t="s" s="4">
        <v>647</v>
      </c>
      <c r="J90" t="s" s="4">
        <v>648</v>
      </c>
      <c r="K90" t="s" s="4">
        <v/>
      </c>
      <c r="L90" t="s" s="4">
        <v>649</v>
      </c>
      <c r="M90" t="n" s="4">
        <v>24.833</v>
      </c>
      <c r="N90" t="s" s="4">
        <v>650</v>
      </c>
      <c r="O90" t="s" s="4">
        <v>651</v>
      </c>
      <c r="P90" t="s" s="4">
        <v>652</v>
      </c>
    </row>
    <row r="91" hidden="0" ht="30" customHeight="1" spans="1:1">
      <c r="A91" t="str" s="6">
        <f>HYPERLINK("https://www.ti.com/product/ADS1208", "ADS1208")</f>
      </c>
      <c r="B91" t="s" s="4">
        <v>653</v>
      </c>
      <c r="C91" t="str" s="6">
        <f>HYPERLINK("https://www.ti.com/lit/gpn/ADS1208", "PDF data sheet")</f>
      </c>
      <c r="D91" t="s" s="6">
        <v>17</v>
      </c>
      <c r="E91" t="n" s="4">
        <v>16</v>
      </c>
      <c r="F91" t="s" s="4">
        <v/>
      </c>
      <c r="G91" t="n" s="4">
        <v>1</v>
      </c>
      <c r="H91" t="s" s="4">
        <v>654</v>
      </c>
      <c r="I91" t="s" s="4">
        <v>655</v>
      </c>
      <c r="J91" t="s" s="4">
        <v>656</v>
      </c>
      <c r="K91" t="s" s="4">
        <v/>
      </c>
      <c r="L91" t="s" s="4">
        <v>657</v>
      </c>
      <c r="M91" t="n" s="4">
        <v>4.048</v>
      </c>
      <c r="N91" t="s" s="4">
        <v>658</v>
      </c>
      <c r="O91" t="s" s="4">
        <v>659</v>
      </c>
      <c r="P91" t="s" s="4">
        <v>660</v>
      </c>
    </row>
    <row r="92" hidden="0" ht="30" customHeight="1" spans="1:1">
      <c r="A92" t="str" s="6">
        <f>HYPERLINK("https://www.ti.com/product/ADS1203", "ADS1203")</f>
      </c>
      <c r="B92" t="s" s="4">
        <v>661</v>
      </c>
      <c r="C92" t="str" s="6">
        <f>HYPERLINK("https://www.ti.com/lit/gpn/ADS1203", "PDF data sheet")</f>
      </c>
      <c r="D92" t="s" s="6">
        <v>17</v>
      </c>
      <c r="E92" t="n" s="4">
        <v>16</v>
      </c>
      <c r="F92" t="s" s="4">
        <v/>
      </c>
      <c r="G92" t="n" s="4">
        <v>1</v>
      </c>
      <c r="H92" t="s" s="4">
        <v>662</v>
      </c>
      <c r="I92" t="s" s="4">
        <v>663</v>
      </c>
      <c r="J92" t="s" s="4">
        <v>664</v>
      </c>
      <c r="K92" t="s" s="4">
        <v/>
      </c>
      <c r="L92" t="s" s="4">
        <v>665</v>
      </c>
      <c r="M92" t="n" s="4">
        <v>3.035</v>
      </c>
      <c r="N92" t="s" s="4">
        <v>666</v>
      </c>
      <c r="O92" t="s" s="4">
        <v>667</v>
      </c>
      <c r="P92" t="s" s="4">
        <v>668</v>
      </c>
    </row>
    <row r="93" hidden="0" ht="30" customHeight="1" spans="1:1">
      <c r="A93" t="str" s="6">
        <f>HYPERLINK("https://www.ti.com/product/ADS1202", "ADS1202")</f>
      </c>
      <c r="B93" t="s" s="4">
        <v>669</v>
      </c>
      <c r="C93" t="str" s="6">
        <f>HYPERLINK("https://www.ti.com/lit/gpn/ADS1202", "PDF data sheet")</f>
      </c>
      <c r="D93" t="s" s="6">
        <v>17</v>
      </c>
      <c r="E93" t="n" s="4">
        <v>16</v>
      </c>
      <c r="F93" t="s" s="4">
        <v/>
      </c>
      <c r="G93" t="n" s="4">
        <v>1</v>
      </c>
      <c r="H93" t="s" s="4">
        <v>670</v>
      </c>
      <c r="I93" t="s" s="4">
        <v>671</v>
      </c>
      <c r="J93" t="s" s="4">
        <v>672</v>
      </c>
      <c r="K93" t="s" s="4">
        <v/>
      </c>
      <c r="L93" t="s" s="4">
        <v>673</v>
      </c>
      <c r="M93" t="n" s="4">
        <v>2.516</v>
      </c>
      <c r="N93" t="s" s="4">
        <v>674</v>
      </c>
      <c r="O93" t="s" s="4">
        <v>675</v>
      </c>
      <c r="P93" t="s" s="4">
        <v>676</v>
      </c>
    </row>
  </sheetData>
  <mergeCells count="3">
    <mergeCell ref="A1:B1"/>
    <mergeCell ref="A2:P2"/>
    <mergeCell ref="A4:B4"/>
  </mergeCells>
  <pageMargins bottom="0.75" footer="0.3" header="0.3" left="0.7" right="0.7" top="0.75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 Grid</dc:creator>
  <dc:title>Workbook</dc:title>
  <dcterms:created xsi:type="dcterms:W3CDTF">2023-05-03T16:10:49.480Z</dcterms:created>
  <dcterms:modified xsi:type="dcterms:W3CDTF">2023-05-03T16:10:49.480Z</dcterms:modified>
</cp:coreProperties>
</file>