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217941\Documents\Design\Design Tools\"/>
    </mc:Choice>
  </mc:AlternateContent>
  <xr:revisionPtr revIDLastSave="0" documentId="13_ncr:1_{46AA9AA8-AA60-479F-BDB2-89DEBE060E45}" xr6:coauthVersionLast="36" xr6:coauthVersionMax="36" xr10:uidLastSave="{00000000-0000-0000-0000-000000000000}"/>
  <bookViews>
    <workbookView xWindow="540" yWindow="60" windowWidth="29430" windowHeight="12540" activeTab="1" xr2:uid="{00000000-000D-0000-FFFF-FFFF00000000}"/>
  </bookViews>
  <sheets>
    <sheet name="Legal" sheetId="2" r:id="rId1"/>
    <sheet name="Directions" sheetId="3" r:id="rId2"/>
    <sheet name="SnubberCalculations" sheetId="1" r:id="rId3"/>
  </sheets>
  <calcPr calcId="191029"/>
</workbook>
</file>

<file path=xl/calcChain.xml><?xml version="1.0" encoding="utf-8"?>
<calcChain xmlns="http://schemas.openxmlformats.org/spreadsheetml/2006/main">
  <c r="B20" i="1" l="1"/>
  <c r="B12" i="1"/>
  <c r="B7" i="1" l="1"/>
  <c r="B8" i="1" s="1"/>
  <c r="B9" i="1"/>
  <c r="B10" i="1" s="1"/>
  <c r="B11" i="1" s="1"/>
  <c r="B6" i="1"/>
  <c r="B27" i="1" l="1"/>
  <c r="B13" i="1" l="1"/>
  <c r="B14" i="1" s="1"/>
  <c r="B15" i="1" s="1"/>
  <c r="B21" i="1" l="1"/>
  <c r="B16" i="1"/>
  <c r="B18" i="1" s="1"/>
  <c r="B23" i="1" l="1"/>
</calcChain>
</file>

<file path=xl/sharedStrings.xml><?xml version="1.0" encoding="utf-8"?>
<sst xmlns="http://schemas.openxmlformats.org/spreadsheetml/2006/main" count="79" uniqueCount="68">
  <si>
    <t>Frequency 2</t>
  </si>
  <si>
    <t>Fratio</t>
  </si>
  <si>
    <t>Fratio^2</t>
  </si>
  <si>
    <t>Cpara</t>
  </si>
  <si>
    <t>Lpara</t>
  </si>
  <si>
    <t>Rcharacter</t>
  </si>
  <si>
    <t>Ohms</t>
  </si>
  <si>
    <t>Csnub(test)</t>
  </si>
  <si>
    <t>Csnub(used)</t>
  </si>
  <si>
    <t>F</t>
  </si>
  <si>
    <t>H</t>
  </si>
  <si>
    <t>Csw(total)</t>
  </si>
  <si>
    <t>Pdiss(Rsnub)</t>
  </si>
  <si>
    <t>W</t>
  </si>
  <si>
    <t>Fsw</t>
  </si>
  <si>
    <t>Hz</t>
  </si>
  <si>
    <t>Vin</t>
  </si>
  <si>
    <t>V</t>
  </si>
  <si>
    <t>No Snubber Time</t>
  </si>
  <si>
    <t>No Snubber Count</t>
  </si>
  <si>
    <t>Snubber Time</t>
  </si>
  <si>
    <t>Snubber Count</t>
  </si>
  <si>
    <t>ns</t>
  </si>
  <si>
    <t>cycles</t>
  </si>
  <si>
    <t>Measured time of ringing without snubber</t>
  </si>
  <si>
    <t>Count of ringing cycles without snubber</t>
  </si>
  <si>
    <t>Measured time of ringing with snubber</t>
  </si>
  <si>
    <t>Count of ringing cycles with snubber</t>
  </si>
  <si>
    <t>L-C no snubber</t>
  </si>
  <si>
    <t>Sqrt(L-C) no snubber</t>
  </si>
  <si>
    <t>F-H</t>
  </si>
  <si>
    <t>Frequency no snubber</t>
  </si>
  <si>
    <t>Value</t>
  </si>
  <si>
    <t>Unit</t>
  </si>
  <si>
    <t>Description</t>
  </si>
  <si>
    <t>Ringing Frequency with no Snubber</t>
  </si>
  <si>
    <t>Square Root of L-C with no snubber</t>
  </si>
  <si>
    <t>L-C product with no snubber</t>
  </si>
  <si>
    <t>Ratio of Ringing Frequency without Snubber / Ringing Frequency with Snubber</t>
  </si>
  <si>
    <t>Characterisitics impedance of switch-rising L-C tank without snubber capacitor</t>
  </si>
  <si>
    <t>Added Snubber Capacitance during Switch Rising parasitics test</t>
  </si>
  <si>
    <t>Calculated parasitic switch-rising Inductance.  Note:  Inductance may be different during Switch Falling</t>
  </si>
  <si>
    <t>Calculated parasitic switch-rising capacitance without snubber.  Note:  Parasitic capacitance may be different during switch Falling</t>
  </si>
  <si>
    <t>Total Switch-Rising capacitance in final design</t>
  </si>
  <si>
    <t>Characteristic impedance of switch-rising L-C tank. - Ideal Rsnub resistor</t>
  </si>
  <si>
    <t>Input Voltage</t>
  </si>
  <si>
    <t>Switching Frequency</t>
  </si>
  <si>
    <t>Snubber Resistor power dissipation</t>
  </si>
  <si>
    <t>Ideal snubber performance is achieved when the snubber resistor is matched to the characterisitic impedence of the L-C resonant tank of the switching node.</t>
  </si>
  <si>
    <t>To determine the parasitic Inductance and Capactiance of the switching node:</t>
  </si>
  <si>
    <t>For best accuracy, measure the timing from the second peak of the switch node ringing through several peaks.  Record the time and number of peaks</t>
  </si>
  <si>
    <t>Add a snubber capacitor with minimal snubbing resistance.</t>
  </si>
  <si>
    <t>Measure the ringing frequency of the switching node after the rising edge of SW without a Snubber Capacitor</t>
  </si>
  <si>
    <t>Measure the ringing frequency of the switching node after the rising edge of SW with an added subber capacitor</t>
  </si>
  <si>
    <t>For best accuracy, measure the timing of the second peak of the switching node ringing through several peaks.  Record the time and number of peaks</t>
  </si>
  <si>
    <t>Enter the values and the value of the added snubber capacitance used into the Snubber Calculations Page.</t>
  </si>
  <si>
    <t>Note:</t>
  </si>
  <si>
    <t>While continued increasing values of Csnubber will continue to reduce the peak switch node voltage, the amplitude of ringing falls as  1 / Sqrt (Cpara + Csnubber)</t>
  </si>
  <si>
    <t>Values of Csnubber between Cpara and 3x Cpara are generally recommended.  Peak switch node ringing reduction for values of Csnubber &gt; 3x Cpara are typically low</t>
  </si>
  <si>
    <t>compared to the added power dissipation associated with the increased snubber capacitor.</t>
  </si>
  <si>
    <t>Sqrt(L-C) w/ C</t>
  </si>
  <si>
    <t>L-C w/ C</t>
  </si>
  <si>
    <t>s</t>
  </si>
  <si>
    <t>Square Root of L-C with test snubber capacitor</t>
  </si>
  <si>
    <t>L-C Product with test snubber capacitor</t>
  </si>
  <si>
    <t xml:space="preserve">Square of Frequency Ratio (Ratio of [ Ctest + Cpara ] / Cpara) </t>
  </si>
  <si>
    <t>Selected Snubber capacitor used in final design  (Cautions when less than Parasitic Capacitance)</t>
  </si>
  <si>
    <t>Ringing Frequency with snubber Added.  If Red, Fring2 &gt; Fring1/sqrt(2), recommend trying a larger added capacitor.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</si>
</sst>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left"/>
    </xf>
    <xf numFmtId="11" fontId="0" fillId="2" borderId="1" xfId="0" applyNumberFormat="1" applyFill="1" applyBorder="1"/>
    <xf numFmtId="11" fontId="0" fillId="0" borderId="1" xfId="0" applyNumberFormat="1" applyBorder="1"/>
    <xf numFmtId="0" fontId="0" fillId="3" borderId="1" xfId="0" applyFill="1" applyBorder="1"/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3810</xdr:rowOff>
    </xdr:from>
    <xdr:to>
      <xdr:col>14</xdr:col>
      <xdr:colOff>550169</xdr:colOff>
      <xdr:row>22</xdr:row>
      <xdr:rowOff>71205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63583-BC34-4038-AD46-6670B910F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" y="186690"/>
          <a:ext cx="8852159" cy="390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20</xdr:row>
      <xdr:rowOff>9524</xdr:rowOff>
    </xdr:from>
    <xdr:to>
      <xdr:col>7</xdr:col>
      <xdr:colOff>473504</xdr:colOff>
      <xdr:row>37</xdr:row>
      <xdr:rowOff>130337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F0BCA8-EF64-41DB-98E3-35012051C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667124"/>
          <a:ext cx="4306364" cy="3229773"/>
        </a:xfrm>
        <a:prstGeom prst="rect">
          <a:avLst/>
        </a:prstGeom>
      </xdr:spPr>
    </xdr:pic>
    <xdr:clientData/>
  </xdr:twoCellAnchor>
  <xdr:twoCellAnchor editAs="oneCell">
    <xdr:from>
      <xdr:col>8</xdr:col>
      <xdr:colOff>7620</xdr:colOff>
      <xdr:row>20</xdr:row>
      <xdr:rowOff>3810</xdr:rowOff>
    </xdr:from>
    <xdr:to>
      <xdr:col>14</xdr:col>
      <xdr:colOff>521970</xdr:colOff>
      <xdr:row>37</xdr:row>
      <xdr:rowOff>160973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38D77FF-74CC-408D-816B-32740F9D9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260" y="3661410"/>
          <a:ext cx="4354830" cy="3266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Q7" sqref="Q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9"/>
  <sheetViews>
    <sheetView tabSelected="1" workbookViewId="0">
      <selection activeCell="P43" sqref="P43"/>
    </sheetView>
  </sheetViews>
  <sheetFormatPr defaultRowHeight="15" x14ac:dyDescent="0.25"/>
  <sheetData>
    <row r="2" spans="1:2" x14ac:dyDescent="0.25">
      <c r="A2" t="s">
        <v>48</v>
      </c>
    </row>
    <row r="4" spans="1:2" x14ac:dyDescent="0.25">
      <c r="A4" t="s">
        <v>49</v>
      </c>
    </row>
    <row r="6" spans="1:2" x14ac:dyDescent="0.25">
      <c r="A6" t="s">
        <v>52</v>
      </c>
    </row>
    <row r="7" spans="1:2" x14ac:dyDescent="0.25">
      <c r="B7" t="s">
        <v>50</v>
      </c>
    </row>
    <row r="9" spans="1:2" x14ac:dyDescent="0.25">
      <c r="A9" t="s">
        <v>51</v>
      </c>
    </row>
    <row r="11" spans="1:2" x14ac:dyDescent="0.25">
      <c r="A11" t="s">
        <v>53</v>
      </c>
    </row>
    <row r="12" spans="1:2" x14ac:dyDescent="0.25">
      <c r="B12" t="s">
        <v>54</v>
      </c>
    </row>
    <row r="14" spans="1:2" x14ac:dyDescent="0.25">
      <c r="A14" t="s">
        <v>55</v>
      </c>
    </row>
    <row r="16" spans="1:2" x14ac:dyDescent="0.25">
      <c r="A16" t="s">
        <v>56</v>
      </c>
    </row>
    <row r="17" spans="2:2" x14ac:dyDescent="0.25">
      <c r="B17" t="s">
        <v>57</v>
      </c>
    </row>
    <row r="18" spans="2:2" x14ac:dyDescent="0.25">
      <c r="B18" t="s">
        <v>58</v>
      </c>
    </row>
    <row r="19" spans="2:2" x14ac:dyDescent="0.25">
      <c r="B19" t="s">
        <v>59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workbookViewId="0">
      <selection activeCell="G13" sqref="G13"/>
    </sheetView>
  </sheetViews>
  <sheetFormatPr defaultRowHeight="15" x14ac:dyDescent="0.25"/>
  <cols>
    <col min="1" max="1" width="18.28515625" bestFit="1" customWidth="1"/>
    <col min="2" max="2" width="11.7109375" bestFit="1" customWidth="1"/>
    <col min="3" max="3" width="11.5703125" bestFit="1" customWidth="1"/>
    <col min="4" max="4" width="103.140625" bestFit="1" customWidth="1"/>
  </cols>
  <sheetData>
    <row r="1" spans="1:7" x14ac:dyDescent="0.25">
      <c r="A1" s="2"/>
      <c r="B1" s="2" t="s">
        <v>32</v>
      </c>
      <c r="C1" s="2" t="s">
        <v>33</v>
      </c>
      <c r="D1" s="2" t="s">
        <v>34</v>
      </c>
    </row>
    <row r="2" spans="1:7" x14ac:dyDescent="0.25">
      <c r="A2" s="2" t="s">
        <v>18</v>
      </c>
      <c r="B2" s="3">
        <v>28.6</v>
      </c>
      <c r="C2" s="2" t="s">
        <v>22</v>
      </c>
      <c r="D2" s="4" t="s">
        <v>24</v>
      </c>
      <c r="E2" s="1"/>
      <c r="F2" s="1"/>
      <c r="G2" s="1"/>
    </row>
    <row r="3" spans="1:7" x14ac:dyDescent="0.25">
      <c r="A3" s="2" t="s">
        <v>19</v>
      </c>
      <c r="B3" s="3">
        <v>4</v>
      </c>
      <c r="C3" s="2" t="s">
        <v>23</v>
      </c>
      <c r="D3" s="4" t="s">
        <v>25</v>
      </c>
      <c r="E3" s="1"/>
      <c r="F3" s="1"/>
      <c r="G3" s="1"/>
    </row>
    <row r="4" spans="1:7" x14ac:dyDescent="0.25">
      <c r="A4" s="2" t="s">
        <v>20</v>
      </c>
      <c r="B4" s="3">
        <v>31.2</v>
      </c>
      <c r="C4" s="2" t="s">
        <v>22</v>
      </c>
      <c r="D4" s="4" t="s">
        <v>26</v>
      </c>
      <c r="E4" s="1"/>
      <c r="F4" s="1"/>
      <c r="G4" s="1"/>
    </row>
    <row r="5" spans="1:7" x14ac:dyDescent="0.25">
      <c r="A5" s="2" t="s">
        <v>21</v>
      </c>
      <c r="B5" s="3">
        <v>2</v>
      </c>
      <c r="C5" s="2" t="s">
        <v>23</v>
      </c>
      <c r="D5" s="4" t="s">
        <v>27</v>
      </c>
      <c r="E5" s="1"/>
      <c r="F5" s="1"/>
      <c r="G5" s="1"/>
    </row>
    <row r="6" spans="1:7" x14ac:dyDescent="0.25">
      <c r="A6" s="2" t="s">
        <v>31</v>
      </c>
      <c r="B6" s="2">
        <f>1/((B2/B3)*10^-9)</f>
        <v>139860139.86013985</v>
      </c>
      <c r="C6" s="2" t="s">
        <v>15</v>
      </c>
      <c r="D6" s="2" t="s">
        <v>35</v>
      </c>
    </row>
    <row r="7" spans="1:7" x14ac:dyDescent="0.25">
      <c r="A7" s="2" t="s">
        <v>29</v>
      </c>
      <c r="B7" s="2">
        <f>1/(B6*2*PI())</f>
        <v>1.1379578431070518E-9</v>
      </c>
      <c r="C7" s="2" t="s">
        <v>62</v>
      </c>
      <c r="D7" s="2" t="s">
        <v>36</v>
      </c>
    </row>
    <row r="8" spans="1:7" x14ac:dyDescent="0.25">
      <c r="A8" s="2" t="s">
        <v>28</v>
      </c>
      <c r="B8" s="2">
        <f>B7^2</f>
        <v>1.2949480526888536E-18</v>
      </c>
      <c r="C8" s="2" t="s">
        <v>30</v>
      </c>
      <c r="D8" s="2" t="s">
        <v>37</v>
      </c>
    </row>
    <row r="9" spans="1:7" x14ac:dyDescent="0.25">
      <c r="A9" s="2" t="s">
        <v>0</v>
      </c>
      <c r="B9" s="2">
        <f>1/((B4/B5)*10^-9)</f>
        <v>64102564.102564096</v>
      </c>
      <c r="C9" s="2" t="s">
        <v>15</v>
      </c>
      <c r="D9" s="2" t="s">
        <v>67</v>
      </c>
    </row>
    <row r="10" spans="1:7" x14ac:dyDescent="0.25">
      <c r="A10" s="2" t="s">
        <v>60</v>
      </c>
      <c r="B10" s="2">
        <f>1/(B9*2*PI())</f>
        <v>2.4828171122335676E-9</v>
      </c>
      <c r="C10" s="2" t="s">
        <v>62</v>
      </c>
      <c r="D10" s="2" t="s">
        <v>63</v>
      </c>
    </row>
    <row r="11" spans="1:7" x14ac:dyDescent="0.25">
      <c r="A11" s="2" t="s">
        <v>61</v>
      </c>
      <c r="B11" s="2">
        <f>B10^2</f>
        <v>6.1643808127998322E-18</v>
      </c>
      <c r="C11" s="2" t="s">
        <v>30</v>
      </c>
      <c r="D11" s="2" t="s">
        <v>64</v>
      </c>
    </row>
    <row r="12" spans="1:7" x14ac:dyDescent="0.25">
      <c r="A12" s="2" t="s">
        <v>7</v>
      </c>
      <c r="B12" s="3">
        <f>1*10^-9</f>
        <v>1.0000000000000001E-9</v>
      </c>
      <c r="C12" s="2" t="s">
        <v>9</v>
      </c>
      <c r="D12" s="2" t="s">
        <v>40</v>
      </c>
    </row>
    <row r="13" spans="1:7" x14ac:dyDescent="0.25">
      <c r="A13" s="2" t="s">
        <v>1</v>
      </c>
      <c r="B13" s="2">
        <f>B6/B9</f>
        <v>2.1818181818181817</v>
      </c>
      <c r="C13" s="2"/>
      <c r="D13" s="2" t="s">
        <v>38</v>
      </c>
    </row>
    <row r="14" spans="1:7" x14ac:dyDescent="0.25">
      <c r="A14" s="2" t="s">
        <v>2</v>
      </c>
      <c r="B14" s="2">
        <f>B13^2</f>
        <v>4.7603305785123959</v>
      </c>
      <c r="C14" s="2"/>
      <c r="D14" s="2" t="s">
        <v>65</v>
      </c>
    </row>
    <row r="15" spans="1:7" x14ac:dyDescent="0.25">
      <c r="A15" s="2" t="s">
        <v>3</v>
      </c>
      <c r="B15" s="7">
        <f>B12/(B14-1)</f>
        <v>2.6593406593406599E-10</v>
      </c>
      <c r="C15" s="2" t="s">
        <v>9</v>
      </c>
      <c r="D15" s="2" t="s">
        <v>42</v>
      </c>
    </row>
    <row r="16" spans="1:7" x14ac:dyDescent="0.25">
      <c r="A16" s="2" t="s">
        <v>4</v>
      </c>
      <c r="B16" s="7">
        <f>B8/B15</f>
        <v>4.8694327601109771E-9</v>
      </c>
      <c r="C16" s="2" t="s">
        <v>10</v>
      </c>
      <c r="D16" s="2" t="s">
        <v>41</v>
      </c>
    </row>
    <row r="17" spans="1:4" x14ac:dyDescent="0.25">
      <c r="A17" s="2"/>
      <c r="B17" s="2"/>
      <c r="C17" s="2"/>
      <c r="D17" s="2"/>
    </row>
    <row r="18" spans="1:4" x14ac:dyDescent="0.25">
      <c r="A18" s="2" t="s">
        <v>5</v>
      </c>
      <c r="B18" s="2">
        <f>SQRT(B16/B15)</f>
        <v>4.2790976744934586</v>
      </c>
      <c r="C18" s="2" t="s">
        <v>6</v>
      </c>
      <c r="D18" s="2" t="s">
        <v>39</v>
      </c>
    </row>
    <row r="19" spans="1:4" x14ac:dyDescent="0.25">
      <c r="A19" s="2"/>
      <c r="B19" s="2"/>
      <c r="C19" s="2"/>
      <c r="D19" s="2"/>
    </row>
    <row r="20" spans="1:4" x14ac:dyDescent="0.25">
      <c r="A20" s="2" t="s">
        <v>8</v>
      </c>
      <c r="B20" s="3">
        <f>1.5*10^-9</f>
        <v>1.5000000000000002E-9</v>
      </c>
      <c r="C20" s="2" t="s">
        <v>9</v>
      </c>
      <c r="D20" s="2" t="s">
        <v>66</v>
      </c>
    </row>
    <row r="21" spans="1:4" x14ac:dyDescent="0.25">
      <c r="A21" s="2" t="s">
        <v>11</v>
      </c>
      <c r="B21" s="2">
        <f>B20+B15</f>
        <v>1.7659340659340661E-9</v>
      </c>
      <c r="C21" s="2" t="s">
        <v>9</v>
      </c>
      <c r="D21" s="2" t="s">
        <v>43</v>
      </c>
    </row>
    <row r="22" spans="1:4" x14ac:dyDescent="0.25">
      <c r="A22" s="2"/>
      <c r="B22" s="2"/>
      <c r="C22" s="2"/>
      <c r="D22" s="2"/>
    </row>
    <row r="23" spans="1:4" x14ac:dyDescent="0.25">
      <c r="A23" s="2" t="s">
        <v>5</v>
      </c>
      <c r="B23" s="2">
        <f>SQRT(B16/B21)</f>
        <v>1.6605499519550038</v>
      </c>
      <c r="C23" s="2" t="s">
        <v>6</v>
      </c>
      <c r="D23" s="2" t="s">
        <v>44</v>
      </c>
    </row>
    <row r="24" spans="1:4" x14ac:dyDescent="0.25">
      <c r="A24" s="2"/>
      <c r="B24" s="2"/>
      <c r="C24" s="2"/>
      <c r="D24" s="2"/>
    </row>
    <row r="25" spans="1:4" x14ac:dyDescent="0.25">
      <c r="A25" s="2" t="s">
        <v>16</v>
      </c>
      <c r="B25" s="3">
        <v>12</v>
      </c>
      <c r="C25" s="2" t="s">
        <v>17</v>
      </c>
      <c r="D25" s="2" t="s">
        <v>45</v>
      </c>
    </row>
    <row r="26" spans="1:4" x14ac:dyDescent="0.25">
      <c r="A26" s="2" t="s">
        <v>14</v>
      </c>
      <c r="B26" s="5">
        <v>450000</v>
      </c>
      <c r="C26" s="2" t="s">
        <v>15</v>
      </c>
      <c r="D26" s="2" t="s">
        <v>46</v>
      </c>
    </row>
    <row r="27" spans="1:4" x14ac:dyDescent="0.25">
      <c r="A27" s="2" t="s">
        <v>12</v>
      </c>
      <c r="B27" s="6">
        <f>B25^2*B26*B20</f>
        <v>9.7200000000000009E-2</v>
      </c>
      <c r="C27" s="2" t="s">
        <v>13</v>
      </c>
      <c r="D27" s="2" t="s">
        <v>47</v>
      </c>
    </row>
  </sheetData>
  <conditionalFormatting sqref="B13">
    <cfRule type="cellIs" dxfId="8" priority="6" operator="lessThan">
      <formula>1.5</formula>
    </cfRule>
    <cfRule type="cellIs" dxfId="7" priority="5" operator="lessThan">
      <formula>1</formula>
    </cfRule>
  </conditionalFormatting>
  <conditionalFormatting sqref="B20">
    <cfRule type="cellIs" dxfId="6" priority="4" operator="lessThan">
      <formula>$B$15</formula>
    </cfRule>
  </conditionalFormatting>
  <conditionalFormatting sqref="B9">
    <cfRule type="cellIs" dxfId="0" priority="2" operator="greaterThan">
      <formula>$B$6/SQRT(2)</formula>
    </cfRule>
    <cfRule type="cellIs" dxfId="1" priority="1" operator="lessThan">
      <formula>$B$6/SQRT(2)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Legal</vt:lpstr>
      <vt:lpstr>Directions</vt:lpstr>
      <vt:lpstr>SnubberCalculations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Peter</dc:creator>
  <cp:lastModifiedBy>Miller, Peter</cp:lastModifiedBy>
  <dcterms:created xsi:type="dcterms:W3CDTF">2020-11-06T18:06:14Z</dcterms:created>
  <dcterms:modified xsi:type="dcterms:W3CDTF">2023-12-15T14:29:08Z</dcterms:modified>
</cp:coreProperties>
</file>