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7235" windowHeight="6930"/>
  </bookViews>
  <sheets>
    <sheet name="ADC by SAR" sheetId="5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L82" i="5" l="1"/>
  <c r="L83" i="5"/>
  <c r="L84" i="5"/>
  <c r="L85" i="5"/>
  <c r="L86" i="5"/>
  <c r="L87" i="5"/>
  <c r="L88" i="5"/>
  <c r="L89" i="5"/>
  <c r="L90" i="5"/>
  <c r="L91" i="5"/>
  <c r="L92" i="5"/>
  <c r="L81" i="5"/>
  <c r="I81" i="5"/>
  <c r="K82" i="5"/>
  <c r="K81" i="5"/>
  <c r="H81" i="5"/>
  <c r="H82" i="5" l="1"/>
  <c r="G56" i="5"/>
  <c r="K56" i="5" s="1"/>
  <c r="K55" i="5"/>
  <c r="H55" i="5"/>
  <c r="G38" i="5"/>
  <c r="H83" i="5" l="1"/>
  <c r="K83" i="5"/>
  <c r="I55" i="5"/>
  <c r="H56" i="5"/>
  <c r="G57" i="5"/>
  <c r="M81" i="5" l="1"/>
  <c r="M82" i="5"/>
  <c r="M83" i="5"/>
  <c r="K84" i="5"/>
  <c r="H84" i="5"/>
  <c r="L55" i="5"/>
  <c r="M55" i="5" s="1"/>
  <c r="L56" i="5"/>
  <c r="M56" i="5" s="1"/>
  <c r="K57" i="5"/>
  <c r="L57" i="5" s="1"/>
  <c r="H57" i="5"/>
  <c r="G58" i="5"/>
  <c r="M84" i="5" l="1"/>
  <c r="K85" i="5"/>
  <c r="H85" i="5"/>
  <c r="G59" i="5"/>
  <c r="H58" i="5"/>
  <c r="K58" i="5"/>
  <c r="L58" i="5" s="1"/>
  <c r="M57" i="5"/>
  <c r="M85" i="5" l="1"/>
  <c r="K86" i="5"/>
  <c r="H86" i="5"/>
  <c r="G60" i="5"/>
  <c r="H59" i="5"/>
  <c r="K59" i="5"/>
  <c r="L59" i="5" s="1"/>
  <c r="M58" i="5"/>
  <c r="M86" i="5" l="1"/>
  <c r="H87" i="5"/>
  <c r="K87" i="5"/>
  <c r="H60" i="5"/>
  <c r="K60" i="5"/>
  <c r="L60" i="5" s="1"/>
  <c r="G61" i="5"/>
  <c r="M59" i="5"/>
  <c r="M87" i="5" l="1"/>
  <c r="K88" i="5"/>
  <c r="H88" i="5"/>
  <c r="M88" i="5" s="1"/>
  <c r="K61" i="5"/>
  <c r="L61" i="5" s="1"/>
  <c r="G62" i="5"/>
  <c r="H61" i="5"/>
  <c r="M60" i="5"/>
  <c r="K89" i="5" l="1"/>
  <c r="H89" i="5"/>
  <c r="M61" i="5"/>
  <c r="G63" i="5"/>
  <c r="H62" i="5"/>
  <c r="K62" i="5"/>
  <c r="L62" i="5" s="1"/>
  <c r="M89" i="5" l="1"/>
  <c r="K90" i="5"/>
  <c r="H90" i="5"/>
  <c r="M62" i="5"/>
  <c r="G64" i="5"/>
  <c r="H63" i="5"/>
  <c r="K63" i="5"/>
  <c r="L63" i="5" s="1"/>
  <c r="M90" i="5" l="1"/>
  <c r="H91" i="5"/>
  <c r="K91" i="5"/>
  <c r="M63" i="5"/>
  <c r="G65" i="5"/>
  <c r="H64" i="5"/>
  <c r="K64" i="5"/>
  <c r="L64" i="5" s="1"/>
  <c r="M91" i="5" l="1"/>
  <c r="K92" i="5"/>
  <c r="H92" i="5"/>
  <c r="M92" i="5" s="1"/>
  <c r="M64" i="5"/>
  <c r="K65" i="5"/>
  <c r="L65" i="5" s="1"/>
  <c r="G66" i="5"/>
  <c r="H65" i="5"/>
  <c r="M65" i="5" l="1"/>
  <c r="H66" i="5"/>
  <c r="K66" i="5"/>
  <c r="L66" i="5" s="1"/>
  <c r="M66" i="5" l="1"/>
</calcChain>
</file>

<file path=xl/sharedStrings.xml><?xml version="1.0" encoding="utf-8"?>
<sst xmlns="http://schemas.openxmlformats.org/spreadsheetml/2006/main" count="38" uniqueCount="24">
  <si>
    <t>VA</t>
    <phoneticPr fontId="1"/>
  </si>
  <si>
    <t>VA/2</t>
    <phoneticPr fontId="1"/>
  </si>
  <si>
    <t>(V)</t>
    <phoneticPr fontId="1"/>
  </si>
  <si>
    <t>VIN</t>
    <phoneticPr fontId="1"/>
  </si>
  <si>
    <t>Vsample</t>
    <phoneticPr fontId="1"/>
  </si>
  <si>
    <t>＊Vsample=VA/2－VIN</t>
    <phoneticPr fontId="1"/>
  </si>
  <si>
    <t>C00</t>
    <phoneticPr fontId="1"/>
  </si>
  <si>
    <t>A00</t>
    <phoneticPr fontId="1"/>
  </si>
  <si>
    <t xml:space="preserve">  Sample result</t>
    <phoneticPr fontId="1"/>
  </si>
  <si>
    <t>2.SAR by manual operation about the above wave forms</t>
    <phoneticPr fontId="1"/>
  </si>
  <si>
    <t xml:space="preserve">  (1) Sample Mode</t>
    <phoneticPr fontId="1"/>
  </si>
  <si>
    <t xml:space="preserve">  (2) Hold/Conversion Mode</t>
    <phoneticPr fontId="1"/>
  </si>
  <si>
    <t xml:space="preserve">  Conversion result was "0x804h" by follows.</t>
    <phoneticPr fontId="1"/>
  </si>
  <si>
    <t xml:space="preserve">      2）If the VA did not decrease 2mV per a CLK during Hold/Conversion operation. </t>
    <phoneticPr fontId="1"/>
  </si>
  <si>
    <t>ADC cycle</t>
    <phoneticPr fontId="1"/>
  </si>
  <si>
    <t>VA     (V)</t>
    <phoneticPr fontId="1"/>
  </si>
  <si>
    <t>VA/2  (V)</t>
    <phoneticPr fontId="1"/>
  </si>
  <si>
    <t>Vsample (V)</t>
    <phoneticPr fontId="1"/>
  </si>
  <si>
    <t>DAC voltage (V)</t>
    <phoneticPr fontId="1"/>
  </si>
  <si>
    <t>Vsample+ DAC voltage (V)</t>
    <phoneticPr fontId="1"/>
  </si>
  <si>
    <t>Compare results</t>
    <phoneticPr fontId="1"/>
  </si>
  <si>
    <t>DAC value  (Hex)</t>
    <phoneticPr fontId="1"/>
  </si>
  <si>
    <t xml:space="preserve">      １）When the VA decreases 2mV per a CLK during Hold/Conversion operation. </t>
    <phoneticPr fontId="1"/>
  </si>
  <si>
    <t>1.The measurement wave forms. (a example from my customer)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</si>
</sst>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0000CC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6" borderId="0" xfId="0" applyFont="1" applyFill="1">
      <alignment vertical="center"/>
    </xf>
    <xf numFmtId="0" fontId="0" fillId="6" borderId="0" xfId="0" applyFill="1">
      <alignment vertical="center"/>
    </xf>
    <xf numFmtId="0" fontId="0" fillId="6" borderId="0" xfId="0" applyFill="1" applyBorder="1" applyAlignment="1">
      <alignment vertical="center"/>
    </xf>
    <xf numFmtId="176" fontId="2" fillId="4" borderId="17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176" fontId="2" fillId="4" borderId="14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FFFF99"/>
      <color rgb="FF9900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48</xdr:row>
      <xdr:rowOff>66675</xdr:rowOff>
    </xdr:from>
    <xdr:to>
      <xdr:col>7</xdr:col>
      <xdr:colOff>247650</xdr:colOff>
      <xdr:row>50</xdr:row>
      <xdr:rowOff>76200</xdr:rowOff>
    </xdr:to>
    <xdr:sp macro="" textlink="">
      <xdr:nvSpPr>
        <xdr:cNvPr id="2" name="四角形吹き出し 1"/>
        <xdr:cNvSpPr/>
      </xdr:nvSpPr>
      <xdr:spPr>
        <a:xfrm>
          <a:off x="1790699" y="7486650"/>
          <a:ext cx="1885951" cy="352425"/>
        </a:xfrm>
        <a:prstGeom prst="wedgeRectCallout">
          <a:avLst>
            <a:gd name="adj1" fmla="val 25673"/>
            <a:gd name="adj2" fmla="val 17984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The VA decreased  2mV/CLK.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981074</xdr:colOff>
      <xdr:row>45</xdr:row>
      <xdr:rowOff>114300</xdr:rowOff>
    </xdr:from>
    <xdr:to>
      <xdr:col>15</xdr:col>
      <xdr:colOff>504825</xdr:colOff>
      <xdr:row>50</xdr:row>
      <xdr:rowOff>133350</xdr:rowOff>
    </xdr:to>
    <xdr:sp macro="" textlink="">
      <xdr:nvSpPr>
        <xdr:cNvPr id="3" name="四角形吹き出し 2"/>
        <xdr:cNvSpPr/>
      </xdr:nvSpPr>
      <xdr:spPr>
        <a:xfrm>
          <a:off x="7496174" y="6800850"/>
          <a:ext cx="2781301" cy="876300"/>
        </a:xfrm>
        <a:prstGeom prst="wedgeRectCallout">
          <a:avLst>
            <a:gd name="adj1" fmla="val -28865"/>
            <a:gd name="adj2" fmla="val 917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These were the results  that compared the voltage of Vsample+DacV and the voltage of VA/2 from a higher bit . </a:t>
          </a: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  *SAR by manual operation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95250</xdr:colOff>
      <xdr:row>54</xdr:row>
      <xdr:rowOff>19050</xdr:rowOff>
    </xdr:from>
    <xdr:to>
      <xdr:col>13</xdr:col>
      <xdr:colOff>533400</xdr:colOff>
      <xdr:row>65</xdr:row>
      <xdr:rowOff>161925</xdr:rowOff>
    </xdr:to>
    <xdr:sp macro="" textlink="">
      <xdr:nvSpPr>
        <xdr:cNvPr id="4" name="右中かっこ 3"/>
        <xdr:cNvSpPr/>
      </xdr:nvSpPr>
      <xdr:spPr>
        <a:xfrm>
          <a:off x="8277225" y="3124200"/>
          <a:ext cx="438150" cy="20383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600075</xdr:colOff>
      <xdr:row>58</xdr:row>
      <xdr:rowOff>142876</xdr:rowOff>
    </xdr:from>
    <xdr:to>
      <xdr:col>17</xdr:col>
      <xdr:colOff>219075</xdr:colOff>
      <xdr:row>60</xdr:row>
      <xdr:rowOff>123826</xdr:rowOff>
    </xdr:to>
    <xdr:sp macro="" textlink="">
      <xdr:nvSpPr>
        <xdr:cNvPr id="5" name="テキスト ボックス 4"/>
        <xdr:cNvSpPr txBox="1"/>
      </xdr:nvSpPr>
      <xdr:spPr>
        <a:xfrm>
          <a:off x="9820275" y="10734676"/>
          <a:ext cx="2362200" cy="3238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FF0000"/>
              </a:solidFill>
            </a:rPr>
            <a:t>ADC result</a:t>
          </a:r>
          <a:r>
            <a:rPr kumimoji="1" lang="en-US" altLang="ja-JP" sz="1200" b="1" baseline="0">
              <a:solidFill>
                <a:srgbClr val="FF0000"/>
              </a:solidFill>
            </a:rPr>
            <a:t> became  </a:t>
          </a:r>
          <a:r>
            <a:rPr kumimoji="1" lang="en-US" altLang="ja-JP" sz="1200" b="1">
              <a:solidFill>
                <a:srgbClr val="FF0000"/>
              </a:solidFill>
            </a:rPr>
            <a:t>0x804h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266700</xdr:colOff>
      <xdr:row>54</xdr:row>
      <xdr:rowOff>104775</xdr:rowOff>
    </xdr:from>
    <xdr:to>
      <xdr:col>4</xdr:col>
      <xdr:colOff>266700</xdr:colOff>
      <xdr:row>65</xdr:row>
      <xdr:rowOff>123825</xdr:rowOff>
    </xdr:to>
    <xdr:cxnSp macro="">
      <xdr:nvCxnSpPr>
        <xdr:cNvPr id="9" name="直線矢印コネクタ 8"/>
        <xdr:cNvCxnSpPr/>
      </xdr:nvCxnSpPr>
      <xdr:spPr>
        <a:xfrm>
          <a:off x="1638300" y="8524875"/>
          <a:ext cx="0" cy="191452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295274</xdr:colOff>
      <xdr:row>53</xdr:row>
      <xdr:rowOff>152400</xdr:rowOff>
    </xdr:from>
    <xdr:to>
      <xdr:col>5</xdr:col>
      <xdr:colOff>323849</xdr:colOff>
      <xdr:row>55</xdr:row>
      <xdr:rowOff>85725</xdr:rowOff>
    </xdr:to>
    <xdr:sp macro="" textlink="">
      <xdr:nvSpPr>
        <xdr:cNvPr id="33" name="テキスト ボックス 32"/>
        <xdr:cNvSpPr txBox="1"/>
      </xdr:nvSpPr>
      <xdr:spPr>
        <a:xfrm>
          <a:off x="295274" y="8220075"/>
          <a:ext cx="20859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From MSB to LSB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495300</xdr:colOff>
      <xdr:row>31</xdr:row>
      <xdr:rowOff>152400</xdr:rowOff>
    </xdr:from>
    <xdr:to>
      <xdr:col>11</xdr:col>
      <xdr:colOff>17518</xdr:colOff>
      <xdr:row>40</xdr:row>
      <xdr:rowOff>0</xdr:rowOff>
    </xdr:to>
    <xdr:grpSp>
      <xdr:nvGrpSpPr>
        <xdr:cNvPr id="35" name="グループ化 34"/>
        <xdr:cNvGrpSpPr/>
      </xdr:nvGrpSpPr>
      <xdr:grpSpPr>
        <a:xfrm>
          <a:off x="4953000" y="5562600"/>
          <a:ext cx="2741668" cy="1638300"/>
          <a:chOff x="6191251" y="628650"/>
          <a:chExt cx="2608318" cy="1628775"/>
        </a:xfrm>
      </xdr:grpSpPr>
      <xdr:pic>
        <xdr:nvPicPr>
          <xdr:cNvPr id="36" name="図 3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91251" y="628650"/>
            <a:ext cx="2608318" cy="16287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37" name="直線矢印コネクタ 36"/>
          <xdr:cNvCxnSpPr/>
        </xdr:nvCxnSpPr>
        <xdr:spPr>
          <a:xfrm>
            <a:off x="7038975" y="962025"/>
            <a:ext cx="400050" cy="0"/>
          </a:xfrm>
          <a:prstGeom prst="straightConnector1">
            <a:avLst/>
          </a:prstGeom>
          <a:ln w="15875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テキスト ボックス 38"/>
          <xdr:cNvSpPr txBox="1"/>
        </xdr:nvSpPr>
        <xdr:spPr>
          <a:xfrm>
            <a:off x="6838950" y="695325"/>
            <a:ext cx="8382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</a:rPr>
              <a:t>Vsample</a:t>
            </a:r>
            <a:endParaRPr kumimoji="1" lang="ja-JP" altLang="en-US" sz="11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3</xdr:col>
      <xdr:colOff>609600</xdr:colOff>
      <xdr:row>31</xdr:row>
      <xdr:rowOff>66675</xdr:rowOff>
    </xdr:from>
    <xdr:to>
      <xdr:col>6</xdr:col>
      <xdr:colOff>438151</xdr:colOff>
      <xdr:row>33</xdr:row>
      <xdr:rowOff>76200</xdr:rowOff>
    </xdr:to>
    <xdr:sp macro="" textlink="">
      <xdr:nvSpPr>
        <xdr:cNvPr id="42" name="四角形吹き出し 41"/>
        <xdr:cNvSpPr/>
      </xdr:nvSpPr>
      <xdr:spPr>
        <a:xfrm>
          <a:off x="1295400" y="4695825"/>
          <a:ext cx="1885951" cy="352425"/>
        </a:xfrm>
        <a:prstGeom prst="wedgeRectCallout">
          <a:avLst>
            <a:gd name="adj1" fmla="val -26347"/>
            <a:gd name="adj2" fmla="val 12579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the VA decreased  10mV 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419099</xdr:colOff>
      <xdr:row>74</xdr:row>
      <xdr:rowOff>66675</xdr:rowOff>
    </xdr:from>
    <xdr:to>
      <xdr:col>7</xdr:col>
      <xdr:colOff>190500</xdr:colOff>
      <xdr:row>76</xdr:row>
      <xdr:rowOff>76200</xdr:rowOff>
    </xdr:to>
    <xdr:sp macro="" textlink="">
      <xdr:nvSpPr>
        <xdr:cNvPr id="61" name="四角形吹き出し 60"/>
        <xdr:cNvSpPr/>
      </xdr:nvSpPr>
      <xdr:spPr>
        <a:xfrm>
          <a:off x="2819399" y="13430250"/>
          <a:ext cx="1828801" cy="352425"/>
        </a:xfrm>
        <a:prstGeom prst="wedgeRectCallout">
          <a:avLst>
            <a:gd name="adj1" fmla="val 25673"/>
            <a:gd name="adj2" fmla="val 17984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The VA was fixed to 4.99V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981074</xdr:colOff>
      <xdr:row>71</xdr:row>
      <xdr:rowOff>114300</xdr:rowOff>
    </xdr:from>
    <xdr:to>
      <xdr:col>15</xdr:col>
      <xdr:colOff>504825</xdr:colOff>
      <xdr:row>76</xdr:row>
      <xdr:rowOff>133350</xdr:rowOff>
    </xdr:to>
    <xdr:sp macro="" textlink="">
      <xdr:nvSpPr>
        <xdr:cNvPr id="62" name="四角形吹き出し 61"/>
        <xdr:cNvSpPr/>
      </xdr:nvSpPr>
      <xdr:spPr>
        <a:xfrm>
          <a:off x="8315324" y="8105775"/>
          <a:ext cx="2781301" cy="876300"/>
        </a:xfrm>
        <a:prstGeom prst="wedgeRectCallout">
          <a:avLst>
            <a:gd name="adj1" fmla="val -28865"/>
            <a:gd name="adj2" fmla="val 917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These were the results  that compared the voltage of Vsample+DacV and the voltage of VA/2 from a higher bit . </a:t>
          </a: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  *SAR by manual operation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95250</xdr:colOff>
      <xdr:row>80</xdr:row>
      <xdr:rowOff>19050</xdr:rowOff>
    </xdr:from>
    <xdr:to>
      <xdr:col>13</xdr:col>
      <xdr:colOff>533400</xdr:colOff>
      <xdr:row>91</xdr:row>
      <xdr:rowOff>161925</xdr:rowOff>
    </xdr:to>
    <xdr:sp macro="" textlink="">
      <xdr:nvSpPr>
        <xdr:cNvPr id="63" name="右中かっこ 62"/>
        <xdr:cNvSpPr/>
      </xdr:nvSpPr>
      <xdr:spPr>
        <a:xfrm>
          <a:off x="9315450" y="9915525"/>
          <a:ext cx="438150" cy="20383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266700</xdr:colOff>
      <xdr:row>80</xdr:row>
      <xdr:rowOff>104775</xdr:rowOff>
    </xdr:from>
    <xdr:to>
      <xdr:col>4</xdr:col>
      <xdr:colOff>266700</xdr:colOff>
      <xdr:row>91</xdr:row>
      <xdr:rowOff>123825</xdr:rowOff>
    </xdr:to>
    <xdr:cxnSp macro="">
      <xdr:nvCxnSpPr>
        <xdr:cNvPr id="65" name="直線矢印コネクタ 64"/>
        <xdr:cNvCxnSpPr/>
      </xdr:nvCxnSpPr>
      <xdr:spPr>
        <a:xfrm>
          <a:off x="2324100" y="10001250"/>
          <a:ext cx="0" cy="191452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295274</xdr:colOff>
      <xdr:row>79</xdr:row>
      <xdr:rowOff>152400</xdr:rowOff>
    </xdr:from>
    <xdr:to>
      <xdr:col>5</xdr:col>
      <xdr:colOff>323849</xdr:colOff>
      <xdr:row>81</xdr:row>
      <xdr:rowOff>85725</xdr:rowOff>
    </xdr:to>
    <xdr:sp macro="" textlink="">
      <xdr:nvSpPr>
        <xdr:cNvPr id="66" name="テキスト ボックス 65"/>
        <xdr:cNvSpPr txBox="1"/>
      </xdr:nvSpPr>
      <xdr:spPr>
        <a:xfrm>
          <a:off x="981074" y="9525000"/>
          <a:ext cx="20859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From MSB to LSB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609600</xdr:colOff>
      <xdr:row>85</xdr:row>
      <xdr:rowOff>9525</xdr:rowOff>
    </xdr:from>
    <xdr:to>
      <xdr:col>17</xdr:col>
      <xdr:colOff>228600</xdr:colOff>
      <xdr:row>86</xdr:row>
      <xdr:rowOff>161925</xdr:rowOff>
    </xdr:to>
    <xdr:sp macro="" textlink="">
      <xdr:nvSpPr>
        <xdr:cNvPr id="67" name="テキスト ボックス 66"/>
        <xdr:cNvSpPr txBox="1"/>
      </xdr:nvSpPr>
      <xdr:spPr>
        <a:xfrm>
          <a:off x="9829800" y="15630525"/>
          <a:ext cx="2362200" cy="3238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FF0000"/>
              </a:solidFill>
            </a:rPr>
            <a:t>ADC result</a:t>
          </a:r>
          <a:r>
            <a:rPr kumimoji="1" lang="en-US" altLang="ja-JP" sz="1200" b="1" baseline="0">
              <a:solidFill>
                <a:srgbClr val="FF0000"/>
              </a:solidFill>
            </a:rPr>
            <a:t> became  </a:t>
          </a:r>
          <a:r>
            <a:rPr kumimoji="1" lang="en-US" altLang="ja-JP" sz="1200" b="1">
              <a:solidFill>
                <a:srgbClr val="FF0000"/>
              </a:solidFill>
            </a:rPr>
            <a:t>0x804h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133349</xdr:colOff>
      <xdr:row>43</xdr:row>
      <xdr:rowOff>161925</xdr:rowOff>
    </xdr:from>
    <xdr:to>
      <xdr:col>1</xdr:col>
      <xdr:colOff>523874</xdr:colOff>
      <xdr:row>71</xdr:row>
      <xdr:rowOff>57149</xdr:rowOff>
    </xdr:to>
    <xdr:sp macro="" textlink="">
      <xdr:nvSpPr>
        <xdr:cNvPr id="8" name="右カーブ矢印 7"/>
        <xdr:cNvSpPr/>
      </xdr:nvSpPr>
      <xdr:spPr>
        <a:xfrm flipV="1">
          <a:off x="133349" y="7791450"/>
          <a:ext cx="733425" cy="5114924"/>
        </a:xfrm>
        <a:prstGeom prst="curvedRightArrow">
          <a:avLst/>
        </a:prstGeom>
        <a:solidFill>
          <a:srgbClr val="0000CC"/>
        </a:solidFill>
        <a:ln>
          <a:solidFill>
            <a:srgbClr val="0000CC"/>
          </a:solidFill>
          <a:headEnd type="none"/>
          <a:tailEnd type="non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314325</xdr:colOff>
      <xdr:row>48</xdr:row>
      <xdr:rowOff>95250</xdr:rowOff>
    </xdr:from>
    <xdr:to>
      <xdr:col>3</xdr:col>
      <xdr:colOff>295275</xdr:colOff>
      <xdr:row>51</xdr:row>
      <xdr:rowOff>38100</xdr:rowOff>
    </xdr:to>
    <xdr:sp macro="" textlink="">
      <xdr:nvSpPr>
        <xdr:cNvPr id="12" name="テキスト ボックス 11"/>
        <xdr:cNvSpPr txBox="1"/>
      </xdr:nvSpPr>
      <xdr:spPr>
        <a:xfrm>
          <a:off x="314325" y="8601075"/>
          <a:ext cx="16954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rgbClr val="0000CC"/>
              </a:solidFill>
            </a:rPr>
            <a:t>Same result!</a:t>
          </a:r>
          <a:endParaRPr kumimoji="1" lang="ja-JP" altLang="en-US" sz="1800" b="1">
            <a:solidFill>
              <a:srgbClr val="0000CC"/>
            </a:solidFill>
          </a:endParaRPr>
        </a:p>
      </xdr:txBody>
    </xdr:sp>
    <xdr:clientData/>
  </xdr:twoCellAnchor>
  <xdr:twoCellAnchor>
    <xdr:from>
      <xdr:col>2</xdr:col>
      <xdr:colOff>304800</xdr:colOff>
      <xdr:row>2</xdr:row>
      <xdr:rowOff>104775</xdr:rowOff>
    </xdr:from>
    <xdr:to>
      <xdr:col>11</xdr:col>
      <xdr:colOff>457200</xdr:colOff>
      <xdr:row>26</xdr:row>
      <xdr:rowOff>9525</xdr:rowOff>
    </xdr:to>
    <xdr:grpSp>
      <xdr:nvGrpSpPr>
        <xdr:cNvPr id="46" name="グループ化 45"/>
        <xdr:cNvGrpSpPr/>
      </xdr:nvGrpSpPr>
      <xdr:grpSpPr>
        <a:xfrm>
          <a:off x="1333500" y="495300"/>
          <a:ext cx="6800850" cy="4019550"/>
          <a:chOff x="2743200" y="5657850"/>
          <a:chExt cx="6800850" cy="4019550"/>
        </a:xfrm>
      </xdr:grpSpPr>
      <xdr:sp macro="" textlink="">
        <xdr:nvSpPr>
          <xdr:cNvPr id="47" name="正方形/長方形 46"/>
          <xdr:cNvSpPr/>
        </xdr:nvSpPr>
        <xdr:spPr>
          <a:xfrm>
            <a:off x="2743200" y="5657850"/>
            <a:ext cx="6800850" cy="40195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8" name="図 4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81004" y="5800727"/>
            <a:ext cx="5597785" cy="360997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9" name="テキスト ボックス 48"/>
          <xdr:cNvSpPr txBox="1"/>
        </xdr:nvSpPr>
        <xdr:spPr>
          <a:xfrm>
            <a:off x="3588449" y="5934075"/>
            <a:ext cx="816102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 b="1">
                <a:solidFill>
                  <a:srgbClr val="0000CC"/>
                </a:solidFill>
              </a:rPr>
              <a:t>VA</a:t>
            </a:r>
            <a:endParaRPr kumimoji="1" lang="ja-JP" altLang="en-US" sz="1600" b="1">
              <a:solidFill>
                <a:srgbClr val="0000CC"/>
              </a:solidFill>
            </a:endParaRPr>
          </a:p>
        </xdr:txBody>
      </xdr:sp>
      <xdr:cxnSp macro="">
        <xdr:nvCxnSpPr>
          <xdr:cNvPr id="51" name="直線コネクタ 50"/>
          <xdr:cNvCxnSpPr/>
        </xdr:nvCxnSpPr>
        <xdr:spPr>
          <a:xfrm flipV="1">
            <a:off x="4453129" y="6438900"/>
            <a:ext cx="0" cy="160020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線コネクタ 53"/>
          <xdr:cNvCxnSpPr/>
        </xdr:nvCxnSpPr>
        <xdr:spPr>
          <a:xfrm flipV="1">
            <a:off x="5123498" y="6648450"/>
            <a:ext cx="0" cy="1419225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/>
          <xdr:cNvCxnSpPr/>
        </xdr:nvCxnSpPr>
        <xdr:spPr>
          <a:xfrm flipV="1">
            <a:off x="7843838" y="7315201"/>
            <a:ext cx="0" cy="70484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矢印コネクタ 55"/>
          <xdr:cNvCxnSpPr/>
        </xdr:nvCxnSpPr>
        <xdr:spPr>
          <a:xfrm>
            <a:off x="4443413" y="7781925"/>
            <a:ext cx="670370" cy="0"/>
          </a:xfrm>
          <a:prstGeom prst="straightConnector1">
            <a:avLst/>
          </a:prstGeom>
          <a:ln w="12700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矢印コネクタ 56"/>
          <xdr:cNvCxnSpPr/>
        </xdr:nvCxnSpPr>
        <xdr:spPr>
          <a:xfrm>
            <a:off x="5133214" y="7781925"/>
            <a:ext cx="2700909" cy="0"/>
          </a:xfrm>
          <a:prstGeom prst="straightConnector1">
            <a:avLst/>
          </a:prstGeom>
          <a:ln w="12700"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" name="テキスト ボックス 57"/>
          <xdr:cNvSpPr txBox="1"/>
        </xdr:nvSpPr>
        <xdr:spPr>
          <a:xfrm>
            <a:off x="4472560" y="7496175"/>
            <a:ext cx="816102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 b="1">
                <a:solidFill>
                  <a:schemeClr val="tx1"/>
                </a:solidFill>
              </a:rPr>
              <a:t>Track</a:t>
            </a:r>
            <a:endParaRPr kumimoji="1" lang="ja-JP" altLang="en-US" sz="1600" b="1">
              <a:solidFill>
                <a:schemeClr val="tx1"/>
              </a:solidFill>
            </a:endParaRPr>
          </a:p>
        </xdr:txBody>
      </xdr:sp>
      <xdr:sp macro="" textlink="">
        <xdr:nvSpPr>
          <xdr:cNvPr id="59" name="テキスト ボックス 58"/>
          <xdr:cNvSpPr txBox="1"/>
        </xdr:nvSpPr>
        <xdr:spPr>
          <a:xfrm>
            <a:off x="5550979" y="7496175"/>
            <a:ext cx="1777937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 b="1">
                <a:solidFill>
                  <a:schemeClr val="tx1"/>
                </a:solidFill>
              </a:rPr>
              <a:t>Hold/Conversion</a:t>
            </a:r>
            <a:endParaRPr kumimoji="1" lang="ja-JP" altLang="en-US" sz="1600" b="1">
              <a:solidFill>
                <a:schemeClr val="tx1"/>
              </a:solidFill>
            </a:endParaRPr>
          </a:p>
        </xdr:txBody>
      </xdr:sp>
      <xdr:cxnSp macro="">
        <xdr:nvCxnSpPr>
          <xdr:cNvPr id="60" name="直線コネクタ 59"/>
          <xdr:cNvCxnSpPr/>
        </xdr:nvCxnSpPr>
        <xdr:spPr>
          <a:xfrm flipH="1">
            <a:off x="3452432" y="6686550"/>
            <a:ext cx="1622489" cy="0"/>
          </a:xfrm>
          <a:prstGeom prst="line">
            <a:avLst/>
          </a:prstGeom>
          <a:ln w="12700">
            <a:solidFill>
              <a:srgbClr val="FF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矢印コネクタ 63"/>
          <xdr:cNvCxnSpPr/>
        </xdr:nvCxnSpPr>
        <xdr:spPr>
          <a:xfrm>
            <a:off x="4161664" y="6343650"/>
            <a:ext cx="0" cy="333375"/>
          </a:xfrm>
          <a:prstGeom prst="straightConnector1">
            <a:avLst/>
          </a:prstGeom>
          <a:ln w="12700">
            <a:solidFill>
              <a:srgbClr val="FF00FF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" name="テキスト ボックス 67"/>
          <xdr:cNvSpPr txBox="1"/>
        </xdr:nvSpPr>
        <xdr:spPr>
          <a:xfrm>
            <a:off x="3588449" y="6372225"/>
            <a:ext cx="816102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FF00FF"/>
                </a:solidFill>
              </a:rPr>
              <a:t>10mV</a:t>
            </a:r>
            <a:endParaRPr kumimoji="1" lang="ja-JP" altLang="en-US" sz="1400" b="1">
              <a:solidFill>
                <a:srgbClr val="FF00FF"/>
              </a:solidFill>
            </a:endParaRPr>
          </a:p>
        </xdr:txBody>
      </xdr:sp>
      <xdr:cxnSp macro="">
        <xdr:nvCxnSpPr>
          <xdr:cNvPr id="69" name="直線コネクタ 68"/>
          <xdr:cNvCxnSpPr/>
        </xdr:nvCxnSpPr>
        <xdr:spPr>
          <a:xfrm>
            <a:off x="5240084" y="6419850"/>
            <a:ext cx="2438591" cy="676275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" name="テキスト ボックス 69"/>
          <xdr:cNvSpPr txBox="1"/>
        </xdr:nvSpPr>
        <xdr:spPr>
          <a:xfrm>
            <a:off x="5852161" y="6076950"/>
            <a:ext cx="1981962" cy="5810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FF0000"/>
                </a:solidFill>
              </a:rPr>
              <a:t>approximately 2mV/CLK decreasing</a:t>
            </a:r>
            <a:endParaRPr kumimoji="1" lang="ja-JP" altLang="en-US" sz="1400" b="1">
              <a:solidFill>
                <a:srgbClr val="FF0000"/>
              </a:solidFill>
            </a:endParaRPr>
          </a:p>
        </xdr:txBody>
      </xdr:sp>
      <xdr:cxnSp macro="">
        <xdr:nvCxnSpPr>
          <xdr:cNvPr id="71" name="直線コネクタ 70"/>
          <xdr:cNvCxnSpPr/>
        </xdr:nvCxnSpPr>
        <xdr:spPr>
          <a:xfrm flipH="1">
            <a:off x="3034856" y="6257925"/>
            <a:ext cx="1010413" cy="0"/>
          </a:xfrm>
          <a:prstGeom prst="line">
            <a:avLst/>
          </a:prstGeom>
          <a:ln w="12700">
            <a:solidFill>
              <a:srgbClr val="FF00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2" name="テキスト ボックス 71"/>
          <xdr:cNvSpPr txBox="1"/>
        </xdr:nvSpPr>
        <xdr:spPr>
          <a:xfrm>
            <a:off x="2986088" y="5991225"/>
            <a:ext cx="58293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FF00FF"/>
                </a:solidFill>
              </a:rPr>
              <a:t>5V</a:t>
            </a:r>
            <a:endParaRPr kumimoji="1" lang="ja-JP" altLang="en-US" sz="1400" b="1">
              <a:solidFill>
                <a:srgbClr val="FF00FF"/>
              </a:solidFill>
            </a:endParaRPr>
          </a:p>
        </xdr:txBody>
      </xdr:sp>
      <xdr:sp macro="" textlink="">
        <xdr:nvSpPr>
          <xdr:cNvPr id="73" name="テキスト ボックス 72"/>
          <xdr:cNvSpPr txBox="1"/>
        </xdr:nvSpPr>
        <xdr:spPr>
          <a:xfrm>
            <a:off x="3773044" y="8429625"/>
            <a:ext cx="58293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990099"/>
                </a:solidFill>
              </a:rPr>
              <a:t>2.5V</a:t>
            </a:r>
            <a:endParaRPr kumimoji="1" lang="ja-JP" altLang="en-US" sz="1400" b="1">
              <a:solidFill>
                <a:srgbClr val="990099"/>
              </a:solidFill>
            </a:endParaRPr>
          </a:p>
        </xdr:txBody>
      </xdr:sp>
      <xdr:sp macro="" textlink="">
        <xdr:nvSpPr>
          <xdr:cNvPr id="74" name="テキスト ボックス 73"/>
          <xdr:cNvSpPr txBox="1"/>
        </xdr:nvSpPr>
        <xdr:spPr>
          <a:xfrm>
            <a:off x="2962275" y="6448425"/>
            <a:ext cx="819150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>
                <a:solidFill>
                  <a:srgbClr val="FF00FF"/>
                </a:solidFill>
              </a:rPr>
              <a:t>4.99V</a:t>
            </a:r>
            <a:endParaRPr kumimoji="1" lang="ja-JP" altLang="en-US" sz="1400" b="1">
              <a:solidFill>
                <a:srgbClr val="FF00FF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2"/>
  <sheetViews>
    <sheetView tabSelected="1" workbookViewId="0">
      <selection activeCell="O13" sqref="O13"/>
    </sheetView>
  </sheetViews>
  <sheetFormatPr defaultRowHeight="13.5" x14ac:dyDescent="0.15"/>
  <cols>
    <col min="1" max="1" width="4.5" customWidth="1"/>
    <col min="9" max="9" width="8.625" customWidth="1"/>
    <col min="10" max="10" width="10.625" customWidth="1"/>
    <col min="11" max="11" width="14" customWidth="1"/>
    <col min="12" max="12" width="12.875" customWidth="1"/>
    <col min="13" max="13" width="11.875" customWidth="1"/>
  </cols>
  <sheetData>
    <row r="1" spans="2:3" ht="17.25" x14ac:dyDescent="0.15">
      <c r="B1" s="15" t="s">
        <v>23</v>
      </c>
      <c r="C1" s="15"/>
    </row>
    <row r="28" spans="2:3" ht="17.25" x14ac:dyDescent="0.15">
      <c r="C28" s="15"/>
    </row>
    <row r="29" spans="2:3" ht="17.25" x14ac:dyDescent="0.15">
      <c r="B29" s="15" t="s">
        <v>9</v>
      </c>
      <c r="C29" s="15"/>
    </row>
    <row r="30" spans="2:3" ht="14.25" x14ac:dyDescent="0.15">
      <c r="B30" s="16" t="s">
        <v>10</v>
      </c>
    </row>
    <row r="31" spans="2:3" ht="9" customHeight="1" x14ac:dyDescent="0.15">
      <c r="B31" s="16"/>
    </row>
    <row r="35" spans="2:7" ht="15" thickBot="1" x14ac:dyDescent="0.2">
      <c r="C35" s="16" t="s">
        <v>8</v>
      </c>
    </row>
    <row r="36" spans="2:7" x14ac:dyDescent="0.15">
      <c r="D36" s="18" t="s">
        <v>3</v>
      </c>
      <c r="E36" s="19" t="s">
        <v>0</v>
      </c>
      <c r="F36" s="19" t="s">
        <v>1</v>
      </c>
      <c r="G36" s="20" t="s">
        <v>4</v>
      </c>
    </row>
    <row r="37" spans="2:7" ht="14.25" thickBot="1" x14ac:dyDescent="0.2">
      <c r="D37" s="21" t="s">
        <v>2</v>
      </c>
      <c r="E37" s="22" t="s">
        <v>2</v>
      </c>
      <c r="F37" s="22" t="s">
        <v>2</v>
      </c>
      <c r="G37" s="23" t="s">
        <v>2</v>
      </c>
    </row>
    <row r="38" spans="2:7" ht="31.5" customHeight="1" thickTop="1" thickBot="1" x14ac:dyDescent="0.2">
      <c r="D38" s="24">
        <v>2.5</v>
      </c>
      <c r="E38" s="25">
        <v>4.99</v>
      </c>
      <c r="F38" s="25">
        <v>2.4950000000000001</v>
      </c>
      <c r="G38" s="26">
        <f>F38-D38</f>
        <v>-4.9999999999998934E-3</v>
      </c>
    </row>
    <row r="39" spans="2:7" ht="12.75" customHeight="1" x14ac:dyDescent="0.15">
      <c r="D39" s="1"/>
      <c r="E39" s="1"/>
      <c r="F39" s="17" t="s">
        <v>5</v>
      </c>
      <c r="G39" s="1"/>
    </row>
    <row r="40" spans="2:7" x14ac:dyDescent="0.15">
      <c r="F40" s="2"/>
    </row>
    <row r="41" spans="2:7" x14ac:dyDescent="0.15">
      <c r="F41" s="2"/>
    </row>
    <row r="42" spans="2:7" ht="14.25" x14ac:dyDescent="0.15">
      <c r="B42" s="16" t="s">
        <v>11</v>
      </c>
    </row>
    <row r="43" spans="2:7" ht="6" customHeight="1" x14ac:dyDescent="0.15">
      <c r="B43" s="16"/>
    </row>
    <row r="44" spans="2:7" ht="14.25" x14ac:dyDescent="0.15">
      <c r="B44" s="16" t="s">
        <v>22</v>
      </c>
      <c r="C44" s="16"/>
      <c r="F44" s="2"/>
    </row>
    <row r="45" spans="2:7" ht="14.25" x14ac:dyDescent="0.15">
      <c r="B45" s="16"/>
      <c r="C45" s="33" t="s">
        <v>12</v>
      </c>
      <c r="D45" s="34"/>
      <c r="E45" s="34"/>
      <c r="F45" s="35"/>
      <c r="G45" s="34"/>
    </row>
    <row r="46" spans="2:7" x14ac:dyDescent="0.15">
      <c r="F46" s="2"/>
    </row>
    <row r="47" spans="2:7" x14ac:dyDescent="0.15">
      <c r="F47" s="2"/>
    </row>
    <row r="48" spans="2:7" x14ac:dyDescent="0.15">
      <c r="F48" s="2"/>
    </row>
    <row r="49" spans="6:13" x14ac:dyDescent="0.15">
      <c r="F49" s="2"/>
    </row>
    <row r="53" spans="6:13" ht="14.25" thickBot="1" x14ac:dyDescent="0.2"/>
    <row r="54" spans="6:13" s="27" customFormat="1" ht="41.25" thickBot="1" x14ac:dyDescent="0.2">
      <c r="F54" s="28" t="s">
        <v>14</v>
      </c>
      <c r="G54" s="29" t="s">
        <v>15</v>
      </c>
      <c r="H54" s="30" t="s">
        <v>16</v>
      </c>
      <c r="I54" s="29" t="s">
        <v>17</v>
      </c>
      <c r="J54" s="29" t="s">
        <v>21</v>
      </c>
      <c r="K54" s="29" t="s">
        <v>18</v>
      </c>
      <c r="L54" s="31" t="s">
        <v>19</v>
      </c>
      <c r="M54" s="32" t="s">
        <v>20</v>
      </c>
    </row>
    <row r="55" spans="6:13" ht="14.25" thickTop="1" x14ac:dyDescent="0.15">
      <c r="F55" s="9">
        <v>1</v>
      </c>
      <c r="G55" s="10">
        <v>4.9880000000000004</v>
      </c>
      <c r="H55" s="39">
        <f>G55/2</f>
        <v>2.4940000000000002</v>
      </c>
      <c r="I55" s="42">
        <f>G38</f>
        <v>-4.9999999999998934E-3</v>
      </c>
      <c r="J55" s="10">
        <v>800</v>
      </c>
      <c r="K55" s="12">
        <f t="shared" ref="K55:K66" si="0">G55*HEX2DEC(J55)/4096</f>
        <v>2.4940000000000002</v>
      </c>
      <c r="L55" s="36">
        <f>K55+$I$55</f>
        <v>2.4890000000000003</v>
      </c>
      <c r="M55" s="11">
        <f t="shared" ref="M55:M66" si="1">IF(H55&gt;L55,1,0)</f>
        <v>1</v>
      </c>
    </row>
    <row r="56" spans="6:13" x14ac:dyDescent="0.15">
      <c r="F56" s="3">
        <v>2</v>
      </c>
      <c r="G56" s="4">
        <f>G55-0.002</f>
        <v>4.9860000000000007</v>
      </c>
      <c r="H56" s="40">
        <f t="shared" ref="H56:H66" si="2">G56/2</f>
        <v>2.4930000000000003</v>
      </c>
      <c r="I56" s="43"/>
      <c r="J56" s="4" t="s">
        <v>6</v>
      </c>
      <c r="K56" s="13">
        <f t="shared" si="0"/>
        <v>3.7395000000000005</v>
      </c>
      <c r="L56" s="37">
        <f t="shared" ref="L56:L66" si="3">K56+$I$55</f>
        <v>3.7345000000000006</v>
      </c>
      <c r="M56" s="5">
        <f t="shared" si="1"/>
        <v>0</v>
      </c>
    </row>
    <row r="57" spans="6:13" x14ac:dyDescent="0.15">
      <c r="F57" s="3">
        <v>3</v>
      </c>
      <c r="G57" s="4">
        <f t="shared" ref="G57:G66" si="4">G56-0.002</f>
        <v>4.9840000000000009</v>
      </c>
      <c r="H57" s="40">
        <f t="shared" si="2"/>
        <v>2.4920000000000004</v>
      </c>
      <c r="I57" s="43"/>
      <c r="J57" s="4" t="s">
        <v>7</v>
      </c>
      <c r="K57" s="13">
        <f t="shared" si="0"/>
        <v>3.1150000000000007</v>
      </c>
      <c r="L57" s="37">
        <f t="shared" si="3"/>
        <v>3.1100000000000008</v>
      </c>
      <c r="M57" s="5">
        <f t="shared" si="1"/>
        <v>0</v>
      </c>
    </row>
    <row r="58" spans="6:13" x14ac:dyDescent="0.15">
      <c r="F58" s="3">
        <v>4</v>
      </c>
      <c r="G58" s="4">
        <f t="shared" si="4"/>
        <v>4.9820000000000011</v>
      </c>
      <c r="H58" s="40">
        <f t="shared" si="2"/>
        <v>2.4910000000000005</v>
      </c>
      <c r="I58" s="43"/>
      <c r="J58" s="4">
        <v>900</v>
      </c>
      <c r="K58" s="13">
        <f t="shared" si="0"/>
        <v>2.8023750000000005</v>
      </c>
      <c r="L58" s="37">
        <f t="shared" si="3"/>
        <v>2.7973750000000006</v>
      </c>
      <c r="M58" s="5">
        <f t="shared" si="1"/>
        <v>0</v>
      </c>
    </row>
    <row r="59" spans="6:13" x14ac:dyDescent="0.15">
      <c r="F59" s="3">
        <v>5</v>
      </c>
      <c r="G59" s="4">
        <f t="shared" si="4"/>
        <v>4.9800000000000013</v>
      </c>
      <c r="H59" s="40">
        <f t="shared" si="2"/>
        <v>2.4900000000000007</v>
      </c>
      <c r="I59" s="43"/>
      <c r="J59" s="4">
        <v>880</v>
      </c>
      <c r="K59" s="13">
        <f t="shared" si="0"/>
        <v>2.6456250000000008</v>
      </c>
      <c r="L59" s="37">
        <f t="shared" si="3"/>
        <v>2.6406250000000009</v>
      </c>
      <c r="M59" s="5">
        <f t="shared" si="1"/>
        <v>0</v>
      </c>
    </row>
    <row r="60" spans="6:13" x14ac:dyDescent="0.15">
      <c r="F60" s="3">
        <v>6</v>
      </c>
      <c r="G60" s="4">
        <f t="shared" si="4"/>
        <v>4.9780000000000015</v>
      </c>
      <c r="H60" s="40">
        <f t="shared" si="2"/>
        <v>2.4890000000000008</v>
      </c>
      <c r="I60" s="43"/>
      <c r="J60" s="4">
        <v>840</v>
      </c>
      <c r="K60" s="13">
        <f t="shared" si="0"/>
        <v>2.5667812500000009</v>
      </c>
      <c r="L60" s="37">
        <f t="shared" si="3"/>
        <v>2.561781250000001</v>
      </c>
      <c r="M60" s="5">
        <f t="shared" si="1"/>
        <v>0</v>
      </c>
    </row>
    <row r="61" spans="6:13" x14ac:dyDescent="0.15">
      <c r="F61" s="3">
        <v>7</v>
      </c>
      <c r="G61" s="4">
        <f t="shared" si="4"/>
        <v>4.9760000000000018</v>
      </c>
      <c r="H61" s="40">
        <f t="shared" si="2"/>
        <v>2.4880000000000009</v>
      </c>
      <c r="I61" s="43"/>
      <c r="J61" s="4">
        <v>820</v>
      </c>
      <c r="K61" s="13">
        <f t="shared" si="0"/>
        <v>2.5268750000000009</v>
      </c>
      <c r="L61" s="37">
        <f t="shared" si="3"/>
        <v>2.521875000000001</v>
      </c>
      <c r="M61" s="5">
        <f t="shared" si="1"/>
        <v>0</v>
      </c>
    </row>
    <row r="62" spans="6:13" x14ac:dyDescent="0.15">
      <c r="F62" s="3">
        <v>8</v>
      </c>
      <c r="G62" s="4">
        <f t="shared" si="4"/>
        <v>4.974000000000002</v>
      </c>
      <c r="H62" s="40">
        <f t="shared" si="2"/>
        <v>2.487000000000001</v>
      </c>
      <c r="I62" s="43"/>
      <c r="J62" s="4">
        <v>810</v>
      </c>
      <c r="K62" s="13">
        <f t="shared" si="0"/>
        <v>2.5064296875000012</v>
      </c>
      <c r="L62" s="37">
        <f t="shared" si="3"/>
        <v>2.5014296875000013</v>
      </c>
      <c r="M62" s="5">
        <f t="shared" si="1"/>
        <v>0</v>
      </c>
    </row>
    <row r="63" spans="6:13" x14ac:dyDescent="0.15">
      <c r="F63" s="3">
        <v>9</v>
      </c>
      <c r="G63" s="4">
        <f t="shared" si="4"/>
        <v>4.9720000000000022</v>
      </c>
      <c r="H63" s="40">
        <f t="shared" si="2"/>
        <v>2.4860000000000011</v>
      </c>
      <c r="I63" s="43"/>
      <c r="J63" s="4">
        <v>808</v>
      </c>
      <c r="K63" s="13">
        <f t="shared" si="0"/>
        <v>2.4957109375000011</v>
      </c>
      <c r="L63" s="37">
        <f t="shared" si="3"/>
        <v>2.4907109375000012</v>
      </c>
      <c r="M63" s="5">
        <f t="shared" si="1"/>
        <v>0</v>
      </c>
    </row>
    <row r="64" spans="6:13" x14ac:dyDescent="0.15">
      <c r="F64" s="3">
        <v>10</v>
      </c>
      <c r="G64" s="4">
        <f t="shared" si="4"/>
        <v>4.9700000000000024</v>
      </c>
      <c r="H64" s="40">
        <f t="shared" si="2"/>
        <v>2.4850000000000012</v>
      </c>
      <c r="I64" s="43"/>
      <c r="J64" s="4">
        <v>804</v>
      </c>
      <c r="K64" s="13">
        <f t="shared" si="0"/>
        <v>2.489853515625001</v>
      </c>
      <c r="L64" s="37">
        <f t="shared" si="3"/>
        <v>2.4848535156250011</v>
      </c>
      <c r="M64" s="5">
        <f t="shared" si="1"/>
        <v>1</v>
      </c>
    </row>
    <row r="65" spans="2:13" x14ac:dyDescent="0.15">
      <c r="F65" s="3">
        <v>11</v>
      </c>
      <c r="G65" s="4">
        <f t="shared" si="4"/>
        <v>4.9680000000000026</v>
      </c>
      <c r="H65" s="40">
        <f t="shared" si="2"/>
        <v>2.4840000000000013</v>
      </c>
      <c r="I65" s="43"/>
      <c r="J65" s="4">
        <v>806</v>
      </c>
      <c r="K65" s="13">
        <f t="shared" si="0"/>
        <v>2.4912773437500015</v>
      </c>
      <c r="L65" s="37">
        <f t="shared" si="3"/>
        <v>2.4862773437500016</v>
      </c>
      <c r="M65" s="5">
        <f t="shared" si="1"/>
        <v>0</v>
      </c>
    </row>
    <row r="66" spans="2:13" ht="14.25" thickBot="1" x14ac:dyDescent="0.2">
      <c r="F66" s="6">
        <v>12</v>
      </c>
      <c r="G66" s="7">
        <f t="shared" si="4"/>
        <v>4.9660000000000029</v>
      </c>
      <c r="H66" s="41">
        <f t="shared" si="2"/>
        <v>2.4830000000000014</v>
      </c>
      <c r="I66" s="44"/>
      <c r="J66" s="7">
        <v>805</v>
      </c>
      <c r="K66" s="14">
        <f t="shared" si="0"/>
        <v>2.4890620117187514</v>
      </c>
      <c r="L66" s="38">
        <f t="shared" si="3"/>
        <v>2.4840620117187515</v>
      </c>
      <c r="M66" s="8">
        <f t="shared" si="1"/>
        <v>0</v>
      </c>
    </row>
    <row r="70" spans="2:13" ht="14.25" x14ac:dyDescent="0.15">
      <c r="B70" s="16" t="s">
        <v>13</v>
      </c>
      <c r="C70" s="16"/>
      <c r="F70" s="2"/>
    </row>
    <row r="71" spans="2:13" ht="14.25" x14ac:dyDescent="0.15">
      <c r="B71" s="16"/>
      <c r="C71" s="33" t="s">
        <v>12</v>
      </c>
      <c r="D71" s="34"/>
      <c r="E71" s="34"/>
      <c r="F71" s="35"/>
      <c r="G71" s="34"/>
    </row>
    <row r="72" spans="2:13" x14ac:dyDescent="0.15">
      <c r="F72" s="2"/>
    </row>
    <row r="73" spans="2:13" x14ac:dyDescent="0.15">
      <c r="F73" s="2"/>
    </row>
    <row r="74" spans="2:13" x14ac:dyDescent="0.15">
      <c r="F74" s="2"/>
    </row>
    <row r="75" spans="2:13" x14ac:dyDescent="0.15">
      <c r="F75" s="2"/>
    </row>
    <row r="79" spans="2:13" ht="14.25" thickBot="1" x14ac:dyDescent="0.2"/>
    <row r="80" spans="2:13" s="27" customFormat="1" ht="41.25" thickBot="1" x14ac:dyDescent="0.2">
      <c r="F80" s="28" t="s">
        <v>14</v>
      </c>
      <c r="G80" s="29" t="s">
        <v>15</v>
      </c>
      <c r="H80" s="30" t="s">
        <v>16</v>
      </c>
      <c r="I80" s="29" t="s">
        <v>17</v>
      </c>
      <c r="J80" s="29" t="s">
        <v>21</v>
      </c>
      <c r="K80" s="29" t="s">
        <v>18</v>
      </c>
      <c r="L80" s="31" t="s">
        <v>19</v>
      </c>
      <c r="M80" s="32" t="s">
        <v>20</v>
      </c>
    </row>
    <row r="81" spans="6:13" ht="14.25" thickTop="1" x14ac:dyDescent="0.15">
      <c r="F81" s="9">
        <v>1</v>
      </c>
      <c r="G81" s="10">
        <v>4.99</v>
      </c>
      <c r="H81" s="39">
        <f>G81/2</f>
        <v>2.4950000000000001</v>
      </c>
      <c r="I81" s="42">
        <f>G38</f>
        <v>-4.9999999999998934E-3</v>
      </c>
      <c r="J81" s="10">
        <v>800</v>
      </c>
      <c r="K81" s="12">
        <f t="shared" ref="K81:K92" si="5">G81*HEX2DEC(J81)/4096</f>
        <v>2.4950000000000001</v>
      </c>
      <c r="L81" s="36">
        <f>K81+$I$81</f>
        <v>2.4900000000000002</v>
      </c>
      <c r="M81" s="11">
        <f t="shared" ref="M81:M92" si="6">IF(H81&gt;L81,1,0)</f>
        <v>1</v>
      </c>
    </row>
    <row r="82" spans="6:13" x14ac:dyDescent="0.15">
      <c r="F82" s="3">
        <v>2</v>
      </c>
      <c r="G82" s="4">
        <v>4.99</v>
      </c>
      <c r="H82" s="40">
        <f t="shared" ref="H82:H92" si="7">G82/2</f>
        <v>2.4950000000000001</v>
      </c>
      <c r="I82" s="43"/>
      <c r="J82" s="4" t="s">
        <v>6</v>
      </c>
      <c r="K82" s="13">
        <f t="shared" si="5"/>
        <v>3.7425000000000002</v>
      </c>
      <c r="L82" s="37">
        <f t="shared" ref="L82:L92" si="8">K82+$I$81</f>
        <v>3.7375000000000003</v>
      </c>
      <c r="M82" s="5">
        <f t="shared" si="6"/>
        <v>0</v>
      </c>
    </row>
    <row r="83" spans="6:13" x14ac:dyDescent="0.15">
      <c r="F83" s="3">
        <v>3</v>
      </c>
      <c r="G83" s="4">
        <v>4.99</v>
      </c>
      <c r="H83" s="40">
        <f t="shared" si="7"/>
        <v>2.4950000000000001</v>
      </c>
      <c r="I83" s="43"/>
      <c r="J83" s="4" t="s">
        <v>7</v>
      </c>
      <c r="K83" s="13">
        <f t="shared" si="5"/>
        <v>3.1187500000000004</v>
      </c>
      <c r="L83" s="37">
        <f t="shared" si="8"/>
        <v>3.1137500000000005</v>
      </c>
      <c r="M83" s="5">
        <f t="shared" si="6"/>
        <v>0</v>
      </c>
    </row>
    <row r="84" spans="6:13" x14ac:dyDescent="0.15">
      <c r="F84" s="3">
        <v>4</v>
      </c>
      <c r="G84" s="4">
        <v>4.99</v>
      </c>
      <c r="H84" s="40">
        <f t="shared" si="7"/>
        <v>2.4950000000000001</v>
      </c>
      <c r="I84" s="43"/>
      <c r="J84" s="4">
        <v>900</v>
      </c>
      <c r="K84" s="13">
        <f t="shared" si="5"/>
        <v>2.8068750000000002</v>
      </c>
      <c r="L84" s="37">
        <f t="shared" si="8"/>
        <v>2.8018750000000003</v>
      </c>
      <c r="M84" s="5">
        <f t="shared" si="6"/>
        <v>0</v>
      </c>
    </row>
    <row r="85" spans="6:13" x14ac:dyDescent="0.15">
      <c r="F85" s="3">
        <v>5</v>
      </c>
      <c r="G85" s="4">
        <v>4.99</v>
      </c>
      <c r="H85" s="40">
        <f t="shared" si="7"/>
        <v>2.4950000000000001</v>
      </c>
      <c r="I85" s="43"/>
      <c r="J85" s="4">
        <v>880</v>
      </c>
      <c r="K85" s="13">
        <f t="shared" si="5"/>
        <v>2.6509374999999999</v>
      </c>
      <c r="L85" s="37">
        <f t="shared" si="8"/>
        <v>2.6459375000000001</v>
      </c>
      <c r="M85" s="5">
        <f t="shared" si="6"/>
        <v>0</v>
      </c>
    </row>
    <row r="86" spans="6:13" x14ac:dyDescent="0.15">
      <c r="F86" s="3">
        <v>6</v>
      </c>
      <c r="G86" s="4">
        <v>4.99</v>
      </c>
      <c r="H86" s="40">
        <f t="shared" si="7"/>
        <v>2.4950000000000001</v>
      </c>
      <c r="I86" s="43"/>
      <c r="J86" s="4">
        <v>840</v>
      </c>
      <c r="K86" s="13">
        <f t="shared" si="5"/>
        <v>2.5729687500000002</v>
      </c>
      <c r="L86" s="37">
        <f t="shared" si="8"/>
        <v>2.5679687500000004</v>
      </c>
      <c r="M86" s="5">
        <f t="shared" si="6"/>
        <v>0</v>
      </c>
    </row>
    <row r="87" spans="6:13" x14ac:dyDescent="0.15">
      <c r="F87" s="3">
        <v>7</v>
      </c>
      <c r="G87" s="4">
        <v>4.99</v>
      </c>
      <c r="H87" s="40">
        <f t="shared" si="7"/>
        <v>2.4950000000000001</v>
      </c>
      <c r="I87" s="43"/>
      <c r="J87" s="4">
        <v>820</v>
      </c>
      <c r="K87" s="13">
        <f t="shared" si="5"/>
        <v>2.5339843750000002</v>
      </c>
      <c r="L87" s="37">
        <f t="shared" si="8"/>
        <v>2.5289843750000003</v>
      </c>
      <c r="M87" s="5">
        <f t="shared" si="6"/>
        <v>0</v>
      </c>
    </row>
    <row r="88" spans="6:13" x14ac:dyDescent="0.15">
      <c r="F88" s="3">
        <v>8</v>
      </c>
      <c r="G88" s="4">
        <v>4.99</v>
      </c>
      <c r="H88" s="40">
        <f t="shared" si="7"/>
        <v>2.4950000000000001</v>
      </c>
      <c r="I88" s="43"/>
      <c r="J88" s="4">
        <v>810</v>
      </c>
      <c r="K88" s="13">
        <f t="shared" si="5"/>
        <v>2.5144921875000001</v>
      </c>
      <c r="L88" s="37">
        <f t="shared" si="8"/>
        <v>2.5094921875000002</v>
      </c>
      <c r="M88" s="5">
        <f t="shared" si="6"/>
        <v>0</v>
      </c>
    </row>
    <row r="89" spans="6:13" x14ac:dyDescent="0.15">
      <c r="F89" s="3">
        <v>9</v>
      </c>
      <c r="G89" s="4">
        <v>4.99</v>
      </c>
      <c r="H89" s="40">
        <f t="shared" si="7"/>
        <v>2.4950000000000001</v>
      </c>
      <c r="I89" s="43"/>
      <c r="J89" s="4">
        <v>808</v>
      </c>
      <c r="K89" s="13">
        <f t="shared" si="5"/>
        <v>2.5047460937500001</v>
      </c>
      <c r="L89" s="37">
        <f t="shared" si="8"/>
        <v>2.4997460937500002</v>
      </c>
      <c r="M89" s="5">
        <f t="shared" si="6"/>
        <v>0</v>
      </c>
    </row>
    <row r="90" spans="6:13" x14ac:dyDescent="0.15">
      <c r="F90" s="3">
        <v>10</v>
      </c>
      <c r="G90" s="4">
        <v>4.99</v>
      </c>
      <c r="H90" s="40">
        <f t="shared" si="7"/>
        <v>2.4950000000000001</v>
      </c>
      <c r="I90" s="43"/>
      <c r="J90" s="4">
        <v>804</v>
      </c>
      <c r="K90" s="13">
        <f t="shared" si="5"/>
        <v>2.4998730468749999</v>
      </c>
      <c r="L90" s="37">
        <f t="shared" si="8"/>
        <v>2.494873046875</v>
      </c>
      <c r="M90" s="5">
        <f t="shared" si="6"/>
        <v>1</v>
      </c>
    </row>
    <row r="91" spans="6:13" x14ac:dyDescent="0.15">
      <c r="F91" s="3">
        <v>11</v>
      </c>
      <c r="G91" s="4">
        <v>4.99</v>
      </c>
      <c r="H91" s="40">
        <f t="shared" si="7"/>
        <v>2.4950000000000001</v>
      </c>
      <c r="I91" s="43"/>
      <c r="J91" s="4">
        <v>806</v>
      </c>
      <c r="K91" s="13">
        <f t="shared" si="5"/>
        <v>2.5023095703125002</v>
      </c>
      <c r="L91" s="37">
        <f t="shared" si="8"/>
        <v>2.4973095703125003</v>
      </c>
      <c r="M91" s="5">
        <f t="shared" si="6"/>
        <v>0</v>
      </c>
    </row>
    <row r="92" spans="6:13" ht="14.25" thickBot="1" x14ac:dyDescent="0.2">
      <c r="F92" s="6">
        <v>12</v>
      </c>
      <c r="G92" s="7">
        <v>4.99</v>
      </c>
      <c r="H92" s="41">
        <f t="shared" si="7"/>
        <v>2.4950000000000001</v>
      </c>
      <c r="I92" s="44"/>
      <c r="J92" s="7">
        <v>805</v>
      </c>
      <c r="K92" s="14">
        <f t="shared" si="5"/>
        <v>2.5010913085937503</v>
      </c>
      <c r="L92" s="38">
        <f t="shared" si="8"/>
        <v>2.4960913085937504</v>
      </c>
      <c r="M92" s="8">
        <f t="shared" si="6"/>
        <v>0</v>
      </c>
    </row>
  </sheetData>
  <mergeCells count="2">
    <mergeCell ref="I55:I66"/>
    <mergeCell ref="I81:I92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ADC by SAR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Tokumoto Tsuyoshi</dc:creator>
  <cp:lastModifiedBy>Tokumoto Tsuyoshi</cp:lastModifiedBy>
  <dcterms:created xsi:type="dcterms:W3CDTF">2015-10-06T08:41:22Z</dcterms:created>
  <dcterms:modified xsi:type="dcterms:W3CDTF">2015-10-11T03:29:12Z</dcterms:modified>
</cp:coreProperties>
</file>