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Share\Dxo\SourceCode\"/>
    </mc:Choice>
  </mc:AlternateContent>
  <xr:revisionPtr revIDLastSave="0" documentId="13_ncr:1_{2A203749-BCAD-4875-BDB4-DE50981E7F22}" xr6:coauthVersionLast="45" xr6:coauthVersionMax="45" xr10:uidLastSave="{00000000-0000-0000-0000-000000000000}"/>
  <bookViews>
    <workbookView xWindow="12600" yWindow="3195" windowWidth="23115" windowHeight="221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2" i="1" l="1"/>
  <c r="D27" i="1" l="1"/>
  <c r="D26" i="1"/>
  <c r="D25" i="1"/>
  <c r="D24" i="1"/>
  <c r="D23" i="1"/>
  <c r="D22" i="1"/>
  <c r="D21" i="1"/>
  <c r="D20" i="1"/>
  <c r="D19" i="1"/>
  <c r="D15" i="1"/>
  <c r="D14" i="1"/>
  <c r="D13" i="1"/>
  <c r="D12" i="1"/>
  <c r="D11" i="1"/>
  <c r="D10" i="1"/>
  <c r="D9" i="1"/>
  <c r="W9" i="1" s="1"/>
  <c r="D8" i="1"/>
  <c r="D7" i="1"/>
  <c r="W22" i="1"/>
  <c r="W27" i="1" s="1"/>
  <c r="W29" i="1"/>
  <c r="W17" i="1"/>
  <c r="W28" i="1"/>
  <c r="T58" i="1"/>
  <c r="T57" i="1"/>
  <c r="T56" i="1"/>
  <c r="T55" i="1"/>
  <c r="T54" i="1"/>
  <c r="T53" i="1"/>
  <c r="T52" i="1"/>
  <c r="T51" i="1"/>
  <c r="T50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2" i="1"/>
  <c r="T31" i="1"/>
  <c r="D59" i="1"/>
  <c r="D58" i="1"/>
  <c r="D57" i="1"/>
  <c r="D56" i="1"/>
  <c r="D55" i="1"/>
  <c r="D54" i="1"/>
  <c r="D53" i="1"/>
  <c r="D52" i="1"/>
  <c r="D51" i="1"/>
  <c r="D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17" i="1"/>
  <c r="D16" i="1"/>
  <c r="W16" i="1" s="1"/>
  <c r="D32" i="1"/>
  <c r="D31" i="1"/>
  <c r="D29" i="1"/>
  <c r="D28" i="1"/>
  <c r="W8" i="1" l="1"/>
  <c r="W10" i="1"/>
  <c r="W15" i="1" s="1"/>
  <c r="W20" i="1"/>
  <c r="W21" i="1"/>
</calcChain>
</file>

<file path=xl/sharedStrings.xml><?xml version="1.0" encoding="utf-8"?>
<sst xmlns="http://schemas.openxmlformats.org/spreadsheetml/2006/main" count="234" uniqueCount="84">
  <si>
    <t>DQ0</t>
  </si>
  <si>
    <t>DQ1</t>
  </si>
  <si>
    <t>DQ2</t>
  </si>
  <si>
    <t>DQ3</t>
  </si>
  <si>
    <t>DQ4</t>
  </si>
  <si>
    <t>DQ5</t>
  </si>
  <si>
    <t>DQ6</t>
  </si>
  <si>
    <t>DQ7</t>
  </si>
  <si>
    <t>DQ8</t>
  </si>
  <si>
    <t>DQ9</t>
  </si>
  <si>
    <t>DQ10</t>
  </si>
  <si>
    <t>DQ11</t>
  </si>
  <si>
    <t>DQ12</t>
  </si>
  <si>
    <t>DQ13</t>
  </si>
  <si>
    <t>DQ14</t>
  </si>
  <si>
    <t>DQ15</t>
  </si>
  <si>
    <t>DQM0</t>
  </si>
  <si>
    <t>DQM1</t>
  </si>
  <si>
    <t>DQS0</t>
  </si>
  <si>
    <t>DQS1</t>
  </si>
  <si>
    <t>Top</t>
  </si>
  <si>
    <t>V</t>
  </si>
  <si>
    <t>CK</t>
  </si>
  <si>
    <t>Net</t>
  </si>
  <si>
    <t>CKn</t>
  </si>
  <si>
    <t>DQSn1</t>
  </si>
  <si>
    <t>DQSn0</t>
  </si>
  <si>
    <t>Bottom</t>
  </si>
  <si>
    <t>Length (mm)</t>
  </si>
  <si>
    <t>Termination</t>
  </si>
  <si>
    <t>DRAM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</si>
  <si>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</si>
  <si>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</si>
  <si>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</si>
  <si>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</si>
  <si>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</si>
  <si>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</si>
  <si>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</si>
  <si>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</si>
  <si>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</si>
  <si>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</si>
  <si>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</si>
  <si>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</si>
  <si>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</si>
  <si>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</si>
  <si>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</si>
  <si>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BA0</t>
  </si>
  <si>
    <t>BA1</t>
  </si>
  <si>
    <t>BA2</t>
  </si>
  <si>
    <t>CS#</t>
  </si>
  <si>
    <t>CAS#</t>
  </si>
  <si>
    <t>RAS#</t>
  </si>
  <si>
    <t>WE#</t>
  </si>
  <si>
    <t>CKE</t>
  </si>
  <si>
    <t>ODT</t>
  </si>
  <si>
    <t>RST</t>
  </si>
  <si>
    <t>Lower Byte</t>
  </si>
  <si>
    <t>Upper Byte</t>
  </si>
  <si>
    <t>Address</t>
  </si>
  <si>
    <t>Control</t>
  </si>
  <si>
    <t>Stub Length</t>
  </si>
  <si>
    <t>Length to DRAM</t>
  </si>
  <si>
    <t>Clock</t>
  </si>
  <si>
    <t>Termination Length</t>
  </si>
  <si>
    <t>Min</t>
  </si>
  <si>
    <t>Max</t>
  </si>
  <si>
    <t>Notes / Next Revision Goals</t>
  </si>
  <si>
    <t>Match DQM closer to average byte lane length</t>
  </si>
  <si>
    <t>Use Pull resistor instead of connecting to SoC?</t>
  </si>
  <si>
    <t>Lower byte Lane</t>
  </si>
  <si>
    <t>Upper Byte Lane</t>
  </si>
  <si>
    <t>DQS0 Skew</t>
  </si>
  <si>
    <t>DQS1 Avg</t>
  </si>
  <si>
    <t>DQS1 Skew</t>
  </si>
  <si>
    <t>Reduce stub lengths for all terminated signals</t>
  </si>
  <si>
    <t>(easier said than done)</t>
  </si>
  <si>
    <t>Reduce Via's</t>
  </si>
  <si>
    <t>Segment Breakdown</t>
  </si>
  <si>
    <t>CK Skew</t>
  </si>
  <si>
    <t>Match Differential trace lengths</t>
  </si>
  <si>
    <t>DQM1 delta</t>
  </si>
  <si>
    <t>DQM0 delta</t>
  </si>
  <si>
    <t>DQS0 Avg</t>
  </si>
  <si>
    <t>DQ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</si>
</sst>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9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9"/>
  <sheetViews>
    <sheetView tabSelected="1" zoomScaleNormal="100" workbookViewId="0">
      <selection activeCell="W40" sqref="W40"/>
    </sheetView>
  </sheetViews>
  <sheetFormatPr defaultRowHeight="15" x14ac:dyDescent="0.25"/>
  <cols>
    <col min="1" max="1" width="9.140625" style="1"/>
    <col min="2" max="2" width="3.28515625" style="1" customWidth="1"/>
    <col min="3" max="3" width="7.42578125" style="1" customWidth="1"/>
    <col min="4" max="4" width="13" style="2" customWidth="1"/>
    <col min="5" max="5" width="1.28515625" style="1" customWidth="1"/>
    <col min="6" max="6" width="7.85546875" style="2" customWidth="1"/>
    <col min="7" max="7" width="3.28515625" style="1" customWidth="1"/>
    <col min="8" max="8" width="7.85546875" style="2" customWidth="1"/>
    <col min="9" max="9" width="3.28515625" style="1" customWidth="1"/>
    <col min="10" max="10" width="7.85546875" style="2" customWidth="1"/>
    <col min="11" max="11" width="3.28515625" style="1" customWidth="1"/>
    <col min="12" max="12" width="7.85546875" style="2" customWidth="1"/>
    <col min="13" max="13" width="3.28515625" style="1" customWidth="1"/>
    <col min="14" max="14" width="9.140625" style="2"/>
    <col min="15" max="15" width="9.140625" style="1" customWidth="1"/>
    <col min="16" max="16" width="7.85546875" style="2" customWidth="1"/>
    <col min="17" max="17" width="2.7109375" style="1" customWidth="1"/>
    <col min="18" max="18" width="7.85546875" style="2" customWidth="1"/>
    <col min="19" max="19" width="2.140625" style="1" customWidth="1"/>
    <col min="20" max="20" width="12.28515625" style="1" customWidth="1"/>
    <col min="21" max="21" width="3" style="1" customWidth="1"/>
    <col min="22" max="22" width="18.28515625" style="29" customWidth="1"/>
    <col min="23" max="23" width="10.28515625" style="2" customWidth="1"/>
    <col min="24" max="24" width="3" style="1" customWidth="1"/>
    <col min="25" max="25" width="45.5703125" style="31" customWidth="1"/>
    <col min="26" max="16384" width="9.140625" style="1"/>
  </cols>
  <sheetData>
    <row r="1" spans="2:25" ht="15.75" thickBot="1" x14ac:dyDescent="0.3"/>
    <row r="2" spans="2:25" ht="15.75" thickBot="1" x14ac:dyDescent="0.3">
      <c r="F2" s="33" t="s">
        <v>77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/>
    </row>
    <row r="3" spans="2:25" ht="15.75" thickBot="1" x14ac:dyDescent="0.3">
      <c r="D3" s="1"/>
      <c r="G3" s="2"/>
      <c r="I3" s="2"/>
      <c r="K3" s="2"/>
      <c r="M3" s="2"/>
      <c r="O3" s="2"/>
      <c r="Q3" s="2"/>
    </row>
    <row r="4" spans="2:25" ht="15.75" thickBot="1" x14ac:dyDescent="0.3">
      <c r="C4" s="39" t="s">
        <v>61</v>
      </c>
      <c r="D4" s="40"/>
      <c r="M4" s="39" t="s">
        <v>60</v>
      </c>
      <c r="N4" s="40"/>
      <c r="P4" s="39" t="s">
        <v>29</v>
      </c>
      <c r="Q4" s="47"/>
      <c r="R4" s="40"/>
    </row>
    <row r="5" spans="2:25" ht="15.75" thickBot="1" x14ac:dyDescent="0.3">
      <c r="C5" s="1" t="s">
        <v>23</v>
      </c>
      <c r="D5" s="2" t="s">
        <v>28</v>
      </c>
      <c r="F5" s="2" t="s">
        <v>20</v>
      </c>
      <c r="G5" s="1" t="s">
        <v>21</v>
      </c>
      <c r="H5" s="2" t="s">
        <v>27</v>
      </c>
      <c r="I5" s="1" t="s">
        <v>21</v>
      </c>
      <c r="J5" s="2" t="s">
        <v>20</v>
      </c>
      <c r="K5" s="1" t="s">
        <v>21</v>
      </c>
      <c r="L5" s="2" t="s">
        <v>27</v>
      </c>
      <c r="M5" s="1" t="s">
        <v>21</v>
      </c>
      <c r="N5" s="2" t="s">
        <v>20</v>
      </c>
      <c r="P5" s="2" t="s">
        <v>27</v>
      </c>
      <c r="Q5" s="1" t="s">
        <v>21</v>
      </c>
      <c r="R5" s="2" t="s">
        <v>20</v>
      </c>
      <c r="Y5" s="48" t="s">
        <v>66</v>
      </c>
    </row>
    <row r="6" spans="2:25" ht="6" customHeight="1" thickBot="1" x14ac:dyDescent="0.3"/>
    <row r="7" spans="2:25" ht="15" customHeight="1" x14ac:dyDescent="0.25">
      <c r="B7" s="36" t="s">
        <v>56</v>
      </c>
      <c r="C7" s="7" t="s">
        <v>0</v>
      </c>
      <c r="D7" s="8">
        <f t="shared" ref="D7:D15" si="0">SUM(J7,L7,N7)</f>
        <v>39.344999999999999</v>
      </c>
      <c r="E7" s="9"/>
      <c r="F7" s="21"/>
      <c r="G7" s="10"/>
      <c r="H7" s="21"/>
      <c r="I7" s="10"/>
      <c r="J7" s="8">
        <v>1.3660000000000001</v>
      </c>
      <c r="K7" s="9" t="s">
        <v>21</v>
      </c>
      <c r="L7" s="8">
        <v>31.047999999999998</v>
      </c>
      <c r="M7" s="10" t="s">
        <v>21</v>
      </c>
      <c r="N7" s="11">
        <v>6.931</v>
      </c>
      <c r="O7" s="41" t="s">
        <v>30</v>
      </c>
      <c r="P7" s="3"/>
      <c r="Q7" s="6"/>
      <c r="R7" s="3"/>
      <c r="V7" s="50" t="s">
        <v>69</v>
      </c>
      <c r="W7" s="51"/>
    </row>
    <row r="8" spans="2:25" x14ac:dyDescent="0.25">
      <c r="B8" s="38"/>
      <c r="C8" s="12" t="s">
        <v>1</v>
      </c>
      <c r="D8" s="2">
        <f t="shared" si="0"/>
        <v>37.765000000000001</v>
      </c>
      <c r="F8" s="4"/>
      <c r="G8" s="5"/>
      <c r="H8" s="4"/>
      <c r="I8" s="5"/>
      <c r="J8" s="2">
        <v>0.56599999999999995</v>
      </c>
      <c r="K8" s="1" t="s">
        <v>21</v>
      </c>
      <c r="L8" s="2">
        <v>29.916</v>
      </c>
      <c r="M8" s="5" t="s">
        <v>21</v>
      </c>
      <c r="N8" s="13">
        <v>7.2830000000000004</v>
      </c>
      <c r="O8" s="42"/>
      <c r="P8" s="3"/>
      <c r="Q8" s="6"/>
      <c r="R8" s="3"/>
      <c r="V8" s="30" t="s">
        <v>64</v>
      </c>
      <c r="W8" s="28">
        <f>MIN(D7:D14)</f>
        <v>34.682000000000002</v>
      </c>
    </row>
    <row r="9" spans="2:25" x14ac:dyDescent="0.25">
      <c r="B9" s="38"/>
      <c r="C9" s="12" t="s">
        <v>2</v>
      </c>
      <c r="D9" s="2">
        <f t="shared" si="0"/>
        <v>34.682000000000002</v>
      </c>
      <c r="F9" s="4"/>
      <c r="G9" s="5"/>
      <c r="H9" s="4"/>
      <c r="I9" s="5"/>
      <c r="J9" s="2">
        <v>0.56599999999999995</v>
      </c>
      <c r="K9" s="1" t="s">
        <v>21</v>
      </c>
      <c r="L9" s="2">
        <v>26.385000000000002</v>
      </c>
      <c r="M9" s="5" t="s">
        <v>21</v>
      </c>
      <c r="N9" s="13">
        <v>7.7309999999999999</v>
      </c>
      <c r="O9" s="42"/>
      <c r="P9" s="3"/>
      <c r="Q9" s="6"/>
      <c r="R9" s="3"/>
      <c r="V9" s="30" t="s">
        <v>65</v>
      </c>
      <c r="W9" s="28">
        <f>MAX(D7:D14)</f>
        <v>59.400999999999996</v>
      </c>
    </row>
    <row r="10" spans="2:25" x14ac:dyDescent="0.25">
      <c r="B10" s="38"/>
      <c r="C10" s="12" t="s">
        <v>3</v>
      </c>
      <c r="D10" s="2">
        <f t="shared" si="0"/>
        <v>36.067999999999998</v>
      </c>
      <c r="F10" s="4"/>
      <c r="G10" s="5"/>
      <c r="H10" s="4"/>
      <c r="I10" s="5"/>
      <c r="J10" s="2">
        <v>0.56599999999999995</v>
      </c>
      <c r="K10" s="1" t="s">
        <v>21</v>
      </c>
      <c r="L10" s="2">
        <v>28.853000000000002</v>
      </c>
      <c r="M10" s="5" t="s">
        <v>21</v>
      </c>
      <c r="N10" s="13">
        <v>6.649</v>
      </c>
      <c r="O10" s="42"/>
      <c r="P10" s="3"/>
      <c r="Q10" s="6"/>
      <c r="R10" s="3"/>
      <c r="V10" s="30" t="s">
        <v>83</v>
      </c>
      <c r="W10" s="49">
        <f>AVERAGE(D7:D14)</f>
        <v>43.710750000000004</v>
      </c>
    </row>
    <row r="11" spans="2:25" x14ac:dyDescent="0.25">
      <c r="B11" s="38"/>
      <c r="C11" s="12" t="s">
        <v>4</v>
      </c>
      <c r="D11" s="2">
        <f t="shared" si="0"/>
        <v>42.449999999999996</v>
      </c>
      <c r="F11" s="4"/>
      <c r="G11" s="5"/>
      <c r="H11" s="4"/>
      <c r="I11" s="5"/>
      <c r="J11" s="2">
        <v>0.56599999999999995</v>
      </c>
      <c r="K11" s="1" t="s">
        <v>21</v>
      </c>
      <c r="L11" s="2">
        <v>29.31</v>
      </c>
      <c r="M11" s="5" t="s">
        <v>21</v>
      </c>
      <c r="N11" s="13">
        <v>12.574</v>
      </c>
      <c r="O11" s="42"/>
      <c r="P11" s="3"/>
      <c r="Q11" s="6"/>
      <c r="R11" s="3"/>
      <c r="V11" s="30"/>
      <c r="W11" s="28"/>
    </row>
    <row r="12" spans="2:25" x14ac:dyDescent="0.25">
      <c r="B12" s="38"/>
      <c r="C12" s="12" t="s">
        <v>5</v>
      </c>
      <c r="D12" s="2">
        <f t="shared" si="0"/>
        <v>53.822000000000003</v>
      </c>
      <c r="F12" s="4"/>
      <c r="G12" s="5"/>
      <c r="H12" s="4"/>
      <c r="I12" s="5"/>
      <c r="J12" s="2">
        <v>0.56599999999999995</v>
      </c>
      <c r="K12" s="1" t="s">
        <v>21</v>
      </c>
      <c r="L12" s="2">
        <v>40.792999999999999</v>
      </c>
      <c r="M12" s="5" t="s">
        <v>21</v>
      </c>
      <c r="N12" s="13">
        <v>12.462999999999999</v>
      </c>
      <c r="O12" s="42"/>
      <c r="P12" s="3"/>
      <c r="Q12" s="6"/>
      <c r="R12" s="3"/>
      <c r="V12" s="30"/>
      <c r="W12" s="28"/>
    </row>
    <row r="13" spans="2:25" x14ac:dyDescent="0.25">
      <c r="B13" s="38"/>
      <c r="C13" s="12" t="s">
        <v>6</v>
      </c>
      <c r="D13" s="2">
        <f t="shared" si="0"/>
        <v>46.153000000000006</v>
      </c>
      <c r="F13" s="4"/>
      <c r="G13" s="5"/>
      <c r="H13" s="4"/>
      <c r="I13" s="5"/>
      <c r="J13" s="2">
        <v>0.56599999999999995</v>
      </c>
      <c r="K13" s="1" t="s">
        <v>21</v>
      </c>
      <c r="L13" s="2">
        <v>33.573</v>
      </c>
      <c r="M13" s="5" t="s">
        <v>21</v>
      </c>
      <c r="N13" s="13">
        <v>12.013999999999999</v>
      </c>
      <c r="O13" s="42"/>
      <c r="P13" s="3"/>
      <c r="Q13" s="6"/>
      <c r="R13" s="3"/>
      <c r="V13" s="30"/>
      <c r="W13" s="28"/>
    </row>
    <row r="14" spans="2:25" x14ac:dyDescent="0.25">
      <c r="B14" s="38"/>
      <c r="C14" s="12" t="s">
        <v>7</v>
      </c>
      <c r="D14" s="2">
        <f t="shared" si="0"/>
        <v>59.400999999999996</v>
      </c>
      <c r="F14" s="4"/>
      <c r="G14" s="5"/>
      <c r="H14" s="4"/>
      <c r="I14" s="5"/>
      <c r="J14" s="2">
        <v>1.3660000000000001</v>
      </c>
      <c r="K14" s="1" t="s">
        <v>21</v>
      </c>
      <c r="L14" s="2">
        <v>43.103999999999999</v>
      </c>
      <c r="M14" s="5" t="s">
        <v>21</v>
      </c>
      <c r="N14" s="13">
        <v>14.930999999999999</v>
      </c>
      <c r="O14" s="42"/>
      <c r="P14" s="3"/>
      <c r="Q14" s="6"/>
      <c r="R14" s="3"/>
      <c r="V14" s="30"/>
      <c r="W14" s="28"/>
    </row>
    <row r="15" spans="2:25" x14ac:dyDescent="0.25">
      <c r="B15" s="38"/>
      <c r="C15" s="12" t="s">
        <v>16</v>
      </c>
      <c r="D15" s="2">
        <f t="shared" si="0"/>
        <v>54.78</v>
      </c>
      <c r="F15" s="4"/>
      <c r="G15" s="5"/>
      <c r="H15" s="4"/>
      <c r="I15" s="5"/>
      <c r="J15" s="2">
        <v>0.56599999999999995</v>
      </c>
      <c r="K15" s="1" t="s">
        <v>21</v>
      </c>
      <c r="L15" s="2">
        <v>43.2</v>
      </c>
      <c r="M15" s="5" t="s">
        <v>21</v>
      </c>
      <c r="N15" s="13">
        <v>11.013999999999999</v>
      </c>
      <c r="O15" s="42"/>
      <c r="P15" s="3"/>
      <c r="Q15" s="6"/>
      <c r="R15" s="3"/>
      <c r="V15" s="30" t="s">
        <v>81</v>
      </c>
      <c r="W15" s="28">
        <f>W10-D15</f>
        <v>-11.069249999999997</v>
      </c>
      <c r="Y15" s="31" t="s">
        <v>67</v>
      </c>
    </row>
    <row r="16" spans="2:25" x14ac:dyDescent="0.25">
      <c r="B16" s="38"/>
      <c r="C16" s="12" t="s">
        <v>18</v>
      </c>
      <c r="D16" s="2">
        <f>SUM(J16,L16,N16)</f>
        <v>26.292999999999999</v>
      </c>
      <c r="F16" s="4"/>
      <c r="G16" s="5"/>
      <c r="H16" s="4"/>
      <c r="I16" s="5"/>
      <c r="J16" s="2">
        <v>5.3940000000000001</v>
      </c>
      <c r="K16" s="1" t="s">
        <v>21</v>
      </c>
      <c r="L16" s="2">
        <v>20.298999999999999</v>
      </c>
      <c r="M16" s="5" t="s">
        <v>21</v>
      </c>
      <c r="N16" s="13">
        <v>0.6</v>
      </c>
      <c r="O16" s="42"/>
      <c r="P16" s="3"/>
      <c r="Q16" s="6"/>
      <c r="R16" s="3"/>
      <c r="V16" s="30" t="s">
        <v>82</v>
      </c>
      <c r="W16" s="49">
        <f>AVERAGE(D16:D17)</f>
        <v>27.79</v>
      </c>
      <c r="Y16" s="1"/>
    </row>
    <row r="17" spans="2:25" ht="15.75" thickBot="1" x14ac:dyDescent="0.3">
      <c r="B17" s="37"/>
      <c r="C17" s="14" t="s">
        <v>26</v>
      </c>
      <c r="D17" s="15">
        <f>SUM(J17,L17,N17)</f>
        <v>29.287000000000003</v>
      </c>
      <c r="E17" s="16"/>
      <c r="F17" s="22"/>
      <c r="G17" s="17"/>
      <c r="H17" s="22"/>
      <c r="I17" s="17"/>
      <c r="J17" s="15">
        <v>5.7249999999999996</v>
      </c>
      <c r="K17" s="16" t="s">
        <v>21</v>
      </c>
      <c r="L17" s="15">
        <v>21.231000000000002</v>
      </c>
      <c r="M17" s="17" t="s">
        <v>21</v>
      </c>
      <c r="N17" s="18">
        <v>2.331</v>
      </c>
      <c r="O17" s="42"/>
      <c r="P17" s="3"/>
      <c r="Q17" s="6"/>
      <c r="R17" s="3"/>
      <c r="V17" s="32" t="s">
        <v>71</v>
      </c>
      <c r="W17" s="26">
        <f>D16-D17</f>
        <v>-2.9940000000000033</v>
      </c>
      <c r="Y17" s="31" t="s">
        <v>79</v>
      </c>
    </row>
    <row r="18" spans="2:25" ht="15.75" thickBot="1" x14ac:dyDescent="0.3">
      <c r="F18" s="4"/>
      <c r="G18" s="5"/>
      <c r="H18" s="4"/>
      <c r="I18" s="5"/>
      <c r="M18" s="5"/>
      <c r="N18" s="4"/>
      <c r="O18" s="43"/>
      <c r="P18" s="3"/>
      <c r="Q18" s="6"/>
      <c r="R18" s="3"/>
    </row>
    <row r="19" spans="2:25" x14ac:dyDescent="0.25">
      <c r="B19" s="36" t="s">
        <v>57</v>
      </c>
      <c r="C19" s="7" t="s">
        <v>8</v>
      </c>
      <c r="D19" s="8">
        <f t="shared" ref="D19:D27" si="1">SUM(J19,L19,N19)</f>
        <v>51.636000000000003</v>
      </c>
      <c r="E19" s="9"/>
      <c r="F19" s="21"/>
      <c r="G19" s="10"/>
      <c r="H19" s="21"/>
      <c r="I19" s="10"/>
      <c r="J19" s="8">
        <v>0.56599999999999995</v>
      </c>
      <c r="K19" s="9" t="s">
        <v>21</v>
      </c>
      <c r="L19" s="8">
        <v>41.503999999999998</v>
      </c>
      <c r="M19" s="10" t="s">
        <v>21</v>
      </c>
      <c r="N19" s="11">
        <v>9.5660000000000007</v>
      </c>
      <c r="O19" s="43"/>
      <c r="P19" s="3"/>
      <c r="Q19" s="6"/>
      <c r="R19" s="3"/>
      <c r="V19" s="50" t="s">
        <v>70</v>
      </c>
      <c r="W19" s="51"/>
    </row>
    <row r="20" spans="2:25" x14ac:dyDescent="0.25">
      <c r="B20" s="38"/>
      <c r="C20" s="12" t="s">
        <v>9</v>
      </c>
      <c r="D20" s="2">
        <f t="shared" si="1"/>
        <v>35.58</v>
      </c>
      <c r="F20" s="4"/>
      <c r="G20" s="5"/>
      <c r="H20" s="4"/>
      <c r="I20" s="5"/>
      <c r="J20" s="2">
        <v>2.766</v>
      </c>
      <c r="K20" s="1" t="s">
        <v>21</v>
      </c>
      <c r="L20" s="2">
        <v>27.648</v>
      </c>
      <c r="M20" s="5" t="s">
        <v>21</v>
      </c>
      <c r="N20" s="13">
        <v>5.1660000000000004</v>
      </c>
      <c r="O20" s="43"/>
      <c r="P20" s="3"/>
      <c r="Q20" s="6"/>
      <c r="R20" s="3"/>
      <c r="V20" s="30" t="s">
        <v>64</v>
      </c>
      <c r="W20" s="28">
        <f>MIN(D19:D26)</f>
        <v>31.248000000000001</v>
      </c>
    </row>
    <row r="21" spans="2:25" x14ac:dyDescent="0.25">
      <c r="B21" s="38"/>
      <c r="C21" s="12" t="s">
        <v>10</v>
      </c>
      <c r="D21" s="2">
        <f t="shared" si="1"/>
        <v>36.848000000000006</v>
      </c>
      <c r="F21" s="4"/>
      <c r="G21" s="5"/>
      <c r="H21" s="4"/>
      <c r="I21" s="5"/>
      <c r="J21" s="2">
        <v>0.56599999999999995</v>
      </c>
      <c r="K21" s="1" t="s">
        <v>21</v>
      </c>
      <c r="L21" s="2">
        <v>32.316000000000003</v>
      </c>
      <c r="M21" s="5" t="s">
        <v>21</v>
      </c>
      <c r="N21" s="13">
        <v>3.9660000000000002</v>
      </c>
      <c r="O21" s="43"/>
      <c r="P21" s="3"/>
      <c r="Q21" s="6"/>
      <c r="R21" s="3"/>
      <c r="V21" s="30" t="s">
        <v>65</v>
      </c>
      <c r="W21" s="28">
        <f>MAX(D19:D26)</f>
        <v>51.636000000000003</v>
      </c>
    </row>
    <row r="22" spans="2:25" x14ac:dyDescent="0.25">
      <c r="B22" s="38"/>
      <c r="C22" s="12" t="s">
        <v>11</v>
      </c>
      <c r="D22" s="2">
        <f t="shared" si="1"/>
        <v>31.248000000000001</v>
      </c>
      <c r="F22" s="4"/>
      <c r="G22" s="5"/>
      <c r="H22" s="4"/>
      <c r="I22" s="5"/>
      <c r="J22" s="2">
        <v>0.6</v>
      </c>
      <c r="K22" s="1" t="s">
        <v>21</v>
      </c>
      <c r="L22" s="2">
        <v>26.282</v>
      </c>
      <c r="M22" s="5" t="s">
        <v>21</v>
      </c>
      <c r="N22" s="13">
        <v>4.3659999999999997</v>
      </c>
      <c r="O22" s="43"/>
      <c r="P22" s="3"/>
      <c r="Q22" s="6"/>
      <c r="R22" s="3"/>
      <c r="V22" s="30" t="s">
        <v>83</v>
      </c>
      <c r="W22" s="49">
        <f>AVERAGE(D19:D26)</f>
        <v>40.247124999999997</v>
      </c>
    </row>
    <row r="23" spans="2:25" x14ac:dyDescent="0.25">
      <c r="B23" s="38"/>
      <c r="C23" s="12" t="s">
        <v>12</v>
      </c>
      <c r="D23" s="2">
        <f t="shared" si="1"/>
        <v>39.345000000000006</v>
      </c>
      <c r="F23" s="4"/>
      <c r="G23" s="5"/>
      <c r="H23" s="4"/>
      <c r="I23" s="5"/>
      <c r="J23" s="1">
        <v>0.56599999999999995</v>
      </c>
      <c r="K23" s="1" t="s">
        <v>21</v>
      </c>
      <c r="L23" s="1">
        <v>34.579000000000001</v>
      </c>
      <c r="M23" s="5" t="s">
        <v>21</v>
      </c>
      <c r="N23" s="13">
        <v>4.2</v>
      </c>
      <c r="O23" s="43"/>
      <c r="P23" s="3"/>
      <c r="Q23" s="6"/>
      <c r="R23" s="3"/>
      <c r="V23" s="30"/>
      <c r="W23" s="28"/>
    </row>
    <row r="24" spans="2:25" x14ac:dyDescent="0.25">
      <c r="B24" s="38"/>
      <c r="C24" s="12" t="s">
        <v>13</v>
      </c>
      <c r="D24" s="2">
        <f t="shared" si="1"/>
        <v>40.007999999999996</v>
      </c>
      <c r="F24" s="4"/>
      <c r="G24" s="5"/>
      <c r="H24" s="4"/>
      <c r="I24" s="5"/>
      <c r="J24" s="2">
        <v>32.042000000000002</v>
      </c>
      <c r="K24" s="1" t="s">
        <v>21</v>
      </c>
      <c r="L24" s="2">
        <v>2.1659999999999999</v>
      </c>
      <c r="M24" s="5" t="s">
        <v>21</v>
      </c>
      <c r="N24" s="13">
        <v>5.8</v>
      </c>
      <c r="O24" s="43"/>
      <c r="P24" s="3"/>
      <c r="Q24" s="6"/>
      <c r="R24" s="3"/>
      <c r="V24" s="30"/>
      <c r="W24" s="28"/>
    </row>
    <row r="25" spans="2:25" x14ac:dyDescent="0.25">
      <c r="B25" s="38"/>
      <c r="C25" s="12" t="s">
        <v>14</v>
      </c>
      <c r="D25" s="2">
        <f t="shared" si="1"/>
        <v>48.436000000000007</v>
      </c>
      <c r="F25" s="4"/>
      <c r="G25" s="5"/>
      <c r="H25" s="4"/>
      <c r="I25" s="5"/>
      <c r="J25" s="2">
        <v>0.56599999999999995</v>
      </c>
      <c r="K25" s="1" t="s">
        <v>21</v>
      </c>
      <c r="L25" s="2">
        <v>40.304000000000002</v>
      </c>
      <c r="M25" s="5" t="s">
        <v>21</v>
      </c>
      <c r="N25" s="13">
        <v>7.5659999999999998</v>
      </c>
      <c r="O25" s="43"/>
      <c r="P25" s="3"/>
      <c r="Q25" s="6"/>
      <c r="R25" s="3"/>
      <c r="V25" s="30"/>
      <c r="W25" s="28"/>
    </row>
    <row r="26" spans="2:25" x14ac:dyDescent="0.25">
      <c r="B26" s="38"/>
      <c r="C26" s="12" t="s">
        <v>15</v>
      </c>
      <c r="D26" s="2">
        <f t="shared" si="1"/>
        <v>38.875999999999998</v>
      </c>
      <c r="F26" s="4"/>
      <c r="G26" s="5"/>
      <c r="H26" s="4"/>
      <c r="I26" s="5"/>
      <c r="J26" s="2">
        <v>1.3660000000000001</v>
      </c>
      <c r="K26" s="1" t="s">
        <v>21</v>
      </c>
      <c r="L26" s="2">
        <v>32.51</v>
      </c>
      <c r="M26" s="5" t="s">
        <v>21</v>
      </c>
      <c r="N26" s="13">
        <v>5</v>
      </c>
      <c r="O26" s="43"/>
      <c r="P26" s="3"/>
      <c r="Q26" s="6"/>
      <c r="R26" s="3"/>
      <c r="V26" s="30"/>
      <c r="W26" s="28"/>
    </row>
    <row r="27" spans="2:25" x14ac:dyDescent="0.25">
      <c r="B27" s="38"/>
      <c r="C27" s="12" t="s">
        <v>17</v>
      </c>
      <c r="D27" s="2">
        <f t="shared" si="1"/>
        <v>52.298000000000002</v>
      </c>
      <c r="F27" s="4"/>
      <c r="G27" s="5"/>
      <c r="H27" s="4"/>
      <c r="I27" s="5"/>
      <c r="J27" s="2">
        <v>0.56599999999999995</v>
      </c>
      <c r="K27" s="1" t="s">
        <v>21</v>
      </c>
      <c r="L27" s="2">
        <v>41.201000000000001</v>
      </c>
      <c r="M27" s="5" t="s">
        <v>21</v>
      </c>
      <c r="N27" s="13">
        <v>10.531000000000001</v>
      </c>
      <c r="O27" s="43"/>
      <c r="P27" s="3"/>
      <c r="Q27" s="6"/>
      <c r="R27" s="3"/>
      <c r="V27" s="30" t="s">
        <v>80</v>
      </c>
      <c r="W27" s="28">
        <f>W22-D27</f>
        <v>-12.050875000000005</v>
      </c>
      <c r="Y27" s="31" t="s">
        <v>67</v>
      </c>
    </row>
    <row r="28" spans="2:25" ht="15.75" thickBot="1" x14ac:dyDescent="0.3">
      <c r="B28" s="38"/>
      <c r="C28" s="12" t="s">
        <v>19</v>
      </c>
      <c r="D28" s="2">
        <f>SUM(J28,L28,N28)</f>
        <v>35.874000000000002</v>
      </c>
      <c r="F28" s="4"/>
      <c r="G28" s="5"/>
      <c r="H28" s="4"/>
      <c r="I28" s="5"/>
      <c r="J28" s="2">
        <v>11.18</v>
      </c>
      <c r="K28" s="1" t="s">
        <v>21</v>
      </c>
      <c r="L28" s="2">
        <v>24.128</v>
      </c>
      <c r="M28" s="5" t="s">
        <v>21</v>
      </c>
      <c r="N28" s="13">
        <v>0.56599999999999995</v>
      </c>
      <c r="O28" s="43"/>
      <c r="P28" s="3"/>
      <c r="Q28" s="6"/>
      <c r="R28" s="3"/>
      <c r="V28" s="30" t="s">
        <v>72</v>
      </c>
      <c r="W28" s="49">
        <f>AVERAGE(D28:D29)</f>
        <v>33.874000000000002</v>
      </c>
    </row>
    <row r="29" spans="2:25" ht="15.75" thickBot="1" x14ac:dyDescent="0.3">
      <c r="B29" s="37"/>
      <c r="C29" s="14" t="s">
        <v>25</v>
      </c>
      <c r="D29" s="15">
        <f>SUM(J29,L29,N29)</f>
        <v>31.873999999999999</v>
      </c>
      <c r="E29" s="16"/>
      <c r="F29" s="22"/>
      <c r="G29" s="17"/>
      <c r="H29" s="22"/>
      <c r="I29" s="17"/>
      <c r="J29" s="15">
        <v>6.8490000000000002</v>
      </c>
      <c r="K29" s="16" t="s">
        <v>21</v>
      </c>
      <c r="L29" s="15">
        <v>24.459</v>
      </c>
      <c r="M29" s="17" t="s">
        <v>21</v>
      </c>
      <c r="N29" s="18">
        <v>0.56599999999999995</v>
      </c>
      <c r="O29" s="43"/>
      <c r="P29" s="3"/>
      <c r="Q29" s="6"/>
      <c r="R29" s="3"/>
      <c r="T29" s="45" t="s">
        <v>63</v>
      </c>
      <c r="V29" s="32" t="s">
        <v>73</v>
      </c>
      <c r="W29" s="26">
        <f>D28-D29</f>
        <v>4.0000000000000036</v>
      </c>
      <c r="Y29" s="31" t="s">
        <v>79</v>
      </c>
    </row>
    <row r="30" spans="2:25" ht="15.75" thickBot="1" x14ac:dyDescent="0.3">
      <c r="F30" s="4"/>
      <c r="G30" s="5"/>
      <c r="H30" s="4"/>
      <c r="I30" s="5"/>
      <c r="M30" s="5"/>
      <c r="N30" s="4"/>
      <c r="O30" s="43"/>
      <c r="T30" s="46"/>
    </row>
    <row r="31" spans="2:25" x14ac:dyDescent="0.25">
      <c r="B31" s="36" t="s">
        <v>62</v>
      </c>
      <c r="C31" s="7" t="s">
        <v>22</v>
      </c>
      <c r="D31" s="8">
        <f>SUM(J31,L31,N31)</f>
        <v>31.209000000000003</v>
      </c>
      <c r="E31" s="9"/>
      <c r="F31" s="21"/>
      <c r="G31" s="10"/>
      <c r="H31" s="21"/>
      <c r="I31" s="10"/>
      <c r="J31" s="8">
        <v>6.9939999999999998</v>
      </c>
      <c r="K31" s="9" t="s">
        <v>21</v>
      </c>
      <c r="L31" s="8">
        <v>21.734000000000002</v>
      </c>
      <c r="M31" s="10" t="s">
        <v>21</v>
      </c>
      <c r="N31" s="21">
        <v>2.4809999999999999</v>
      </c>
      <c r="O31" s="43"/>
      <c r="P31" s="23">
        <v>7.2</v>
      </c>
      <c r="Q31" s="9" t="s">
        <v>21</v>
      </c>
      <c r="R31" s="8">
        <v>11.214</v>
      </c>
      <c r="S31" s="9"/>
      <c r="T31" s="24">
        <f>P31+R31</f>
        <v>18.414000000000001</v>
      </c>
    </row>
    <row r="32" spans="2:25" ht="15.75" thickBot="1" x14ac:dyDescent="0.3">
      <c r="B32" s="37"/>
      <c r="C32" s="14" t="s">
        <v>24</v>
      </c>
      <c r="D32" s="15">
        <f>SUM(J32,L32,N32)</f>
        <v>30.693999999999999</v>
      </c>
      <c r="E32" s="16"/>
      <c r="F32" s="22"/>
      <c r="G32" s="17"/>
      <c r="H32" s="22"/>
      <c r="I32" s="17"/>
      <c r="J32" s="15">
        <v>6.6630000000000003</v>
      </c>
      <c r="K32" s="16" t="s">
        <v>21</v>
      </c>
      <c r="L32" s="15">
        <v>20.968</v>
      </c>
      <c r="M32" s="17" t="s">
        <v>21</v>
      </c>
      <c r="N32" s="22">
        <v>3.0630000000000002</v>
      </c>
      <c r="O32" s="43"/>
      <c r="P32" s="25">
        <v>7</v>
      </c>
      <c r="Q32" s="16" t="s">
        <v>21</v>
      </c>
      <c r="R32" s="15">
        <v>10.944000000000001</v>
      </c>
      <c r="S32" s="16"/>
      <c r="T32" s="26">
        <f>P32+R32</f>
        <v>17.944000000000003</v>
      </c>
      <c r="V32" s="29" t="s">
        <v>78</v>
      </c>
      <c r="W32" s="2">
        <f>D31-D32</f>
        <v>0.51500000000000412</v>
      </c>
      <c r="Y32" s="31" t="s">
        <v>79</v>
      </c>
    </row>
    <row r="33" spans="2:25" ht="15.75" thickBot="1" x14ac:dyDescent="0.3">
      <c r="F33" s="4"/>
      <c r="G33" s="5"/>
      <c r="H33" s="4"/>
      <c r="I33" s="5"/>
      <c r="M33" s="5"/>
      <c r="N33" s="4"/>
      <c r="O33" s="43"/>
      <c r="V33" s="1"/>
      <c r="W33" s="1"/>
      <c r="Y33" s="1"/>
    </row>
    <row r="34" spans="2:25" x14ac:dyDescent="0.25">
      <c r="B34" s="36" t="s">
        <v>58</v>
      </c>
      <c r="C34" s="7" t="s">
        <v>31</v>
      </c>
      <c r="D34" s="8">
        <f t="shared" ref="D34:D48" si="2">SUM(J34,L34,N34)</f>
        <v>5.4429999999999996</v>
      </c>
      <c r="E34" s="9"/>
      <c r="F34" s="21"/>
      <c r="G34" s="10"/>
      <c r="H34" s="21"/>
      <c r="I34" s="10"/>
      <c r="J34" s="8">
        <v>0.56599999999999995</v>
      </c>
      <c r="K34" s="9" t="s">
        <v>21</v>
      </c>
      <c r="L34" s="8">
        <v>1.6970000000000001</v>
      </c>
      <c r="M34" s="10" t="s">
        <v>21</v>
      </c>
      <c r="N34" s="21">
        <v>3.18</v>
      </c>
      <c r="O34" s="43"/>
      <c r="P34" s="23">
        <v>8.1999999999999993</v>
      </c>
      <c r="Q34" s="9" t="s">
        <v>21</v>
      </c>
      <c r="R34" s="8">
        <v>11.677</v>
      </c>
      <c r="S34" s="9"/>
      <c r="T34" s="24">
        <f t="shared" ref="T34:T48" si="3">P34+R34</f>
        <v>19.876999999999999</v>
      </c>
      <c r="V34" s="1"/>
      <c r="W34" s="1"/>
      <c r="Y34" s="31" t="s">
        <v>74</v>
      </c>
    </row>
    <row r="35" spans="2:25" x14ac:dyDescent="0.25">
      <c r="B35" s="38"/>
      <c r="C35" s="12" t="s">
        <v>32</v>
      </c>
      <c r="D35" s="2">
        <f t="shared" si="2"/>
        <v>36.08</v>
      </c>
      <c r="F35" s="4"/>
      <c r="G35" s="5"/>
      <c r="H35" s="4"/>
      <c r="I35" s="5"/>
      <c r="J35" s="2">
        <v>0.56599999999999995</v>
      </c>
      <c r="K35" s="1" t="s">
        <v>21</v>
      </c>
      <c r="L35" s="2">
        <v>29.347999999999999</v>
      </c>
      <c r="M35" s="5" t="s">
        <v>21</v>
      </c>
      <c r="N35" s="4">
        <v>6.1660000000000004</v>
      </c>
      <c r="O35" s="43"/>
      <c r="P35" s="27">
        <v>6.2</v>
      </c>
      <c r="Q35" s="1" t="s">
        <v>21</v>
      </c>
      <c r="R35" s="2">
        <v>9.5310000000000006</v>
      </c>
      <c r="T35" s="28">
        <f t="shared" si="3"/>
        <v>15.731000000000002</v>
      </c>
      <c r="V35" s="1"/>
      <c r="W35" s="1"/>
      <c r="Y35" s="31" t="s">
        <v>75</v>
      </c>
    </row>
    <row r="36" spans="2:25" x14ac:dyDescent="0.25">
      <c r="B36" s="38"/>
      <c r="C36" s="12" t="s">
        <v>33</v>
      </c>
      <c r="D36" s="2">
        <f t="shared" si="2"/>
        <v>34.475000000000001</v>
      </c>
      <c r="F36" s="4"/>
      <c r="G36" s="5"/>
      <c r="H36" s="4"/>
      <c r="I36" s="5"/>
      <c r="J36" s="2">
        <v>1.3660000000000001</v>
      </c>
      <c r="K36" s="1" t="s">
        <v>21</v>
      </c>
      <c r="L36" s="2">
        <v>27.577999999999999</v>
      </c>
      <c r="M36" s="5" t="s">
        <v>21</v>
      </c>
      <c r="N36" s="4">
        <v>5.5309999999999997</v>
      </c>
      <c r="O36" s="43"/>
      <c r="P36" s="27">
        <v>7.4</v>
      </c>
      <c r="Q36" s="1" t="s">
        <v>21</v>
      </c>
      <c r="R36" s="2">
        <v>9.8629999999999995</v>
      </c>
      <c r="T36" s="28">
        <f t="shared" si="3"/>
        <v>17.262999999999998</v>
      </c>
      <c r="V36" s="1"/>
      <c r="W36" s="1"/>
      <c r="Y36" s="1"/>
    </row>
    <row r="37" spans="2:25" x14ac:dyDescent="0.25">
      <c r="B37" s="38"/>
      <c r="C37" s="12" t="s">
        <v>34</v>
      </c>
      <c r="D37" s="2">
        <f t="shared" si="2"/>
        <v>29.210999999999999</v>
      </c>
      <c r="F37" s="4"/>
      <c r="G37" s="5"/>
      <c r="H37" s="4"/>
      <c r="I37" s="5"/>
      <c r="J37" s="2">
        <v>0.56599999999999995</v>
      </c>
      <c r="K37" s="1" t="s">
        <v>21</v>
      </c>
      <c r="L37" s="2">
        <v>25.713999999999999</v>
      </c>
      <c r="M37" s="5" t="s">
        <v>21</v>
      </c>
      <c r="N37" s="4">
        <v>2.931</v>
      </c>
      <c r="O37" s="43"/>
      <c r="P37" s="27">
        <v>12.566000000000001</v>
      </c>
      <c r="Q37" s="1" t="s">
        <v>21</v>
      </c>
      <c r="R37" s="2">
        <v>11.863</v>
      </c>
      <c r="T37" s="28">
        <f t="shared" si="3"/>
        <v>24.429000000000002</v>
      </c>
      <c r="V37" s="1"/>
      <c r="W37" s="1"/>
      <c r="Y37" s="1"/>
    </row>
    <row r="38" spans="2:25" x14ac:dyDescent="0.25">
      <c r="B38" s="38"/>
      <c r="C38" s="12" t="s">
        <v>35</v>
      </c>
      <c r="D38" s="2">
        <f t="shared" si="2"/>
        <v>29.582999999999998</v>
      </c>
      <c r="F38" s="4"/>
      <c r="G38" s="5"/>
      <c r="H38" s="4"/>
      <c r="I38" s="5"/>
      <c r="J38" s="2">
        <v>0.56599999999999995</v>
      </c>
      <c r="K38" s="1" t="s">
        <v>21</v>
      </c>
      <c r="L38" s="2">
        <v>25.367999999999999</v>
      </c>
      <c r="M38" s="5" t="s">
        <v>21</v>
      </c>
      <c r="N38" s="4">
        <v>3.649</v>
      </c>
      <c r="O38" s="43"/>
      <c r="P38" s="27">
        <v>6.4</v>
      </c>
      <c r="Q38" s="1" t="s">
        <v>21</v>
      </c>
      <c r="R38" s="2">
        <v>10.725</v>
      </c>
      <c r="T38" s="28">
        <f t="shared" si="3"/>
        <v>17.125</v>
      </c>
      <c r="V38" s="1"/>
      <c r="W38" s="1"/>
      <c r="Y38" s="1"/>
    </row>
    <row r="39" spans="2:25" x14ac:dyDescent="0.25">
      <c r="B39" s="38"/>
      <c r="C39" s="12" t="s">
        <v>36</v>
      </c>
      <c r="D39" s="2">
        <f t="shared" si="2"/>
        <v>26.305</v>
      </c>
      <c r="F39" s="4"/>
      <c r="G39" s="5"/>
      <c r="H39" s="4"/>
      <c r="I39" s="5"/>
      <c r="J39" s="2">
        <v>9.8000000000000007</v>
      </c>
      <c r="K39" s="1" t="s">
        <v>21</v>
      </c>
      <c r="L39" s="2">
        <v>11.007999999999999</v>
      </c>
      <c r="M39" s="5" t="s">
        <v>21</v>
      </c>
      <c r="N39" s="4">
        <v>5.4969999999999999</v>
      </c>
      <c r="O39" s="43"/>
      <c r="P39" s="27">
        <v>8.6</v>
      </c>
      <c r="Q39" s="1" t="s">
        <v>21</v>
      </c>
      <c r="R39" s="2">
        <v>9.4280000000000008</v>
      </c>
      <c r="T39" s="28">
        <f t="shared" si="3"/>
        <v>18.027999999999999</v>
      </c>
      <c r="V39" s="1"/>
      <c r="W39" s="1"/>
      <c r="Y39" s="1"/>
    </row>
    <row r="40" spans="2:25" x14ac:dyDescent="0.25">
      <c r="B40" s="38"/>
      <c r="C40" s="12" t="s">
        <v>37</v>
      </c>
      <c r="D40" s="2">
        <f t="shared" si="2"/>
        <v>28.609000000000002</v>
      </c>
      <c r="F40" s="4"/>
      <c r="G40" s="5"/>
      <c r="H40" s="4"/>
      <c r="I40" s="5"/>
      <c r="J40" s="2">
        <v>11.166</v>
      </c>
      <c r="K40" s="1" t="s">
        <v>21</v>
      </c>
      <c r="L40" s="2">
        <v>14.077</v>
      </c>
      <c r="M40" s="5" t="s">
        <v>21</v>
      </c>
      <c r="N40" s="4">
        <v>3.3660000000000001</v>
      </c>
      <c r="O40" s="43"/>
      <c r="P40" s="27">
        <v>4.2</v>
      </c>
      <c r="Q40" s="1" t="s">
        <v>21</v>
      </c>
      <c r="R40" s="2">
        <v>10.194000000000001</v>
      </c>
      <c r="T40" s="28">
        <f t="shared" si="3"/>
        <v>14.394000000000002</v>
      </c>
      <c r="V40" s="1"/>
      <c r="W40" s="1"/>
      <c r="Y40" s="1"/>
    </row>
    <row r="41" spans="2:25" x14ac:dyDescent="0.25">
      <c r="B41" s="38"/>
      <c r="C41" s="12" t="s">
        <v>38</v>
      </c>
      <c r="D41" s="2">
        <f t="shared" si="2"/>
        <v>26.265999999999998</v>
      </c>
      <c r="F41" s="4"/>
      <c r="G41" s="5"/>
      <c r="H41" s="4"/>
      <c r="I41" s="5"/>
      <c r="J41" s="2">
        <v>0.56599999999999995</v>
      </c>
      <c r="K41" s="1" t="s">
        <v>21</v>
      </c>
      <c r="L41" s="2">
        <v>23.134</v>
      </c>
      <c r="M41" s="5" t="s">
        <v>21</v>
      </c>
      <c r="N41" s="4">
        <v>2.5659999999999998</v>
      </c>
      <c r="O41" s="43"/>
      <c r="P41" s="27">
        <v>9</v>
      </c>
      <c r="Q41" s="1" t="s">
        <v>21</v>
      </c>
      <c r="R41" s="2">
        <v>10.691000000000001</v>
      </c>
      <c r="T41" s="28">
        <f t="shared" si="3"/>
        <v>19.691000000000003</v>
      </c>
      <c r="V41" s="1"/>
      <c r="W41" s="1"/>
      <c r="Y41" s="1"/>
    </row>
    <row r="42" spans="2:25" x14ac:dyDescent="0.25">
      <c r="B42" s="38"/>
      <c r="C42" s="12" t="s">
        <v>39</v>
      </c>
      <c r="D42" s="2">
        <f t="shared" si="2"/>
        <v>27.533999999999999</v>
      </c>
      <c r="F42" s="4"/>
      <c r="G42" s="5"/>
      <c r="H42" s="4"/>
      <c r="I42" s="5"/>
      <c r="J42" s="2">
        <v>0.56599999999999995</v>
      </c>
      <c r="K42" s="1" t="s">
        <v>21</v>
      </c>
      <c r="L42" s="2">
        <v>26.568000000000001</v>
      </c>
      <c r="M42" s="5" t="s">
        <v>21</v>
      </c>
      <c r="N42" s="4">
        <v>0.4</v>
      </c>
      <c r="O42" s="43"/>
      <c r="P42" s="27">
        <v>5.2</v>
      </c>
      <c r="Q42" s="1" t="s">
        <v>21</v>
      </c>
      <c r="R42" s="2">
        <v>11.76</v>
      </c>
      <c r="T42" s="28">
        <f t="shared" si="3"/>
        <v>16.96</v>
      </c>
      <c r="V42" s="1"/>
      <c r="W42" s="1"/>
      <c r="Y42" s="1"/>
    </row>
    <row r="43" spans="2:25" x14ac:dyDescent="0.25">
      <c r="B43" s="38"/>
      <c r="C43" s="12" t="s">
        <v>40</v>
      </c>
      <c r="D43" s="2">
        <f t="shared" si="2"/>
        <v>26.265999999999998</v>
      </c>
      <c r="F43" s="4"/>
      <c r="G43" s="5"/>
      <c r="H43" s="4"/>
      <c r="I43" s="5"/>
      <c r="J43" s="2">
        <v>0.56599999999999995</v>
      </c>
      <c r="K43" s="1" t="s">
        <v>21</v>
      </c>
      <c r="L43" s="2">
        <v>23.934000000000001</v>
      </c>
      <c r="M43" s="5" t="s">
        <v>21</v>
      </c>
      <c r="N43" s="4">
        <v>1.766</v>
      </c>
      <c r="O43" s="43"/>
      <c r="P43" s="27">
        <v>8.1999999999999993</v>
      </c>
      <c r="Q43" s="1" t="s">
        <v>21</v>
      </c>
      <c r="R43" s="2">
        <v>11.843</v>
      </c>
      <c r="T43" s="28">
        <f t="shared" si="3"/>
        <v>20.042999999999999</v>
      </c>
      <c r="V43" s="1"/>
      <c r="W43" s="1"/>
      <c r="Y43" s="1"/>
    </row>
    <row r="44" spans="2:25" x14ac:dyDescent="0.25">
      <c r="B44" s="38"/>
      <c r="C44" s="12" t="s">
        <v>41</v>
      </c>
      <c r="D44" s="2">
        <f t="shared" si="2"/>
        <v>31.142999999999997</v>
      </c>
      <c r="F44" s="4"/>
      <c r="G44" s="5"/>
      <c r="H44" s="4"/>
      <c r="I44" s="5"/>
      <c r="J44" s="2">
        <v>0.56599999999999995</v>
      </c>
      <c r="K44" s="1" t="s">
        <v>21</v>
      </c>
      <c r="L44" s="2">
        <v>27.513999999999999</v>
      </c>
      <c r="M44" s="5" t="s">
        <v>21</v>
      </c>
      <c r="N44" s="4">
        <v>3.0630000000000002</v>
      </c>
      <c r="O44" s="43"/>
      <c r="P44" s="27">
        <v>7.6</v>
      </c>
      <c r="Q44" s="1" t="s">
        <v>21</v>
      </c>
      <c r="R44" s="2">
        <v>12.98</v>
      </c>
      <c r="T44" s="28">
        <f t="shared" si="3"/>
        <v>20.58</v>
      </c>
      <c r="V44" s="1"/>
      <c r="W44" s="1"/>
      <c r="Y44" s="1"/>
    </row>
    <row r="45" spans="2:25" x14ac:dyDescent="0.25">
      <c r="B45" s="38"/>
      <c r="C45" s="12" t="s">
        <v>42</v>
      </c>
      <c r="D45" s="2">
        <f t="shared" si="2"/>
        <v>35.039000000000001</v>
      </c>
      <c r="F45" s="4"/>
      <c r="G45" s="5"/>
      <c r="H45" s="4"/>
      <c r="I45" s="5"/>
      <c r="J45" s="2">
        <v>2.1659999999999999</v>
      </c>
      <c r="K45" s="1" t="s">
        <v>21</v>
      </c>
      <c r="L45" s="2">
        <v>28.306999999999999</v>
      </c>
      <c r="M45" s="5" t="s">
        <v>21</v>
      </c>
      <c r="N45" s="4">
        <v>4.5659999999999998</v>
      </c>
      <c r="O45" s="43"/>
      <c r="P45" s="27">
        <v>5.6</v>
      </c>
      <c r="Q45" s="1" t="s">
        <v>21</v>
      </c>
      <c r="R45" s="2">
        <v>9.0969999999999995</v>
      </c>
      <c r="T45" s="28">
        <f t="shared" si="3"/>
        <v>14.696999999999999</v>
      </c>
      <c r="V45" s="1"/>
      <c r="W45" s="1"/>
      <c r="Y45" s="1"/>
    </row>
    <row r="46" spans="2:25" x14ac:dyDescent="0.25">
      <c r="B46" s="38"/>
      <c r="C46" s="12" t="s">
        <v>43</v>
      </c>
      <c r="D46" s="2">
        <f t="shared" si="2"/>
        <v>34.177</v>
      </c>
      <c r="F46" s="4"/>
      <c r="G46" s="5"/>
      <c r="H46" s="4"/>
      <c r="I46" s="5"/>
      <c r="J46" s="2">
        <v>0.56599999999999995</v>
      </c>
      <c r="K46" s="1" t="s">
        <v>21</v>
      </c>
      <c r="L46" s="2">
        <v>28.597000000000001</v>
      </c>
      <c r="M46" s="5" t="s">
        <v>21</v>
      </c>
      <c r="N46" s="4">
        <v>5.0140000000000002</v>
      </c>
      <c r="O46" s="43"/>
      <c r="P46" s="27">
        <v>7.2</v>
      </c>
      <c r="Q46" s="1" t="s">
        <v>21</v>
      </c>
      <c r="R46" s="2">
        <v>9.76</v>
      </c>
      <c r="T46" s="28">
        <f t="shared" si="3"/>
        <v>16.96</v>
      </c>
      <c r="V46" s="1"/>
      <c r="W46" s="1"/>
      <c r="Y46" s="1"/>
    </row>
    <row r="47" spans="2:25" x14ac:dyDescent="0.25">
      <c r="B47" s="38"/>
      <c r="C47" s="12" t="s">
        <v>44</v>
      </c>
      <c r="D47" s="2">
        <f t="shared" si="2"/>
        <v>28.334000000000003</v>
      </c>
      <c r="F47" s="4"/>
      <c r="G47" s="5"/>
      <c r="H47" s="4"/>
      <c r="I47" s="5"/>
      <c r="J47" s="2">
        <v>1.3660000000000001</v>
      </c>
      <c r="K47" s="1" t="s">
        <v>21</v>
      </c>
      <c r="L47" s="2">
        <v>22.568000000000001</v>
      </c>
      <c r="M47" s="5" t="s">
        <v>21</v>
      </c>
      <c r="N47" s="4">
        <v>4.4000000000000004</v>
      </c>
      <c r="O47" s="43"/>
      <c r="P47" s="27">
        <v>9.1999999999999993</v>
      </c>
      <c r="Q47" s="1" t="s">
        <v>21</v>
      </c>
      <c r="R47" s="2">
        <v>8.766</v>
      </c>
      <c r="T47" s="28">
        <f t="shared" si="3"/>
        <v>17.966000000000001</v>
      </c>
      <c r="V47" s="1"/>
      <c r="W47" s="1"/>
      <c r="Y47" s="1"/>
    </row>
    <row r="48" spans="2:25" ht="15.75" thickBot="1" x14ac:dyDescent="0.3">
      <c r="B48" s="37"/>
      <c r="C48" s="14" t="s">
        <v>45</v>
      </c>
      <c r="D48" s="15">
        <f t="shared" si="2"/>
        <v>32.430999999999997</v>
      </c>
      <c r="E48" s="16"/>
      <c r="F48" s="22"/>
      <c r="G48" s="17"/>
      <c r="H48" s="22"/>
      <c r="I48" s="17"/>
      <c r="J48" s="15">
        <v>0.56599999999999995</v>
      </c>
      <c r="K48" s="16" t="s">
        <v>21</v>
      </c>
      <c r="L48" s="15">
        <v>27.065000000000001</v>
      </c>
      <c r="M48" s="17" t="s">
        <v>21</v>
      </c>
      <c r="N48" s="22">
        <v>4.8</v>
      </c>
      <c r="O48" s="43"/>
      <c r="P48" s="25">
        <v>5.4</v>
      </c>
      <c r="Q48" s="16" t="s">
        <v>21</v>
      </c>
      <c r="R48" s="15">
        <v>9.1999999999999993</v>
      </c>
      <c r="S48" s="16"/>
      <c r="T48" s="26">
        <f t="shared" si="3"/>
        <v>14.6</v>
      </c>
      <c r="V48" s="1"/>
      <c r="W48" s="1"/>
      <c r="Y48" s="1"/>
    </row>
    <row r="49" spans="2:25" ht="15.75" thickBot="1" x14ac:dyDescent="0.3">
      <c r="F49" s="4"/>
      <c r="G49" s="5"/>
      <c r="H49" s="4"/>
      <c r="I49" s="5"/>
      <c r="M49" s="5"/>
      <c r="N49" s="4"/>
      <c r="O49" s="43"/>
    </row>
    <row r="50" spans="2:25" x14ac:dyDescent="0.25">
      <c r="B50" s="36" t="s">
        <v>59</v>
      </c>
      <c r="C50" s="19" t="s">
        <v>46</v>
      </c>
      <c r="D50" s="8">
        <f t="shared" ref="D50:D59" si="4">SUM(J50,L50,N50)</f>
        <v>32.664999999999999</v>
      </c>
      <c r="E50" s="9"/>
      <c r="F50" s="10"/>
      <c r="G50" s="10"/>
      <c r="H50" s="21"/>
      <c r="I50" s="10"/>
      <c r="J50" s="9">
        <v>27.498999999999999</v>
      </c>
      <c r="K50" s="9" t="s">
        <v>21</v>
      </c>
      <c r="L50" s="8">
        <v>4.5999999999999996</v>
      </c>
      <c r="M50" s="10" t="s">
        <v>21</v>
      </c>
      <c r="N50" s="21">
        <v>0.56599999999999995</v>
      </c>
      <c r="O50" s="43"/>
      <c r="P50" s="23">
        <v>9.6</v>
      </c>
      <c r="Q50" s="9" t="s">
        <v>21</v>
      </c>
      <c r="R50" s="9">
        <v>14.249000000000001</v>
      </c>
      <c r="S50" s="9"/>
      <c r="T50" s="24">
        <f t="shared" ref="T50:T58" si="5">P50+R50</f>
        <v>23.849</v>
      </c>
    </row>
    <row r="51" spans="2:25" x14ac:dyDescent="0.25">
      <c r="B51" s="38"/>
      <c r="C51" s="20" t="s">
        <v>47</v>
      </c>
      <c r="D51" s="2">
        <f t="shared" si="4"/>
        <v>34.602000000000004</v>
      </c>
      <c r="F51" s="5">
        <v>0.56599999999999995</v>
      </c>
      <c r="G51" s="5" t="s">
        <v>21</v>
      </c>
      <c r="H51" s="4">
        <v>3.4</v>
      </c>
      <c r="I51" s="5" t="s">
        <v>21</v>
      </c>
      <c r="J51" s="1">
        <v>21.271000000000001</v>
      </c>
      <c r="K51" s="1" t="s">
        <v>21</v>
      </c>
      <c r="L51" s="2">
        <v>11.2</v>
      </c>
      <c r="M51" s="5" t="s">
        <v>21</v>
      </c>
      <c r="N51" s="4">
        <v>2.1309999999999998</v>
      </c>
      <c r="O51" s="43"/>
      <c r="P51" s="27">
        <v>3.5659999999999998</v>
      </c>
      <c r="Q51" s="1" t="s">
        <v>21</v>
      </c>
      <c r="R51" s="2">
        <v>13.166</v>
      </c>
      <c r="T51" s="28">
        <f t="shared" si="5"/>
        <v>16.731999999999999</v>
      </c>
      <c r="Y51" s="31" t="s">
        <v>76</v>
      </c>
    </row>
    <row r="52" spans="2:25" x14ac:dyDescent="0.25">
      <c r="B52" s="38"/>
      <c r="C52" s="12" t="s">
        <v>48</v>
      </c>
      <c r="D52" s="2">
        <f t="shared" si="4"/>
        <v>29.431000000000001</v>
      </c>
      <c r="F52" s="4">
        <v>0.56599999999999995</v>
      </c>
      <c r="G52" s="5" t="s">
        <v>21</v>
      </c>
      <c r="H52" s="4">
        <v>9.125</v>
      </c>
      <c r="I52" s="5" t="s">
        <v>21</v>
      </c>
      <c r="J52" s="2">
        <v>24.030999999999999</v>
      </c>
      <c r="K52" s="1" t="s">
        <v>21</v>
      </c>
      <c r="L52" s="2">
        <v>4.8</v>
      </c>
      <c r="M52" s="5" t="s">
        <v>21</v>
      </c>
      <c r="N52" s="4">
        <v>0.6</v>
      </c>
      <c r="O52" s="43"/>
      <c r="P52" s="27">
        <v>8</v>
      </c>
      <c r="Q52" s="1" t="s">
        <v>21</v>
      </c>
      <c r="R52" s="2">
        <v>14.566000000000001</v>
      </c>
      <c r="T52" s="28">
        <f t="shared" si="5"/>
        <v>22.566000000000003</v>
      </c>
      <c r="Y52" s="31" t="s">
        <v>76</v>
      </c>
    </row>
    <row r="53" spans="2:25" x14ac:dyDescent="0.25">
      <c r="B53" s="38"/>
      <c r="C53" s="12" t="s">
        <v>49</v>
      </c>
      <c r="D53" s="2">
        <f t="shared" si="4"/>
        <v>27.497000000000003</v>
      </c>
      <c r="F53" s="4"/>
      <c r="G53" s="5"/>
      <c r="H53" s="4"/>
      <c r="I53" s="5"/>
      <c r="J53" s="2">
        <v>19.966000000000001</v>
      </c>
      <c r="K53" s="1" t="s">
        <v>21</v>
      </c>
      <c r="L53" s="2">
        <v>5.8</v>
      </c>
      <c r="M53" s="5" t="s">
        <v>21</v>
      </c>
      <c r="N53" s="4">
        <v>1.7310000000000001</v>
      </c>
      <c r="O53" s="43"/>
      <c r="P53" s="27">
        <v>10.8</v>
      </c>
      <c r="Q53" s="1" t="s">
        <v>21</v>
      </c>
      <c r="R53" s="2">
        <v>14.897</v>
      </c>
      <c r="T53" s="28">
        <f t="shared" si="5"/>
        <v>25.697000000000003</v>
      </c>
      <c r="Y53" s="31" t="s">
        <v>68</v>
      </c>
    </row>
    <row r="54" spans="2:25" x14ac:dyDescent="0.25">
      <c r="B54" s="38"/>
      <c r="C54" s="12" t="s">
        <v>50</v>
      </c>
      <c r="D54" s="2">
        <f t="shared" si="4"/>
        <v>35.83</v>
      </c>
      <c r="F54" s="4">
        <v>1.3660000000000001</v>
      </c>
      <c r="G54" s="5" t="s">
        <v>21</v>
      </c>
      <c r="H54" s="4">
        <v>5.931</v>
      </c>
      <c r="I54" s="5" t="s">
        <v>21</v>
      </c>
      <c r="J54" s="2">
        <v>27.263999999999999</v>
      </c>
      <c r="K54" s="1" t="s">
        <v>21</v>
      </c>
      <c r="L54" s="2">
        <v>6</v>
      </c>
      <c r="M54" s="5" t="s">
        <v>21</v>
      </c>
      <c r="N54" s="4">
        <v>2.5659999999999998</v>
      </c>
      <c r="O54" s="43"/>
      <c r="P54" s="27">
        <v>8</v>
      </c>
      <c r="Q54" s="1" t="s">
        <v>21</v>
      </c>
      <c r="R54" s="2">
        <v>14.14</v>
      </c>
      <c r="T54" s="28">
        <f t="shared" si="5"/>
        <v>22.14</v>
      </c>
      <c r="Y54" s="31" t="s">
        <v>76</v>
      </c>
    </row>
    <row r="55" spans="2:25" x14ac:dyDescent="0.25">
      <c r="B55" s="38"/>
      <c r="C55" s="12" t="s">
        <v>51</v>
      </c>
      <c r="D55" s="2">
        <f t="shared" si="4"/>
        <v>30.74</v>
      </c>
      <c r="F55" s="4">
        <v>0.8</v>
      </c>
      <c r="G55" s="5" t="s">
        <v>21</v>
      </c>
      <c r="H55" s="4">
        <v>3</v>
      </c>
      <c r="I55" s="5" t="s">
        <v>21</v>
      </c>
      <c r="J55" s="2">
        <v>23.574000000000002</v>
      </c>
      <c r="K55" s="1" t="s">
        <v>21</v>
      </c>
      <c r="L55" s="2">
        <v>6.6</v>
      </c>
      <c r="M55" s="5" t="s">
        <v>21</v>
      </c>
      <c r="N55" s="4">
        <v>0.56599999999999995</v>
      </c>
      <c r="O55" s="43"/>
      <c r="P55" s="27">
        <v>8.1999999999999993</v>
      </c>
      <c r="Q55" s="1" t="s">
        <v>21</v>
      </c>
      <c r="R55" s="2">
        <v>14.691000000000001</v>
      </c>
      <c r="T55" s="28">
        <f t="shared" si="5"/>
        <v>22.890999999999998</v>
      </c>
      <c r="Y55" s="31" t="s">
        <v>76</v>
      </c>
    </row>
    <row r="56" spans="2:25" x14ac:dyDescent="0.25">
      <c r="B56" s="38"/>
      <c r="C56" s="12" t="s">
        <v>52</v>
      </c>
      <c r="D56" s="2">
        <f t="shared" si="4"/>
        <v>34.794000000000004</v>
      </c>
      <c r="F56" s="4"/>
      <c r="G56" s="5"/>
      <c r="H56" s="4"/>
      <c r="I56" s="5"/>
      <c r="J56" s="2">
        <v>23.428000000000001</v>
      </c>
      <c r="K56" s="1" t="s">
        <v>21</v>
      </c>
      <c r="L56" s="2">
        <v>8.4</v>
      </c>
      <c r="M56" s="5" t="s">
        <v>21</v>
      </c>
      <c r="N56" s="4">
        <v>2.9660000000000002</v>
      </c>
      <c r="O56" s="43"/>
      <c r="P56" s="27">
        <v>7.6</v>
      </c>
      <c r="Q56" s="1" t="s">
        <v>21</v>
      </c>
      <c r="R56" s="2">
        <v>14.042999999999999</v>
      </c>
      <c r="T56" s="28">
        <f t="shared" si="5"/>
        <v>21.643000000000001</v>
      </c>
    </row>
    <row r="57" spans="2:25" x14ac:dyDescent="0.25">
      <c r="B57" s="38"/>
      <c r="C57" s="12" t="s">
        <v>53</v>
      </c>
      <c r="D57" s="2">
        <f t="shared" si="4"/>
        <v>35.896999999999998</v>
      </c>
      <c r="F57" s="4"/>
      <c r="G57" s="5"/>
      <c r="H57" s="4"/>
      <c r="I57" s="5"/>
      <c r="J57" s="2">
        <v>22.297000000000001</v>
      </c>
      <c r="K57" s="1" t="s">
        <v>21</v>
      </c>
      <c r="L57" s="2">
        <v>13</v>
      </c>
      <c r="M57" s="5" t="s">
        <v>21</v>
      </c>
      <c r="N57" s="4">
        <v>0.6</v>
      </c>
      <c r="O57" s="43"/>
      <c r="P57" s="27">
        <v>3.2</v>
      </c>
      <c r="Q57" s="1" t="s">
        <v>21</v>
      </c>
      <c r="R57" s="2">
        <v>14.994</v>
      </c>
      <c r="T57" s="28">
        <f t="shared" si="5"/>
        <v>18.193999999999999</v>
      </c>
    </row>
    <row r="58" spans="2:25" ht="15.75" thickBot="1" x14ac:dyDescent="0.3">
      <c r="B58" s="38"/>
      <c r="C58" s="12" t="s">
        <v>54</v>
      </c>
      <c r="D58" s="2">
        <f t="shared" si="4"/>
        <v>32.353999999999999</v>
      </c>
      <c r="F58" s="4"/>
      <c r="G58" s="5"/>
      <c r="H58" s="4"/>
      <c r="I58" s="5"/>
      <c r="J58" s="2">
        <v>27.187999999999999</v>
      </c>
      <c r="K58" s="1" t="s">
        <v>21</v>
      </c>
      <c r="L58" s="2">
        <v>4.5999999999999996</v>
      </c>
      <c r="M58" s="5" t="s">
        <v>21</v>
      </c>
      <c r="N58" s="4">
        <v>0.56599999999999995</v>
      </c>
      <c r="O58" s="43"/>
      <c r="P58" s="25">
        <v>10.4</v>
      </c>
      <c r="Q58" s="16" t="s">
        <v>21</v>
      </c>
      <c r="R58" s="15">
        <v>14.346</v>
      </c>
      <c r="S58" s="16"/>
      <c r="T58" s="26">
        <f t="shared" si="5"/>
        <v>24.746000000000002</v>
      </c>
    </row>
    <row r="59" spans="2:25" ht="15.75" thickBot="1" x14ac:dyDescent="0.3">
      <c r="B59" s="37"/>
      <c r="C59" s="14" t="s">
        <v>55</v>
      </c>
      <c r="D59" s="15">
        <f t="shared" si="4"/>
        <v>28.842000000000002</v>
      </c>
      <c r="E59" s="16"/>
      <c r="F59" s="22"/>
      <c r="G59" s="17"/>
      <c r="H59" s="22"/>
      <c r="I59" s="17"/>
      <c r="J59" s="15">
        <v>20.228000000000002</v>
      </c>
      <c r="K59" s="16" t="s">
        <v>21</v>
      </c>
      <c r="L59" s="15">
        <v>3.6</v>
      </c>
      <c r="M59" s="17" t="s">
        <v>21</v>
      </c>
      <c r="N59" s="22">
        <v>5.0140000000000002</v>
      </c>
      <c r="O59" s="44"/>
      <c r="P59" s="3"/>
      <c r="Q59" s="6"/>
      <c r="R59" s="3"/>
      <c r="T59" s="2"/>
    </row>
  </sheetData>
  <mergeCells count="13">
    <mergeCell ref="B50:B59"/>
    <mergeCell ref="M4:N4"/>
    <mergeCell ref="O7:O59"/>
    <mergeCell ref="T29:T30"/>
    <mergeCell ref="P4:R4"/>
    <mergeCell ref="C4:D4"/>
    <mergeCell ref="B7:B17"/>
    <mergeCell ref="B19:B29"/>
    <mergeCell ref="V7:W7"/>
    <mergeCell ref="V19:W19"/>
    <mergeCell ref="F2:R2"/>
    <mergeCell ref="B31:B32"/>
    <mergeCell ref="B34:B48"/>
  </mergeCells>
  <phoneticPr fontId="1" type="noConversion"/>
  <conditionalFormatting sqref="N34:N48 N50:N59 N31:N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scale="5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Bender</dc:creator>
  <cp:lastModifiedBy>Jason Bender</cp:lastModifiedBy>
  <dcterms:created xsi:type="dcterms:W3CDTF">2015-06-05T18:17:20Z</dcterms:created>
  <dcterms:modified xsi:type="dcterms:W3CDTF">2021-02-03T23:10:49Z</dcterms:modified>
</cp:coreProperties>
</file>