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vsd" ContentType="application/vnd.visi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E:\work\资料\longbow\DDR\ddr\sprabl2e\"/>
    </mc:Choice>
  </mc:AlternateContent>
  <xr:revisionPtr revIDLastSave="0" documentId="13_ncr:1_{E63BF589-4CA7-4663-83EF-6AE68C295328}" xr6:coauthVersionLast="45" xr6:coauthVersionMax="45" xr10:uidLastSave="{00000000-0000-0000-0000-000000000000}"/>
  <bookViews>
    <workbookView xWindow="-120" yWindow="-120" windowWidth="29040" windowHeight="15840" tabRatio="744" activeTab="4" xr2:uid="{00000000-000D-0000-FFFF-FFFF00000000}"/>
  </bookViews>
  <sheets>
    <sheet name="Revision" sheetId="3" r:id="rId1"/>
    <sheet name="Introduction" sheetId="4" r:id="rId2"/>
    <sheet name="Layout Checklist" sheetId="9" r:id="rId3"/>
    <sheet name="Length Match Instructions" sheetId="5" r:id="rId4"/>
    <sheet name="ACCC Groups Length Rules" sheetId="1" r:id="rId5"/>
    <sheet name="Data Group Length Rules" sheetId="2" r:id="rId6"/>
  </sheets>
  <definedNames>
    <definedName name="acc_impedance">'Layout Checklist'!$J$4:$J$6</definedName>
    <definedName name="clock_impedance">'Layout Checklist'!$L$4:$L$6</definedName>
    <definedName name="data_impedance">'Layout Checklist'!$K$4:$K$6</definedName>
    <definedName name="max_ACC_length_delta">'ACCC Groups Length Rules'!$D$9</definedName>
    <definedName name="max_ACC_stub_length">'ACCC Groups Length Rules'!$D$10</definedName>
    <definedName name="max_ACC_stub_skew">'ACCC Groups Length Rules'!$D$11</definedName>
    <definedName name="max_clock_skew">'ACCC Groups Length Rules'!$D$6</definedName>
    <definedName name="max_clock_stub_length">'ACCC Groups Length Rules'!$D$7</definedName>
    <definedName name="max_clock_stub_skew">'ACCC Groups Length Rules'!$D$8</definedName>
    <definedName name="max_DQ_DM_length_delta">'Data Group Length Rules'!$D$7</definedName>
    <definedName name="max_DQS_skew">'Data Group Length Rules'!$D$6</definedName>
    <definedName name="yes_no">'Layout Checklist'!$I$4:$I$5</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43" i="1" l="1"/>
  <c r="E139" i="1"/>
  <c r="E120" i="2" l="1"/>
  <c r="E121" i="2"/>
  <c r="F121" i="2" s="1"/>
  <c r="E122" i="2"/>
  <c r="F122" i="2" s="1"/>
  <c r="E123" i="2"/>
  <c r="F123" i="2" s="1"/>
  <c r="E124" i="2"/>
  <c r="F124" i="2" s="1"/>
  <c r="E125" i="2"/>
  <c r="F125" i="2" s="1"/>
  <c r="E126" i="2"/>
  <c r="F126" i="2" s="1"/>
  <c r="E127" i="2"/>
  <c r="F127" i="2" s="1"/>
  <c r="E119" i="2"/>
  <c r="F119" i="2" s="1"/>
  <c r="E118" i="2"/>
  <c r="F118" i="2" s="1"/>
  <c r="F120" i="2"/>
  <c r="E107" i="2"/>
  <c r="F107" i="2" s="1"/>
  <c r="E108" i="2"/>
  <c r="F108" i="2" s="1"/>
  <c r="E109" i="2"/>
  <c r="F109" i="2" s="1"/>
  <c r="E110" i="2"/>
  <c r="F110" i="2" s="1"/>
  <c r="E111" i="2"/>
  <c r="F111" i="2" s="1"/>
  <c r="E112" i="2"/>
  <c r="F112" i="2" s="1"/>
  <c r="E113" i="2"/>
  <c r="E114" i="2"/>
  <c r="F114" i="2" s="1"/>
  <c r="E106" i="2"/>
  <c r="F106" i="2" s="1"/>
  <c r="E105" i="2"/>
  <c r="F105" i="2" s="1"/>
  <c r="F113" i="2"/>
  <c r="E94" i="2"/>
  <c r="F94" i="2" s="1"/>
  <c r="E95" i="2"/>
  <c r="F95" i="2" s="1"/>
  <c r="E96" i="2"/>
  <c r="F96" i="2" s="1"/>
  <c r="E97" i="2"/>
  <c r="F97" i="2" s="1"/>
  <c r="E98" i="2"/>
  <c r="F98" i="2" s="1"/>
  <c r="E99" i="2"/>
  <c r="F99" i="2" s="1"/>
  <c r="E100" i="2"/>
  <c r="F100" i="2" s="1"/>
  <c r="E101" i="2"/>
  <c r="F101" i="2" s="1"/>
  <c r="E93" i="2"/>
  <c r="F93" i="2" s="1"/>
  <c r="E92" i="2"/>
  <c r="F92" i="2" s="1"/>
  <c r="E81" i="2"/>
  <c r="F81" i="2" s="1"/>
  <c r="E82" i="2"/>
  <c r="F82" i="2" s="1"/>
  <c r="E83" i="2"/>
  <c r="F83" i="2" s="1"/>
  <c r="E84" i="2"/>
  <c r="F84" i="2" s="1"/>
  <c r="E85" i="2"/>
  <c r="F85" i="2" s="1"/>
  <c r="E86" i="2"/>
  <c r="F86" i="2" s="1"/>
  <c r="E87" i="2"/>
  <c r="F87" i="2" s="1"/>
  <c r="E88" i="2"/>
  <c r="F88" i="2" s="1"/>
  <c r="E80" i="2"/>
  <c r="F80" i="2" s="1"/>
  <c r="E79" i="2"/>
  <c r="F79" i="2" s="1"/>
  <c r="E68" i="2"/>
  <c r="F68" i="2" s="1"/>
  <c r="E69" i="2"/>
  <c r="F69" i="2" s="1"/>
  <c r="E70" i="2"/>
  <c r="F70" i="2" s="1"/>
  <c r="E71" i="2"/>
  <c r="F71" i="2" s="1"/>
  <c r="E72" i="2"/>
  <c r="F72" i="2" s="1"/>
  <c r="E73" i="2"/>
  <c r="F73" i="2" s="1"/>
  <c r="E74" i="2"/>
  <c r="F74" i="2" s="1"/>
  <c r="E75" i="2"/>
  <c r="F75" i="2" s="1"/>
  <c r="E67" i="2"/>
  <c r="F67" i="2" s="1"/>
  <c r="E66" i="2"/>
  <c r="F66" i="2" s="1"/>
  <c r="E55" i="2"/>
  <c r="F55" i="2" s="1"/>
  <c r="E56" i="2"/>
  <c r="F56" i="2" s="1"/>
  <c r="E57" i="2"/>
  <c r="F57" i="2" s="1"/>
  <c r="E58" i="2"/>
  <c r="F58" i="2" s="1"/>
  <c r="E59" i="2"/>
  <c r="F59" i="2" s="1"/>
  <c r="E60" i="2"/>
  <c r="F60" i="2" s="1"/>
  <c r="E61" i="2"/>
  <c r="F61" i="2" s="1"/>
  <c r="E62" i="2"/>
  <c r="F62" i="2" s="1"/>
  <c r="E54" i="2"/>
  <c r="F54" i="2" s="1"/>
  <c r="E53" i="2"/>
  <c r="F53" i="2" s="1"/>
  <c r="E42" i="2"/>
  <c r="F42" i="2" s="1"/>
  <c r="E43" i="2"/>
  <c r="F43" i="2" s="1"/>
  <c r="E44" i="2"/>
  <c r="F44" i="2" s="1"/>
  <c r="E45" i="2"/>
  <c r="F45" i="2" s="1"/>
  <c r="E46" i="2"/>
  <c r="F46" i="2" s="1"/>
  <c r="E47" i="2"/>
  <c r="F47" i="2" s="1"/>
  <c r="E48" i="2"/>
  <c r="F48" i="2" s="1"/>
  <c r="E49" i="2"/>
  <c r="F49" i="2" s="1"/>
  <c r="E41" i="2"/>
  <c r="F41" i="2" s="1"/>
  <c r="E40" i="2"/>
  <c r="F40" i="2" s="1"/>
  <c r="E29" i="2"/>
  <c r="F29" i="2" s="1"/>
  <c r="E30" i="2"/>
  <c r="F30" i="2" s="1"/>
  <c r="E31" i="2"/>
  <c r="F31" i="2" s="1"/>
  <c r="E32" i="2"/>
  <c r="F32" i="2" s="1"/>
  <c r="E33" i="2"/>
  <c r="F33" i="2" s="1"/>
  <c r="E34" i="2"/>
  <c r="F34" i="2" s="1"/>
  <c r="E35" i="2"/>
  <c r="F35" i="2" s="1"/>
  <c r="E36" i="2"/>
  <c r="F36" i="2" s="1"/>
  <c r="E28" i="2"/>
  <c r="F28" i="2" s="1"/>
  <c r="E27" i="2"/>
  <c r="F27" i="2" s="1"/>
  <c r="E17" i="2"/>
  <c r="F17" i="2" s="1"/>
  <c r="E18" i="2"/>
  <c r="F18" i="2" s="1"/>
  <c r="E19" i="2"/>
  <c r="F19" i="2" s="1"/>
  <c r="E20" i="2"/>
  <c r="F20" i="2" s="1"/>
  <c r="E21" i="2"/>
  <c r="F21" i="2" s="1"/>
  <c r="E22" i="2"/>
  <c r="F22" i="2" s="1"/>
  <c r="E23" i="2"/>
  <c r="F23" i="2" s="1"/>
  <c r="E16" i="2"/>
  <c r="F16" i="2" s="1"/>
  <c r="E15" i="2"/>
  <c r="F15" i="2" s="1"/>
  <c r="E14" i="2"/>
  <c r="F14" i="2" s="1"/>
  <c r="M320" i="1"/>
  <c r="M319" i="1"/>
  <c r="M318" i="1"/>
  <c r="M317" i="1"/>
  <c r="M316" i="1"/>
  <c r="M315" i="1"/>
  <c r="M314" i="1"/>
  <c r="M313" i="1"/>
  <c r="M312" i="1"/>
  <c r="M311" i="1"/>
  <c r="M310" i="1"/>
  <c r="M309" i="1"/>
  <c r="M308" i="1"/>
  <c r="M307" i="1"/>
  <c r="M306" i="1"/>
  <c r="M305" i="1"/>
  <c r="M304" i="1"/>
  <c r="M303" i="1"/>
  <c r="M302" i="1"/>
  <c r="M301" i="1"/>
  <c r="M300" i="1"/>
  <c r="M299" i="1"/>
  <c r="M298" i="1"/>
  <c r="M297" i="1"/>
  <c r="M296" i="1"/>
  <c r="M295" i="1"/>
  <c r="M294" i="1"/>
  <c r="M293" i="1"/>
  <c r="M292" i="1"/>
  <c r="M291" i="1"/>
  <c r="M290" i="1"/>
  <c r="M289" i="1"/>
  <c r="M286" i="1"/>
  <c r="M285" i="1"/>
  <c r="M284" i="1"/>
  <c r="M283" i="1"/>
  <c r="M282" i="1"/>
  <c r="M281" i="1"/>
  <c r="M280" i="1"/>
  <c r="M279" i="1"/>
  <c r="M278" i="1"/>
  <c r="M277" i="1"/>
  <c r="M276" i="1"/>
  <c r="M275" i="1"/>
  <c r="M274" i="1"/>
  <c r="M273" i="1"/>
  <c r="M272" i="1"/>
  <c r="M271" i="1"/>
  <c r="M270" i="1"/>
  <c r="M269" i="1"/>
  <c r="M268" i="1"/>
  <c r="M267" i="1"/>
  <c r="M266" i="1"/>
  <c r="M265" i="1"/>
  <c r="M264" i="1"/>
  <c r="M263" i="1"/>
  <c r="M262" i="1"/>
  <c r="M261" i="1"/>
  <c r="M260" i="1"/>
  <c r="M259" i="1"/>
  <c r="M258" i="1"/>
  <c r="M257" i="1"/>
  <c r="M256" i="1"/>
  <c r="M255" i="1"/>
  <c r="M252" i="1"/>
  <c r="M251" i="1"/>
  <c r="M250" i="1"/>
  <c r="M249" i="1"/>
  <c r="M248" i="1"/>
  <c r="M247" i="1"/>
  <c r="M246" i="1"/>
  <c r="M245" i="1"/>
  <c r="M244" i="1"/>
  <c r="M243" i="1"/>
  <c r="M242" i="1"/>
  <c r="M241" i="1"/>
  <c r="M240" i="1"/>
  <c r="M239" i="1"/>
  <c r="M238" i="1"/>
  <c r="M237" i="1"/>
  <c r="M236" i="1"/>
  <c r="M235" i="1"/>
  <c r="M234" i="1"/>
  <c r="M233" i="1"/>
  <c r="M232" i="1"/>
  <c r="M231" i="1"/>
  <c r="M230" i="1"/>
  <c r="M229" i="1"/>
  <c r="M228" i="1"/>
  <c r="M227" i="1"/>
  <c r="M226" i="1"/>
  <c r="M225" i="1"/>
  <c r="M224" i="1"/>
  <c r="M223" i="1"/>
  <c r="M222" i="1"/>
  <c r="M221" i="1"/>
  <c r="M218" i="1"/>
  <c r="M217" i="1"/>
  <c r="M216" i="1"/>
  <c r="M215" i="1"/>
  <c r="M214" i="1"/>
  <c r="M213" i="1"/>
  <c r="M212" i="1"/>
  <c r="M211" i="1"/>
  <c r="M210" i="1"/>
  <c r="M209" i="1"/>
  <c r="M208" i="1"/>
  <c r="M207" i="1"/>
  <c r="M206" i="1"/>
  <c r="M205" i="1"/>
  <c r="M204" i="1"/>
  <c r="M203" i="1"/>
  <c r="M202" i="1"/>
  <c r="M201" i="1"/>
  <c r="M200" i="1"/>
  <c r="M199" i="1"/>
  <c r="M198" i="1"/>
  <c r="M197" i="1"/>
  <c r="M196" i="1"/>
  <c r="M195" i="1"/>
  <c r="M194" i="1"/>
  <c r="M193" i="1"/>
  <c r="M192" i="1"/>
  <c r="M191" i="1"/>
  <c r="M190" i="1"/>
  <c r="M189" i="1"/>
  <c r="M188" i="1"/>
  <c r="M187" i="1"/>
  <c r="M184" i="1"/>
  <c r="M183" i="1"/>
  <c r="M182" i="1"/>
  <c r="M181" i="1"/>
  <c r="M180" i="1"/>
  <c r="M179" i="1"/>
  <c r="M178" i="1"/>
  <c r="M177" i="1"/>
  <c r="M176" i="1"/>
  <c r="M175" i="1"/>
  <c r="M174" i="1"/>
  <c r="M173" i="1"/>
  <c r="M172" i="1"/>
  <c r="M171" i="1"/>
  <c r="M170" i="1"/>
  <c r="M169" i="1"/>
  <c r="M168" i="1"/>
  <c r="M167" i="1"/>
  <c r="M166" i="1"/>
  <c r="M165" i="1"/>
  <c r="M164" i="1"/>
  <c r="M163" i="1"/>
  <c r="M162" i="1"/>
  <c r="M161" i="1"/>
  <c r="M160" i="1"/>
  <c r="M159" i="1"/>
  <c r="M158" i="1"/>
  <c r="M157" i="1"/>
  <c r="M156" i="1"/>
  <c r="M155" i="1"/>
  <c r="M154" i="1"/>
  <c r="M153" i="1"/>
  <c r="M150" i="1"/>
  <c r="M149" i="1"/>
  <c r="M148" i="1"/>
  <c r="M147" i="1"/>
  <c r="M146" i="1"/>
  <c r="M145" i="1"/>
  <c r="M144" i="1"/>
  <c r="M143" i="1"/>
  <c r="M142" i="1"/>
  <c r="M141" i="1"/>
  <c r="M140" i="1"/>
  <c r="M139" i="1"/>
  <c r="M138" i="1"/>
  <c r="M137" i="1"/>
  <c r="M136" i="1"/>
  <c r="M135" i="1"/>
  <c r="M134" i="1"/>
  <c r="M133" i="1"/>
  <c r="M132" i="1"/>
  <c r="M131" i="1"/>
  <c r="M130" i="1"/>
  <c r="M129" i="1"/>
  <c r="M128" i="1"/>
  <c r="M127" i="1"/>
  <c r="M126" i="1"/>
  <c r="M125" i="1"/>
  <c r="M124" i="1"/>
  <c r="M123" i="1"/>
  <c r="M122" i="1"/>
  <c r="M121" i="1"/>
  <c r="M120" i="1"/>
  <c r="M119" i="1"/>
  <c r="M116" i="1"/>
  <c r="M115" i="1"/>
  <c r="M114" i="1"/>
  <c r="M113" i="1"/>
  <c r="M112" i="1"/>
  <c r="M111" i="1"/>
  <c r="M110" i="1"/>
  <c r="M109" i="1"/>
  <c r="M108" i="1"/>
  <c r="M107" i="1"/>
  <c r="M106" i="1"/>
  <c r="M105" i="1"/>
  <c r="M104" i="1"/>
  <c r="M103" i="1"/>
  <c r="M102" i="1"/>
  <c r="M101" i="1"/>
  <c r="M100" i="1"/>
  <c r="M99" i="1"/>
  <c r="M98" i="1"/>
  <c r="M97" i="1"/>
  <c r="M96" i="1"/>
  <c r="M95" i="1"/>
  <c r="M94" i="1"/>
  <c r="M93" i="1"/>
  <c r="M92" i="1"/>
  <c r="M91" i="1"/>
  <c r="M90" i="1"/>
  <c r="M89" i="1"/>
  <c r="M88" i="1"/>
  <c r="M87" i="1"/>
  <c r="M86" i="1"/>
  <c r="M85"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19" i="1"/>
  <c r="M17" i="1"/>
  <c r="M18" i="1"/>
  <c r="E292" i="1" l="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291" i="1"/>
  <c r="E290"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57" i="1"/>
  <c r="E256"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23" i="1"/>
  <c r="E222"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189" i="1"/>
  <c r="E188" i="1"/>
  <c r="K292" i="1"/>
  <c r="K293" i="1"/>
  <c r="K294" i="1"/>
  <c r="K295" i="1"/>
  <c r="K296" i="1"/>
  <c r="K297" i="1"/>
  <c r="K298" i="1"/>
  <c r="K299" i="1"/>
  <c r="K300" i="1"/>
  <c r="K301" i="1"/>
  <c r="K302" i="1"/>
  <c r="K303" i="1"/>
  <c r="K304" i="1"/>
  <c r="K305" i="1"/>
  <c r="K306" i="1"/>
  <c r="K307" i="1"/>
  <c r="K308" i="1"/>
  <c r="K309" i="1"/>
  <c r="K310" i="1"/>
  <c r="K311" i="1"/>
  <c r="K312" i="1"/>
  <c r="K313" i="1"/>
  <c r="K314" i="1"/>
  <c r="K315" i="1"/>
  <c r="L315" i="1" s="1"/>
  <c r="K316" i="1"/>
  <c r="L316" i="1" s="1"/>
  <c r="K317" i="1"/>
  <c r="L317" i="1" s="1"/>
  <c r="K318" i="1"/>
  <c r="L318" i="1" s="1"/>
  <c r="K319" i="1"/>
  <c r="L319" i="1" s="1"/>
  <c r="K320" i="1"/>
  <c r="L320" i="1" s="1"/>
  <c r="K291" i="1"/>
  <c r="K290" i="1"/>
  <c r="K258" i="1"/>
  <c r="K259" i="1"/>
  <c r="K260" i="1"/>
  <c r="K261" i="1"/>
  <c r="K262" i="1"/>
  <c r="K263" i="1"/>
  <c r="K264" i="1"/>
  <c r="K265" i="1"/>
  <c r="K266" i="1"/>
  <c r="K267" i="1"/>
  <c r="K268" i="1"/>
  <c r="K269" i="1"/>
  <c r="K270" i="1"/>
  <c r="K271" i="1"/>
  <c r="K272" i="1"/>
  <c r="K273" i="1"/>
  <c r="K274" i="1"/>
  <c r="K275" i="1"/>
  <c r="K276" i="1"/>
  <c r="K277" i="1"/>
  <c r="K278" i="1"/>
  <c r="K279" i="1"/>
  <c r="K280" i="1"/>
  <c r="K281" i="1"/>
  <c r="L281" i="1" s="1"/>
  <c r="K282" i="1"/>
  <c r="L282" i="1" s="1"/>
  <c r="K283" i="1"/>
  <c r="L283" i="1" s="1"/>
  <c r="K284" i="1"/>
  <c r="L284" i="1" s="1"/>
  <c r="K285" i="1"/>
  <c r="L285" i="1" s="1"/>
  <c r="K286" i="1"/>
  <c r="L286" i="1" s="1"/>
  <c r="K257" i="1"/>
  <c r="K256" i="1"/>
  <c r="K224" i="1"/>
  <c r="K225" i="1"/>
  <c r="K226" i="1"/>
  <c r="K227" i="1"/>
  <c r="K228" i="1"/>
  <c r="K229" i="1"/>
  <c r="K230" i="1"/>
  <c r="K231" i="1"/>
  <c r="K232" i="1"/>
  <c r="K233" i="1"/>
  <c r="K234" i="1"/>
  <c r="K235" i="1"/>
  <c r="K236" i="1"/>
  <c r="K237" i="1"/>
  <c r="K238" i="1"/>
  <c r="K239" i="1"/>
  <c r="K240" i="1"/>
  <c r="K241" i="1"/>
  <c r="K242" i="1"/>
  <c r="K243" i="1"/>
  <c r="K244" i="1"/>
  <c r="K245" i="1"/>
  <c r="K246" i="1"/>
  <c r="K247" i="1"/>
  <c r="L247" i="1" s="1"/>
  <c r="K248" i="1"/>
  <c r="L248" i="1" s="1"/>
  <c r="K249" i="1"/>
  <c r="L249" i="1" s="1"/>
  <c r="K250" i="1"/>
  <c r="L250" i="1" s="1"/>
  <c r="K251" i="1"/>
  <c r="L251" i="1" s="1"/>
  <c r="K252" i="1"/>
  <c r="L252" i="1" s="1"/>
  <c r="K190" i="1"/>
  <c r="K191" i="1"/>
  <c r="K192" i="1"/>
  <c r="K193" i="1"/>
  <c r="K194" i="1"/>
  <c r="K195" i="1"/>
  <c r="K196" i="1"/>
  <c r="K197" i="1"/>
  <c r="K198" i="1"/>
  <c r="K199" i="1"/>
  <c r="K200" i="1"/>
  <c r="K201" i="1"/>
  <c r="K202" i="1"/>
  <c r="K203" i="1"/>
  <c r="K204" i="1"/>
  <c r="K205" i="1"/>
  <c r="K206" i="1"/>
  <c r="K207" i="1"/>
  <c r="K208" i="1"/>
  <c r="K209" i="1"/>
  <c r="K210" i="1"/>
  <c r="K211" i="1"/>
  <c r="K212" i="1"/>
  <c r="K213" i="1"/>
  <c r="L213" i="1" s="1"/>
  <c r="K214" i="1"/>
  <c r="L214" i="1" s="1"/>
  <c r="K215" i="1"/>
  <c r="L215" i="1" s="1"/>
  <c r="K216" i="1"/>
  <c r="L216" i="1" s="1"/>
  <c r="K217" i="1"/>
  <c r="L217" i="1" s="1"/>
  <c r="K218" i="1"/>
  <c r="L218" i="1" s="1"/>
  <c r="K189" i="1"/>
  <c r="K188" i="1"/>
  <c r="L188" i="1"/>
  <c r="K156" i="1"/>
  <c r="K157" i="1"/>
  <c r="K158" i="1"/>
  <c r="K159" i="1"/>
  <c r="K160" i="1"/>
  <c r="K161" i="1"/>
  <c r="K162" i="1"/>
  <c r="K163" i="1"/>
  <c r="K164" i="1"/>
  <c r="K165" i="1"/>
  <c r="K166" i="1"/>
  <c r="K167" i="1"/>
  <c r="K168" i="1"/>
  <c r="K169" i="1"/>
  <c r="K170" i="1"/>
  <c r="K171" i="1"/>
  <c r="K172" i="1"/>
  <c r="K173" i="1"/>
  <c r="K174" i="1"/>
  <c r="K175" i="1"/>
  <c r="K176" i="1"/>
  <c r="K177" i="1"/>
  <c r="K178" i="1"/>
  <c r="K179" i="1"/>
  <c r="L179" i="1" s="1"/>
  <c r="K180" i="1"/>
  <c r="L180" i="1" s="1"/>
  <c r="K181" i="1"/>
  <c r="L181" i="1" s="1"/>
  <c r="K182" i="1"/>
  <c r="L182" i="1" s="1"/>
  <c r="K183" i="1"/>
  <c r="L183" i="1" s="1"/>
  <c r="K184" i="1"/>
  <c r="L184" i="1" s="1"/>
  <c r="K155" i="1"/>
  <c r="K154" i="1"/>
  <c r="K122" i="1"/>
  <c r="K123" i="1"/>
  <c r="K124" i="1"/>
  <c r="K125" i="1"/>
  <c r="K126" i="1"/>
  <c r="K127" i="1"/>
  <c r="K128" i="1"/>
  <c r="K129" i="1"/>
  <c r="K130" i="1"/>
  <c r="K131" i="1"/>
  <c r="K132" i="1"/>
  <c r="K133" i="1"/>
  <c r="K134" i="1"/>
  <c r="K135" i="1"/>
  <c r="K136" i="1"/>
  <c r="K137" i="1"/>
  <c r="K138" i="1"/>
  <c r="K139" i="1"/>
  <c r="K140" i="1"/>
  <c r="K141" i="1"/>
  <c r="K142" i="1"/>
  <c r="K143" i="1"/>
  <c r="K144" i="1"/>
  <c r="K145" i="1"/>
  <c r="L145" i="1" s="1"/>
  <c r="K146" i="1"/>
  <c r="L146" i="1" s="1"/>
  <c r="K147" i="1"/>
  <c r="L147" i="1" s="1"/>
  <c r="K148" i="1"/>
  <c r="L148" i="1" s="1"/>
  <c r="K149" i="1"/>
  <c r="L149" i="1" s="1"/>
  <c r="K150" i="1"/>
  <c r="L150" i="1" s="1"/>
  <c r="K121" i="1"/>
  <c r="K120" i="1"/>
  <c r="K88" i="1"/>
  <c r="K89" i="1"/>
  <c r="K90" i="1"/>
  <c r="K91" i="1"/>
  <c r="K92" i="1"/>
  <c r="K93" i="1"/>
  <c r="K94" i="1"/>
  <c r="K95" i="1"/>
  <c r="K96" i="1"/>
  <c r="K97" i="1"/>
  <c r="K98" i="1"/>
  <c r="K99" i="1"/>
  <c r="K100" i="1"/>
  <c r="K101" i="1"/>
  <c r="K102" i="1"/>
  <c r="K103" i="1"/>
  <c r="K104" i="1"/>
  <c r="K105" i="1"/>
  <c r="K106" i="1"/>
  <c r="K107" i="1"/>
  <c r="K108" i="1"/>
  <c r="K109" i="1"/>
  <c r="K110" i="1"/>
  <c r="K111" i="1"/>
  <c r="L111" i="1" s="1"/>
  <c r="K112" i="1"/>
  <c r="L112" i="1" s="1"/>
  <c r="K113" i="1"/>
  <c r="L113" i="1" s="1"/>
  <c r="K114" i="1"/>
  <c r="L114" i="1" s="1"/>
  <c r="K115" i="1"/>
  <c r="L115" i="1" s="1"/>
  <c r="K116" i="1"/>
  <c r="L116" i="1" s="1"/>
  <c r="K87" i="1"/>
  <c r="K86" i="1"/>
  <c r="K54" i="1"/>
  <c r="K55" i="1"/>
  <c r="K56" i="1"/>
  <c r="K57" i="1"/>
  <c r="K58" i="1"/>
  <c r="K59" i="1"/>
  <c r="K60" i="1"/>
  <c r="K61" i="1"/>
  <c r="K62" i="1"/>
  <c r="K63" i="1"/>
  <c r="K64" i="1"/>
  <c r="K65" i="1"/>
  <c r="K66" i="1"/>
  <c r="K67" i="1"/>
  <c r="K68" i="1"/>
  <c r="K69" i="1"/>
  <c r="K70" i="1"/>
  <c r="K71" i="1"/>
  <c r="K72" i="1"/>
  <c r="K73" i="1"/>
  <c r="K74" i="1"/>
  <c r="K75" i="1"/>
  <c r="K76" i="1"/>
  <c r="K77" i="1"/>
  <c r="L77" i="1" s="1"/>
  <c r="K78" i="1"/>
  <c r="L78" i="1" s="1"/>
  <c r="K79" i="1"/>
  <c r="L79" i="1" s="1"/>
  <c r="K80" i="1"/>
  <c r="L80" i="1" s="1"/>
  <c r="K81" i="1"/>
  <c r="L81" i="1" s="1"/>
  <c r="K82" i="1"/>
  <c r="L82" i="1" s="1"/>
  <c r="K43" i="1"/>
  <c r="L43" i="1" s="1"/>
  <c r="K44" i="1"/>
  <c r="L44" i="1" s="1"/>
  <c r="K45" i="1"/>
  <c r="L45" i="1" s="1"/>
  <c r="K46" i="1"/>
  <c r="L46" i="1" s="1"/>
  <c r="K47" i="1"/>
  <c r="L47" i="1" s="1"/>
  <c r="K48" i="1"/>
  <c r="L48" i="1" s="1"/>
  <c r="K19" i="1"/>
  <c r="L19" i="1" s="1"/>
  <c r="K18" i="1"/>
  <c r="L18" i="1" s="1"/>
  <c r="L290" i="1" l="1"/>
  <c r="L256" i="1"/>
  <c r="L258" i="1"/>
  <c r="K222" i="1"/>
  <c r="L222" i="1" s="1"/>
  <c r="K223" i="1"/>
  <c r="L154" i="1"/>
  <c r="L120" i="1"/>
  <c r="L122" i="1"/>
  <c r="L121" i="1"/>
  <c r="L86" i="1"/>
  <c r="K53" i="1"/>
  <c r="L53" i="1" s="1"/>
  <c r="K52" i="1"/>
  <c r="L52" i="1" s="1"/>
  <c r="L54" i="1"/>
  <c r="K21" i="1"/>
  <c r="L21" i="1" s="1"/>
  <c r="K20" i="1"/>
  <c r="L20" i="1" s="1"/>
  <c r="K22" i="1"/>
  <c r="L22" i="1" s="1"/>
  <c r="F320" i="1"/>
  <c r="F319" i="1"/>
  <c r="F318" i="1"/>
  <c r="F317" i="1"/>
  <c r="F316" i="1"/>
  <c r="F315" i="1"/>
  <c r="F314" i="1"/>
  <c r="F313" i="1"/>
  <c r="F312" i="1"/>
  <c r="F311" i="1"/>
  <c r="F310" i="1"/>
  <c r="F309" i="1"/>
  <c r="F308" i="1"/>
  <c r="F307" i="1"/>
  <c r="F306" i="1"/>
  <c r="F305" i="1"/>
  <c r="F304" i="1"/>
  <c r="F303" i="1"/>
  <c r="F302" i="1"/>
  <c r="F301" i="1"/>
  <c r="F300" i="1"/>
  <c r="F299" i="1"/>
  <c r="F298" i="1"/>
  <c r="F297" i="1"/>
  <c r="F296" i="1"/>
  <c r="F295" i="1"/>
  <c r="F294" i="1"/>
  <c r="F293" i="1"/>
  <c r="F292" i="1"/>
  <c r="F291" i="1"/>
  <c r="F290" i="1"/>
  <c r="F286" i="1"/>
  <c r="F285" i="1"/>
  <c r="F284" i="1"/>
  <c r="F283" i="1"/>
  <c r="F282" i="1"/>
  <c r="F281" i="1"/>
  <c r="F280" i="1"/>
  <c r="F279" i="1"/>
  <c r="F278" i="1"/>
  <c r="F277" i="1"/>
  <c r="F276" i="1"/>
  <c r="F275" i="1"/>
  <c r="F274" i="1"/>
  <c r="F273" i="1"/>
  <c r="F272" i="1"/>
  <c r="F271" i="1"/>
  <c r="F270" i="1"/>
  <c r="F269" i="1"/>
  <c r="F268" i="1"/>
  <c r="F267" i="1"/>
  <c r="F266" i="1"/>
  <c r="F265" i="1"/>
  <c r="F264" i="1"/>
  <c r="F263" i="1"/>
  <c r="F262" i="1"/>
  <c r="F261" i="1"/>
  <c r="F260" i="1"/>
  <c r="F259" i="1"/>
  <c r="F258" i="1"/>
  <c r="F257" i="1"/>
  <c r="F256"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E156" i="1"/>
  <c r="F156" i="1" s="1"/>
  <c r="E157" i="1"/>
  <c r="F157" i="1" s="1"/>
  <c r="E158" i="1"/>
  <c r="F158" i="1" s="1"/>
  <c r="E159" i="1"/>
  <c r="F159" i="1" s="1"/>
  <c r="E160" i="1"/>
  <c r="E161" i="1"/>
  <c r="F161" i="1" s="1"/>
  <c r="E162" i="1"/>
  <c r="F162" i="1" s="1"/>
  <c r="E163" i="1"/>
  <c r="F163" i="1" s="1"/>
  <c r="E164" i="1"/>
  <c r="F164" i="1" s="1"/>
  <c r="E165" i="1"/>
  <c r="F165" i="1" s="1"/>
  <c r="E166" i="1"/>
  <c r="F166" i="1" s="1"/>
  <c r="E167" i="1"/>
  <c r="F167" i="1" s="1"/>
  <c r="E168" i="1"/>
  <c r="F168" i="1" s="1"/>
  <c r="E169" i="1"/>
  <c r="F169" i="1" s="1"/>
  <c r="E170" i="1"/>
  <c r="F170" i="1" s="1"/>
  <c r="E171" i="1"/>
  <c r="F171" i="1" s="1"/>
  <c r="E172" i="1"/>
  <c r="F172" i="1" s="1"/>
  <c r="E173" i="1"/>
  <c r="F173" i="1" s="1"/>
  <c r="E174" i="1"/>
  <c r="F174" i="1" s="1"/>
  <c r="E175" i="1"/>
  <c r="F175" i="1" s="1"/>
  <c r="E176" i="1"/>
  <c r="E177" i="1"/>
  <c r="F177" i="1" s="1"/>
  <c r="E178" i="1"/>
  <c r="F178" i="1" s="1"/>
  <c r="E179" i="1"/>
  <c r="F179" i="1" s="1"/>
  <c r="E180" i="1"/>
  <c r="F180" i="1" s="1"/>
  <c r="E181" i="1"/>
  <c r="F181" i="1" s="1"/>
  <c r="E182" i="1"/>
  <c r="F182" i="1" s="1"/>
  <c r="E183" i="1"/>
  <c r="F183" i="1" s="1"/>
  <c r="E184" i="1"/>
  <c r="F184" i="1" s="1"/>
  <c r="E155" i="1"/>
  <c r="F155" i="1" s="1"/>
  <c r="E154" i="1"/>
  <c r="F154" i="1" s="1"/>
  <c r="F176" i="1"/>
  <c r="F160" i="1"/>
  <c r="E122" i="1"/>
  <c r="F122" i="1" s="1"/>
  <c r="E123" i="1"/>
  <c r="F123" i="1" s="1"/>
  <c r="E124" i="1"/>
  <c r="F124" i="1" s="1"/>
  <c r="E125" i="1"/>
  <c r="F125" i="1" s="1"/>
  <c r="E126" i="1"/>
  <c r="F126" i="1" s="1"/>
  <c r="E127" i="1"/>
  <c r="F127" i="1" s="1"/>
  <c r="E128" i="1"/>
  <c r="F128" i="1" s="1"/>
  <c r="E129" i="1"/>
  <c r="F129" i="1" s="1"/>
  <c r="E130" i="1"/>
  <c r="F130" i="1" s="1"/>
  <c r="E131" i="1"/>
  <c r="F131" i="1" s="1"/>
  <c r="E132" i="1"/>
  <c r="F132" i="1" s="1"/>
  <c r="E133" i="1"/>
  <c r="F133" i="1" s="1"/>
  <c r="E134" i="1"/>
  <c r="F134" i="1" s="1"/>
  <c r="E135" i="1"/>
  <c r="F135" i="1" s="1"/>
  <c r="E136" i="1"/>
  <c r="F136" i="1" s="1"/>
  <c r="E137" i="1"/>
  <c r="F137" i="1" s="1"/>
  <c r="E138" i="1"/>
  <c r="F138" i="1" s="1"/>
  <c r="F139" i="1"/>
  <c r="E140" i="1"/>
  <c r="F140" i="1" s="1"/>
  <c r="E141" i="1"/>
  <c r="F141" i="1" s="1"/>
  <c r="E142" i="1"/>
  <c r="F142" i="1" s="1"/>
  <c r="F143" i="1"/>
  <c r="E144" i="1"/>
  <c r="F144" i="1" s="1"/>
  <c r="E145" i="1"/>
  <c r="F145" i="1" s="1"/>
  <c r="E146" i="1"/>
  <c r="F146" i="1" s="1"/>
  <c r="E147" i="1"/>
  <c r="F147" i="1" s="1"/>
  <c r="E148" i="1"/>
  <c r="F148" i="1" s="1"/>
  <c r="E149" i="1"/>
  <c r="F149" i="1" s="1"/>
  <c r="E150" i="1"/>
  <c r="F150" i="1" s="1"/>
  <c r="E121" i="1"/>
  <c r="F121" i="1" s="1"/>
  <c r="E120" i="1"/>
  <c r="F120" i="1" s="1"/>
  <c r="E88" i="1"/>
  <c r="F88" i="1" s="1"/>
  <c r="E89" i="1"/>
  <c r="F89" i="1" s="1"/>
  <c r="E90" i="1"/>
  <c r="F90" i="1" s="1"/>
  <c r="E91" i="1"/>
  <c r="F91" i="1" s="1"/>
  <c r="E92" i="1"/>
  <c r="F92" i="1" s="1"/>
  <c r="E93" i="1"/>
  <c r="F93" i="1" s="1"/>
  <c r="E94" i="1"/>
  <c r="F94" i="1" s="1"/>
  <c r="E95" i="1"/>
  <c r="F95" i="1" s="1"/>
  <c r="E96" i="1"/>
  <c r="F96" i="1" s="1"/>
  <c r="E97" i="1"/>
  <c r="F97" i="1" s="1"/>
  <c r="E98" i="1"/>
  <c r="F98" i="1" s="1"/>
  <c r="E99" i="1"/>
  <c r="F99" i="1" s="1"/>
  <c r="E100" i="1"/>
  <c r="F100" i="1" s="1"/>
  <c r="E101" i="1"/>
  <c r="F101" i="1" s="1"/>
  <c r="E102" i="1"/>
  <c r="F102" i="1" s="1"/>
  <c r="E103" i="1"/>
  <c r="F103" i="1" s="1"/>
  <c r="E104" i="1"/>
  <c r="F104" i="1" s="1"/>
  <c r="E105" i="1"/>
  <c r="F105" i="1" s="1"/>
  <c r="E106" i="1"/>
  <c r="F106" i="1" s="1"/>
  <c r="E107" i="1"/>
  <c r="F107" i="1" s="1"/>
  <c r="E108" i="1"/>
  <c r="F108" i="1" s="1"/>
  <c r="E109" i="1"/>
  <c r="F109" i="1" s="1"/>
  <c r="E110" i="1"/>
  <c r="F110" i="1" s="1"/>
  <c r="E111" i="1"/>
  <c r="F111" i="1" s="1"/>
  <c r="E112" i="1"/>
  <c r="F112" i="1" s="1"/>
  <c r="E113" i="1"/>
  <c r="F113" i="1" s="1"/>
  <c r="E114" i="1"/>
  <c r="F114" i="1" s="1"/>
  <c r="E115" i="1"/>
  <c r="F115" i="1" s="1"/>
  <c r="E116" i="1"/>
  <c r="F116" i="1" s="1"/>
  <c r="E87" i="1"/>
  <c r="F87" i="1" s="1"/>
  <c r="E86" i="1"/>
  <c r="F86" i="1" s="1"/>
  <c r="E54" i="1"/>
  <c r="F54" i="1" s="1"/>
  <c r="E55" i="1"/>
  <c r="F55" i="1" s="1"/>
  <c r="E56" i="1"/>
  <c r="F56" i="1" s="1"/>
  <c r="E57" i="1"/>
  <c r="F57" i="1" s="1"/>
  <c r="E58" i="1"/>
  <c r="F58" i="1" s="1"/>
  <c r="E59" i="1"/>
  <c r="F59" i="1" s="1"/>
  <c r="E60" i="1"/>
  <c r="F60" i="1" s="1"/>
  <c r="E61" i="1"/>
  <c r="F61" i="1" s="1"/>
  <c r="E62" i="1"/>
  <c r="F62" i="1" s="1"/>
  <c r="E63" i="1"/>
  <c r="F63" i="1" s="1"/>
  <c r="E64" i="1"/>
  <c r="F64" i="1" s="1"/>
  <c r="E65" i="1"/>
  <c r="F65" i="1" s="1"/>
  <c r="E66" i="1"/>
  <c r="F66" i="1" s="1"/>
  <c r="E67" i="1"/>
  <c r="F67" i="1" s="1"/>
  <c r="E68" i="1"/>
  <c r="F68" i="1" s="1"/>
  <c r="E69" i="1"/>
  <c r="F69" i="1" s="1"/>
  <c r="E70" i="1"/>
  <c r="F70" i="1" s="1"/>
  <c r="E71" i="1"/>
  <c r="F71" i="1" s="1"/>
  <c r="E72" i="1"/>
  <c r="F72" i="1" s="1"/>
  <c r="E73" i="1"/>
  <c r="F73" i="1" s="1"/>
  <c r="E74" i="1"/>
  <c r="F74" i="1" s="1"/>
  <c r="E75" i="1"/>
  <c r="F75" i="1" s="1"/>
  <c r="E76" i="1"/>
  <c r="F76" i="1" s="1"/>
  <c r="E77" i="1"/>
  <c r="F77" i="1" s="1"/>
  <c r="E78" i="1"/>
  <c r="F78" i="1" s="1"/>
  <c r="E79" i="1"/>
  <c r="F79" i="1" s="1"/>
  <c r="E80" i="1"/>
  <c r="F80" i="1" s="1"/>
  <c r="E81" i="1"/>
  <c r="F81" i="1" s="1"/>
  <c r="E82" i="1"/>
  <c r="F82" i="1" s="1"/>
  <c r="E53" i="1"/>
  <c r="F53" i="1" s="1"/>
  <c r="E52" i="1"/>
  <c r="F52" i="1" s="1"/>
  <c r="E19" i="1"/>
  <c r="F19" i="1" s="1"/>
  <c r="E20" i="1"/>
  <c r="F20" i="1" s="1"/>
  <c r="E21" i="1"/>
  <c r="F21" i="1" s="1"/>
  <c r="E22" i="1"/>
  <c r="F22" i="1" s="1"/>
  <c r="E23" i="1"/>
  <c r="F23" i="1" s="1"/>
  <c r="E24" i="1"/>
  <c r="F24" i="1" s="1"/>
  <c r="E25" i="1"/>
  <c r="F25" i="1" s="1"/>
  <c r="E26" i="1"/>
  <c r="F26" i="1" s="1"/>
  <c r="E27" i="1"/>
  <c r="F27" i="1" s="1"/>
  <c r="E28" i="1"/>
  <c r="F28" i="1" s="1"/>
  <c r="E29" i="1"/>
  <c r="F29" i="1" s="1"/>
  <c r="E30" i="1"/>
  <c r="F30" i="1" s="1"/>
  <c r="E31" i="1"/>
  <c r="F31" i="1" s="1"/>
  <c r="E32" i="1"/>
  <c r="F32" i="1" s="1"/>
  <c r="E33" i="1"/>
  <c r="F33" i="1" s="1"/>
  <c r="E34" i="1"/>
  <c r="F34" i="1" s="1"/>
  <c r="E35" i="1"/>
  <c r="F35" i="1" s="1"/>
  <c r="E36" i="1"/>
  <c r="F36" i="1" s="1"/>
  <c r="E37" i="1"/>
  <c r="F37" i="1" s="1"/>
  <c r="E38" i="1"/>
  <c r="F38" i="1" s="1"/>
  <c r="E39" i="1"/>
  <c r="F39" i="1" s="1"/>
  <c r="E40" i="1"/>
  <c r="F40" i="1" s="1"/>
  <c r="E41" i="1"/>
  <c r="F41" i="1" s="1"/>
  <c r="E42" i="1"/>
  <c r="F42" i="1" s="1"/>
  <c r="E43" i="1"/>
  <c r="F43" i="1" s="1"/>
  <c r="E44" i="1"/>
  <c r="F44" i="1" s="1"/>
  <c r="E45" i="1"/>
  <c r="F45" i="1" s="1"/>
  <c r="E46" i="1"/>
  <c r="F46" i="1" s="1"/>
  <c r="E47" i="1"/>
  <c r="F47" i="1" s="1"/>
  <c r="E48" i="1"/>
  <c r="F48" i="1" s="1"/>
  <c r="E18" i="1"/>
  <c r="F18" i="1" s="1"/>
  <c r="L291" i="1" l="1"/>
  <c r="L292" i="1"/>
  <c r="L293" i="1"/>
  <c r="L257" i="1"/>
  <c r="L259" i="1"/>
  <c r="L223" i="1"/>
  <c r="L189" i="1"/>
  <c r="L155" i="1"/>
  <c r="L123" i="1"/>
  <c r="L87" i="1"/>
  <c r="L55" i="1"/>
  <c r="L56" i="1"/>
  <c r="K23" i="1"/>
  <c r="L23" i="1" s="1"/>
  <c r="L294" i="1" l="1"/>
  <c r="L260" i="1"/>
  <c r="L224" i="1"/>
  <c r="L190" i="1"/>
  <c r="L156" i="1"/>
  <c r="L124" i="1"/>
  <c r="L88" i="1"/>
  <c r="L57" i="1"/>
  <c r="K24" i="1"/>
  <c r="L24" i="1" s="1"/>
  <c r="L295" i="1" l="1"/>
  <c r="L261" i="1"/>
  <c r="L225" i="1"/>
  <c r="L191" i="1"/>
  <c r="L157" i="1"/>
  <c r="L125" i="1"/>
  <c r="L89" i="1"/>
  <c r="L58" i="1"/>
  <c r="K25" i="1"/>
  <c r="L25" i="1" s="1"/>
  <c r="L296" i="1" l="1"/>
  <c r="L262" i="1"/>
  <c r="L226" i="1"/>
  <c r="L192" i="1"/>
  <c r="L158" i="1"/>
  <c r="L126" i="1"/>
  <c r="L90" i="1"/>
  <c r="L59" i="1"/>
  <c r="K26" i="1"/>
  <c r="L26" i="1" s="1"/>
  <c r="L297" i="1" l="1"/>
  <c r="L263" i="1"/>
  <c r="L227" i="1"/>
  <c r="L193" i="1"/>
  <c r="L159" i="1"/>
  <c r="L127" i="1"/>
  <c r="L91" i="1"/>
  <c r="L60" i="1"/>
  <c r="K27" i="1"/>
  <c r="L27" i="1" s="1"/>
  <c r="L298" i="1" l="1"/>
  <c r="L264" i="1"/>
  <c r="L228" i="1"/>
  <c r="L194" i="1"/>
  <c r="L160" i="1"/>
  <c r="L128" i="1"/>
  <c r="L92" i="1"/>
  <c r="L61" i="1"/>
  <c r="K28" i="1"/>
  <c r="L28" i="1" s="1"/>
  <c r="L299" i="1" l="1"/>
  <c r="L265" i="1"/>
  <c r="L229" i="1"/>
  <c r="L195" i="1"/>
  <c r="L161" i="1"/>
  <c r="L129" i="1"/>
  <c r="L93" i="1"/>
  <c r="L62" i="1"/>
  <c r="K29" i="1"/>
  <c r="L29" i="1" s="1"/>
  <c r="L300" i="1" l="1"/>
  <c r="L266" i="1"/>
  <c r="L230" i="1"/>
  <c r="L196" i="1"/>
  <c r="L162" i="1"/>
  <c r="L130" i="1"/>
  <c r="L94" i="1"/>
  <c r="L63" i="1"/>
  <c r="K30" i="1"/>
  <c r="L30" i="1" s="1"/>
  <c r="L301" i="1" l="1"/>
  <c r="L267" i="1"/>
  <c r="L231" i="1"/>
  <c r="L197" i="1"/>
  <c r="L163" i="1"/>
  <c r="L131" i="1"/>
  <c r="L95" i="1"/>
  <c r="L64" i="1"/>
  <c r="K31" i="1"/>
  <c r="L31" i="1" s="1"/>
  <c r="L302" i="1" l="1"/>
  <c r="L268" i="1"/>
  <c r="L232" i="1"/>
  <c r="L198" i="1"/>
  <c r="L164" i="1"/>
  <c r="L132" i="1"/>
  <c r="L96" i="1"/>
  <c r="L65" i="1"/>
  <c r="K32" i="1"/>
  <c r="L32" i="1" s="1"/>
  <c r="L303" i="1" l="1"/>
  <c r="L269" i="1"/>
  <c r="L233" i="1"/>
  <c r="L199" i="1"/>
  <c r="L165" i="1"/>
  <c r="L133" i="1"/>
  <c r="L97" i="1"/>
  <c r="L66" i="1"/>
  <c r="K33" i="1"/>
  <c r="L33" i="1" s="1"/>
  <c r="L304" i="1" l="1"/>
  <c r="L270" i="1"/>
  <c r="L234" i="1"/>
  <c r="L200" i="1"/>
  <c r="L166" i="1"/>
  <c r="L134" i="1"/>
  <c r="L98" i="1"/>
  <c r="L67" i="1"/>
  <c r="K34" i="1"/>
  <c r="L34" i="1" s="1"/>
  <c r="L305" i="1" l="1"/>
  <c r="L271" i="1"/>
  <c r="L235" i="1"/>
  <c r="L201" i="1"/>
  <c r="L167" i="1"/>
  <c r="L135" i="1"/>
  <c r="L99" i="1"/>
  <c r="L68" i="1"/>
  <c r="K35" i="1"/>
  <c r="L35" i="1" s="1"/>
  <c r="L306" i="1" l="1"/>
  <c r="L272" i="1"/>
  <c r="L236" i="1"/>
  <c r="L202" i="1"/>
  <c r="L168" i="1"/>
  <c r="L136" i="1"/>
  <c r="L100" i="1"/>
  <c r="L69" i="1"/>
  <c r="K36" i="1"/>
  <c r="L36" i="1" s="1"/>
  <c r="L307" i="1" l="1"/>
  <c r="L273" i="1"/>
  <c r="L237" i="1"/>
  <c r="L203" i="1"/>
  <c r="L169" i="1"/>
  <c r="L137" i="1"/>
  <c r="L101" i="1"/>
  <c r="L70" i="1"/>
  <c r="K37" i="1"/>
  <c r="L37" i="1" s="1"/>
  <c r="L308" i="1" l="1"/>
  <c r="L274" i="1"/>
  <c r="L238" i="1"/>
  <c r="L204" i="1"/>
  <c r="L170" i="1"/>
  <c r="L138" i="1"/>
  <c r="L102" i="1"/>
  <c r="L71" i="1"/>
  <c r="K38" i="1"/>
  <c r="L38" i="1" s="1"/>
  <c r="L309" i="1" l="1"/>
  <c r="L275" i="1"/>
  <c r="L239" i="1"/>
  <c r="L205" i="1"/>
  <c r="L171" i="1"/>
  <c r="L139" i="1"/>
  <c r="L103" i="1"/>
  <c r="L72" i="1"/>
  <c r="K39" i="1"/>
  <c r="L39" i="1" s="1"/>
  <c r="L310" i="1" l="1"/>
  <c r="L276" i="1"/>
  <c r="L240" i="1"/>
  <c r="L206" i="1"/>
  <c r="L172" i="1"/>
  <c r="L140" i="1"/>
  <c r="L104" i="1"/>
  <c r="L73" i="1"/>
  <c r="K40" i="1"/>
  <c r="L40" i="1" s="1"/>
  <c r="L311" i="1" l="1"/>
  <c r="L277" i="1"/>
  <c r="L241" i="1"/>
  <c r="L207" i="1"/>
  <c r="L173" i="1"/>
  <c r="L141" i="1"/>
  <c r="L105" i="1"/>
  <c r="L74" i="1"/>
  <c r="K41" i="1"/>
  <c r="L41" i="1" s="1"/>
  <c r="L312" i="1" l="1"/>
  <c r="L278" i="1"/>
  <c r="L242" i="1"/>
  <c r="L208" i="1"/>
  <c r="L174" i="1"/>
  <c r="L142" i="1"/>
  <c r="L106" i="1"/>
  <c r="L75" i="1"/>
  <c r="L76" i="1"/>
  <c r="K42" i="1"/>
  <c r="L42" i="1" s="1"/>
  <c r="L313" i="1" l="1"/>
  <c r="L314" i="1"/>
  <c r="L279" i="1"/>
  <c r="L280" i="1"/>
  <c r="L243" i="1"/>
  <c r="L209" i="1"/>
  <c r="L175" i="1"/>
  <c r="L143" i="1"/>
  <c r="L144" i="1"/>
  <c r="L107" i="1"/>
  <c r="L244" i="1" l="1"/>
  <c r="L210" i="1"/>
  <c r="L176" i="1"/>
  <c r="L108" i="1"/>
  <c r="L246" i="1" l="1"/>
  <c r="L245" i="1"/>
  <c r="L211" i="1"/>
  <c r="L212" i="1"/>
  <c r="L178" i="1"/>
  <c r="L177" i="1"/>
  <c r="L110" i="1"/>
  <c r="L109" i="1"/>
</calcChain>
</file>

<file path=xl/sharedStrings.xml><?xml version="1.0" encoding="utf-8"?>
<sst xmlns="http://schemas.openxmlformats.org/spreadsheetml/2006/main" count="1551" uniqueCount="812">
  <si>
    <t>R_DDR_DATA0 (11)</t>
  </si>
  <si>
    <t>R_DDR_DATA1 (11)</t>
  </si>
  <si>
    <t>R_DDR_DATA2 (11)</t>
  </si>
  <si>
    <t>R_DDR_DATA3 (11)</t>
  </si>
  <si>
    <t>R_DDR_DATA4 (11)</t>
  </si>
  <si>
    <t>R_DDR_DATA5 (11)</t>
  </si>
  <si>
    <t>R_DDR_DATA6 (11)</t>
  </si>
  <si>
    <t>R_DDR_DATA7 (11)</t>
  </si>
  <si>
    <t>R_DDR_DATA8 (11)</t>
  </si>
  <si>
    <t>Length (mils)</t>
    <phoneticPr fontId="1" type="noConversion"/>
  </si>
  <si>
    <t>Check</t>
    <phoneticPr fontId="1" type="noConversion"/>
  </si>
  <si>
    <t>Skew (mils)</t>
  </si>
  <si>
    <t>Target</t>
    <phoneticPr fontId="1" type="noConversion"/>
  </si>
  <si>
    <t>SDRAM 1</t>
  </si>
  <si>
    <t>A0</t>
  </si>
  <si>
    <t>A1</t>
  </si>
  <si>
    <t>A2</t>
  </si>
  <si>
    <t>A3</t>
  </si>
  <si>
    <t>A4</t>
  </si>
  <si>
    <t>A5</t>
  </si>
  <si>
    <t>A6</t>
  </si>
  <si>
    <t>A7</t>
  </si>
  <si>
    <t>A8</t>
  </si>
  <si>
    <t>A9</t>
  </si>
  <si>
    <t>A10</t>
  </si>
  <si>
    <t>A11</t>
  </si>
  <si>
    <t>A12</t>
  </si>
  <si>
    <t>A13</t>
  </si>
  <si>
    <t>A14</t>
  </si>
  <si>
    <t>A15</t>
  </si>
  <si>
    <t>BA0</t>
  </si>
  <si>
    <t>BA1</t>
  </si>
  <si>
    <t>BA2</t>
  </si>
  <si>
    <t>RAS#</t>
  </si>
  <si>
    <t>CAS#</t>
  </si>
  <si>
    <t>WE#</t>
  </si>
  <si>
    <t>S0</t>
  </si>
  <si>
    <t>CKE0</t>
  </si>
  <si>
    <t>ODT0</t>
  </si>
  <si>
    <t>CK0</t>
  </si>
  <si>
    <t>CK0#</t>
  </si>
  <si>
    <t>CK1</t>
  </si>
  <si>
    <t>CK1#</t>
  </si>
  <si>
    <t>S1</t>
  </si>
  <si>
    <t>CKE1</t>
  </si>
  <si>
    <t>ODT1</t>
  </si>
  <si>
    <t>Address, Command, Control and Clock Groups Length Matching Template</t>
  </si>
  <si>
    <t>Limits copied from DDR3 Design Guidelines</t>
  </si>
  <si>
    <t>mil +/-</t>
  </si>
  <si>
    <t>Maximum CK or CK# stub length</t>
  </si>
  <si>
    <t>mil</t>
  </si>
  <si>
    <t>Maximum skew between CK and CK#</t>
  </si>
  <si>
    <t>Maximum stub length skew between CK and CK#</t>
  </si>
  <si>
    <t>Maximum ACC length delta from CK</t>
  </si>
  <si>
    <t>Maximum ACC stub length</t>
  </si>
  <si>
    <t>Maximum ACC stub length skew</t>
  </si>
  <si>
    <t>SDRAM 2</t>
  </si>
  <si>
    <t>Length (mils)</t>
  </si>
  <si>
    <t>SDRAM 3</t>
  </si>
  <si>
    <t>SDRAM 4</t>
  </si>
  <si>
    <t>SDRAM 5</t>
  </si>
  <si>
    <t>SDRAM 6</t>
  </si>
  <si>
    <t>SDRAM 7</t>
  </si>
  <si>
    <t>SDRAM 8</t>
  </si>
  <si>
    <t>SDRAM 9</t>
  </si>
  <si>
    <t>Check</t>
  </si>
  <si>
    <t>Address, Command, Control and Clock Groups Length Rule Checking</t>
  </si>
  <si>
    <t>Address, Command, Control and Clock Groups Stub Length Rule Checking</t>
  </si>
  <si>
    <t>Check skew</t>
  </si>
  <si>
    <t>Check length</t>
  </si>
  <si>
    <t>Data Groups Length Matching Template</t>
  </si>
  <si>
    <t>Data Groups Length Rule Checking</t>
  </si>
  <si>
    <t>Maximum DQ and DM length delta from DQS</t>
  </si>
  <si>
    <t>DQS0</t>
  </si>
  <si>
    <t>D0</t>
  </si>
  <si>
    <t>D1</t>
  </si>
  <si>
    <t>D2</t>
  </si>
  <si>
    <t>D3</t>
  </si>
  <si>
    <t>D4</t>
  </si>
  <si>
    <t>D5</t>
  </si>
  <si>
    <t>D6</t>
  </si>
  <si>
    <t>D7</t>
  </si>
  <si>
    <t>DM0</t>
  </si>
  <si>
    <t>DQS1</t>
  </si>
  <si>
    <t>D8</t>
  </si>
  <si>
    <t>D9</t>
  </si>
  <si>
    <t>D10</t>
  </si>
  <si>
    <t>D11</t>
  </si>
  <si>
    <t>D12</t>
  </si>
  <si>
    <t>D13</t>
  </si>
  <si>
    <t>D14</t>
  </si>
  <si>
    <t>D15</t>
  </si>
  <si>
    <t>DM1</t>
  </si>
  <si>
    <t>DQS2</t>
  </si>
  <si>
    <t>D16</t>
  </si>
  <si>
    <t>D17</t>
  </si>
  <si>
    <t>D18</t>
  </si>
  <si>
    <t>D19</t>
  </si>
  <si>
    <t>D20</t>
  </si>
  <si>
    <t>D21</t>
  </si>
  <si>
    <t>D22</t>
  </si>
  <si>
    <t>D23</t>
  </si>
  <si>
    <t>DM2</t>
  </si>
  <si>
    <t>DQS3</t>
  </si>
  <si>
    <t>D24</t>
  </si>
  <si>
    <t>D25</t>
  </si>
  <si>
    <t>D26</t>
  </si>
  <si>
    <t>D27</t>
  </si>
  <si>
    <t>D28</t>
  </si>
  <si>
    <t>D29</t>
  </si>
  <si>
    <t>D30</t>
  </si>
  <si>
    <t>D31</t>
  </si>
  <si>
    <t>DM3</t>
  </si>
  <si>
    <t>DQS4</t>
  </si>
  <si>
    <t>D32</t>
  </si>
  <si>
    <t>D33</t>
  </si>
  <si>
    <t>D34</t>
  </si>
  <si>
    <t>D35</t>
  </si>
  <si>
    <t>D36</t>
  </si>
  <si>
    <t>D37</t>
  </si>
  <si>
    <t>D38</t>
  </si>
  <si>
    <t>D39</t>
  </si>
  <si>
    <t>DM4</t>
  </si>
  <si>
    <t>DQS5</t>
  </si>
  <si>
    <t>D40</t>
  </si>
  <si>
    <t>D41</t>
  </si>
  <si>
    <t>D42</t>
  </si>
  <si>
    <t>D43</t>
  </si>
  <si>
    <t>D44</t>
  </si>
  <si>
    <t>D45</t>
  </si>
  <si>
    <t>D46</t>
  </si>
  <si>
    <t>D47</t>
  </si>
  <si>
    <t>DM5</t>
  </si>
  <si>
    <t>DQS6</t>
  </si>
  <si>
    <t>D48</t>
  </si>
  <si>
    <t>D49</t>
  </si>
  <si>
    <t>D50</t>
  </si>
  <si>
    <t>D51</t>
  </si>
  <si>
    <t>D52</t>
  </si>
  <si>
    <t>D53</t>
  </si>
  <si>
    <t>D54</t>
  </si>
  <si>
    <t>D55</t>
  </si>
  <si>
    <t>DM6</t>
  </si>
  <si>
    <t>DQS7</t>
  </si>
  <si>
    <t>D56</t>
  </si>
  <si>
    <t>D57</t>
  </si>
  <si>
    <t>D58</t>
  </si>
  <si>
    <t>D59</t>
  </si>
  <si>
    <t>D60</t>
  </si>
  <si>
    <t>D61</t>
  </si>
  <si>
    <t>D62</t>
  </si>
  <si>
    <t>D63</t>
  </si>
  <si>
    <t>DM7</t>
  </si>
  <si>
    <t>DQS8</t>
  </si>
  <si>
    <t>CB0</t>
  </si>
  <si>
    <t>CB1</t>
  </si>
  <si>
    <t>CB2</t>
  </si>
  <si>
    <t>CB3</t>
  </si>
  <si>
    <t>CB4</t>
  </si>
  <si>
    <t>CB5</t>
  </si>
  <si>
    <t>CB6</t>
  </si>
  <si>
    <t>CB7</t>
  </si>
  <si>
    <t>DM8</t>
  </si>
  <si>
    <t>Introduction:</t>
  </si>
  <si>
    <t>Address, Command, Control and Clock Groups Length Matching:</t>
  </si>
  <si>
    <t>Address, Command, Control and Clock (ACCC) Groups length matching is required between the controller and each SDRAM individually. The ACCC length matching process is iterative in nature and there is no single-best method defined.  It is generally recommended that the path from the connector to the first SDRAM be matched across the Clock group and then across the Address, Command and Control groups per the length matching guidelines.  The Clock group may need to be lengthened to reach the length window of the Address, Command and Control groups.  It is important to note that matching is done from the Controller balls to the SDRAM balls and includes the stub segment from the branch via.  It is during this process that the breakout pattern-dependent length variance in the stub segment on each signal will be tuned out.  The stub segment lengths also need to be routed within the length tolerances allowed.</t>
  </si>
  <si>
    <t>Once length matching to the first device is complete, the length matching to the remaining devices is straightforward.  The stub routes are normally copied from the first SDRAM to each of the other SDRAMs so that they are identical for each one.  Length matching during layout can then be accomplished by simply length-matching the intra-node segments between the branch vias.  Once the routing to all SDRAM devices is completed, the fully routed length from the Controller to each SDRAM individually must be verified.</t>
  </si>
  <si>
    <t>Data Group Length Matching:</t>
  </si>
  <si>
    <t>The DDR3 layouts treat each byte lane as a separate signal routing group.  Each group includes the DQS and DQS# pair, the eight DQn nets and DM.  All eleven signals within each byte group must be length matched.</t>
  </si>
  <si>
    <t>Length matching between byte groups is not recommended.  The length of the individual byte lanes may vary substantially across the layout, with the controller providing timing realignment for each.</t>
  </si>
  <si>
    <t>Velocity Compensation:</t>
  </si>
  <si>
    <t>Microstrip routes are those on the outer layers.  Stripline routes are those on inner layers.  Signals on microstrip routes move slower than those on stripline routes so these routes appear longer.  Velocity compensation can be used when working with longer layouts containing significant microstrip length to further optimize the length matching.  This is most often needed when designing for operation at the higher data rates.</t>
  </si>
  <si>
    <t>A compensation factor of 1.1 has been specified for this purpose.  All microstrip segment lengths are to be divided by 1.1 before summation into the length matching equation.  The resulting compensated length is termed the stripline equivalent length.  While some amount of residual velocity mismatch skew remains in the design, the process is a substantial improvement over simple length matching.</t>
  </si>
  <si>
    <t>Via Compensation:</t>
  </si>
  <si>
    <t>Layout recommendations provided remove the need for via compensation.  All ACCC signal groups are to be routed with the same number of vias in each length matched segment.  All data groups are to contain the same number of vias and we also recommend that they be each routed on a single layer.  However, if these recommendations are not followed, via compensation is needed when operating at the higher speeds.  Via compensation is addition of track length to allow for the added delay of the via.  When via compensation is implemented, the via equivalent shall be defined as 100 mils of microstrip.</t>
  </si>
  <si>
    <t>Purpose:</t>
  </si>
  <si>
    <t>This spreadsheet attempts to break down the sometimes confusing requirements in the DDR3 layout length matching requirements into sections and then helps analyze the routed lengths to confirm compliance.</t>
  </si>
  <si>
    <t>Note:  If the data sheet requirements conflict with this spreadsheet in any way, the requirements in the data sheet take precedence.  This spreadsheet is simply a tool to help confirm compliance.</t>
  </si>
  <si>
    <t>How To Use Spreadsheet:</t>
  </si>
  <si>
    <t>Step 1:  Generate reports of the lengths of the various sections.  This can be done manually but that is very time consuming.  PCB layout packages can now be configured using constraints to generate length reports for the required net lengths and/or pin-pair lengths.</t>
  </si>
  <si>
    <t>Data group routed length reporting is simple.  These are point-to-point routes (single rank) so the report is simply the routed length for the entire net from controller to SDRAM.</t>
  </si>
  <si>
    <t>ACCC group length matching is more complicated as discussed previously.  This can be explained best by referring to the figure below.  The routed length for these ACCC groups must be matched from the controller to each SDRAM individually.  Specifically, the ACCC routed length for the first SDRAM is the sum of Trace Length 1 plus the Stub Length.  This sum needs to be reported and length matched.  The ACCC routed length for the second SDRAM is the sum of Trace Length 1 plus Trace Length 2 plus the Stub Length.  This sum needs to be reported and length matched for the second SDRAM.  This process is repeated for every SDRAM implemented in the topology.</t>
  </si>
  <si>
    <t>Obtaining these lengths may be difficult with some PCB layout tools since they see this entire net as a single entity and will report the entire routed length including all stubs.  This complete routed length cannot be used.  Other tools may be able to generate the required reports using routing constraints.  One technique for tools that cannot generate the required lengths from constraints may be to add pin-pair end-points to generate the required reported lengths.  You define the branch vias as ‘test points’ in the layout.  This will allow generation of reported lengths between these artificial ‘parts’ in the design.  There are no actual test points, but the vias are defined as test points for the purpose of getting the different length reports generated correctly.</t>
  </si>
  <si>
    <t>The length and skew (variation in length) of the stubs from the branch via to each SDRAM must also be controlled.  This allows for higher speed operation and better signal integrity management.  Again, these can either be reported using constraints or by defining the vias as test points to generate pin-pair reports.  Lastly, reports of stub length to the VTT termination need to be generated.</t>
  </si>
  <si>
    <t>PCB layout tools generate very verbose reports.  Reports can be imported into a spreadsheet for data parsing.  Once the required length data is in a tabular format, it is ready be dropped into this template.</t>
  </si>
  <si>
    <t>Step 2: Confirm that the spreadsheet contains the correct maximums and skew limits for the processor that will be used.  If the spreadsheet numbers are in error, they must be corrected.  The cells in the table shaded yellow can be modified as needed.</t>
  </si>
  <si>
    <t>Step 3: Put the length data into the spreadsheet in the cells shaded yellow (replacing the example data) and verify that the lengths are in compliance.  All of the length checks that pass will show a green PASS box next to it.  If a non-compliance is found, the cell next to it will show a red Fail box.  You will then need to modify the layout to correct the non-compliance.  After updating the layout, lengths reports will need to be generated again and the lengths placed in this template.  Repeat this process until all routed lengths are compliant to the required length matching rules.</t>
  </si>
  <si>
    <t>Name:</t>
  </si>
  <si>
    <t>Revision History:</t>
  </si>
  <si>
    <t>Tom Johnson</t>
  </si>
  <si>
    <t>KeyStone-II DDR3 Length Rules Template</t>
  </si>
  <si>
    <t>DSP.E11:U119.F1[DSP-DDR-ODT1]</t>
  </si>
  <si>
    <t>DSP.A12:U119.J7 [DSP-DDR-CKP_0]</t>
  </si>
  <si>
    <t>DSP.B12:U119.K7 [DSP-DDR-CKN_0]</t>
  </si>
  <si>
    <t>DSP.A14:U119.N3 [DSP-DDR-A0]</t>
  </si>
  <si>
    <t>DSP.B14:U119.P7 [DSP-DDR-A1]</t>
  </si>
  <si>
    <t>DSP.F14:U119.P3 [DSP-DDR-A2]</t>
  </si>
  <si>
    <t>DSP.F13:U119.N2 [DSP-DDR-A3]</t>
  </si>
  <si>
    <t>DSP.A15:U119.P8 [DSP-DDR-A4]</t>
  </si>
  <si>
    <t>DSP.C15:U119.P2 [DSP-DDR-A5]</t>
  </si>
  <si>
    <t>DSP.B15:U119.R8 [DSP-DDR-A6]</t>
  </si>
  <si>
    <t>DSP.D15:U119.R2 [DSP-DDR-A7]</t>
  </si>
  <si>
    <t>DSP.F15:U119.T8 [DSP-DDR-A8]</t>
  </si>
  <si>
    <t>DSP.E15:U119.R3 [DSP-DDR-A9]</t>
  </si>
  <si>
    <t>DSP.E16:U119.L7 [DSP-DDR-A10]</t>
  </si>
  <si>
    <t>DSP.D16:U119.R7 [DSP-DDR-A11]</t>
  </si>
  <si>
    <t>DSP.E17:U119.N7 [DSP-DDR-A12]</t>
  </si>
  <si>
    <t>DSP.C16:U119.T3 [DSP-DDR-A13]</t>
  </si>
  <si>
    <t>DSP.D17:U119.T7 [DSP-DDR-A14]</t>
  </si>
  <si>
    <t>DSP.C17:U119.M7 [DSP-DDR-A15]</t>
  </si>
  <si>
    <t>DSP.A12:U120.J7 [DSP-DDR-CKP_0]</t>
  </si>
  <si>
    <t>DSP.B12:U120.K7 [DSP-DDR-CKN_0]</t>
  </si>
  <si>
    <t>DSP.A14:U120.N3 [DSP-DDR-A0]</t>
  </si>
  <si>
    <t>DSP.B14:U120.P7 [DSP-DDR-A1]</t>
  </si>
  <si>
    <t>DSP.F14:U120.P3 [DSP-DDR-A2]</t>
  </si>
  <si>
    <t>DSP.F13:U120.N2 [DSP-DDR-A3]</t>
  </si>
  <si>
    <t>DSP.A15:U120.P8 [DSP-DDR-A4]</t>
  </si>
  <si>
    <t>DSP.C15:U120.P2 [DSP-DDR-A5]</t>
  </si>
  <si>
    <t>DSP.B15:U120.R8 [DSP-DDR-A6]</t>
  </si>
  <si>
    <t>DSP.D15:U120.R2 [DSP-DDR-A7]</t>
  </si>
  <si>
    <t>DSP.F15:U120.T8 [DSP-DDR-A8]</t>
  </si>
  <si>
    <t>DSP.E15:U120.R3 [DSP-DDR-A9]</t>
  </si>
  <si>
    <t>DSP.E16:U120.L7 [DSP-DDR-A10]</t>
  </si>
  <si>
    <t>DSP.D16:U120.R7 [DSP-DDR-A11]</t>
  </si>
  <si>
    <t>DSP.E17:U120.N7 [DSP-DDR-A12]</t>
  </si>
  <si>
    <t>DSP.C16:U120.T3 [DSP-DDR-A13]</t>
  </si>
  <si>
    <t>DSP.D17:U120.T7 [DSP-DDR-A14]</t>
  </si>
  <si>
    <t>DSP.C17:U120.M7 [DSP-DDR-A15]</t>
  </si>
  <si>
    <t>DSP.A12:U121.J7 [DSP-DDR-CKP_0]</t>
  </si>
  <si>
    <t>DSP.B12:U121.K7 [DSP-DDR-CKN_0]</t>
  </si>
  <si>
    <t>DSP.A14:U121.N3 [DSP-DDR-A0]</t>
  </si>
  <si>
    <t>DSP.B14:U121.P7 [DSP-DDR-A1]</t>
  </si>
  <si>
    <t>DSP.F14:U121.P3 [DSP-DDR-A2]</t>
  </si>
  <si>
    <t>DSP.F13:U121.N2 [DSP-DDR-A3]</t>
  </si>
  <si>
    <t>DSP.A15:U121.P8 [DSP-DDR-A4]</t>
  </si>
  <si>
    <t>DSP.C15:U121.P2 [DSP-DDR-A5]</t>
  </si>
  <si>
    <t>DSP.B15:U121.R8 [DSP-DDR-A6]</t>
  </si>
  <si>
    <t>DSP.D15:U121.R2 [DSP-DDR-A7]</t>
  </si>
  <si>
    <t>DSP.F15:U121.T8 [DSP-DDR-A8]</t>
  </si>
  <si>
    <t>DSP.E15:U121.R3 [DSP-DDR-A9]</t>
  </si>
  <si>
    <t>DSP.E16:U121.L7 [DSP-DDR-A10]</t>
  </si>
  <si>
    <t>DSP.D16:U121.R7 [DSP-DDR-A11]</t>
  </si>
  <si>
    <t>DSP.E17:U121.N7 [DSP-DDR-A12]</t>
  </si>
  <si>
    <t>DSP.C16:U121.T3 [DSP-DDR-A13]</t>
  </si>
  <si>
    <t>DSP.D17:U121.T7 [DSP-DDR-A14]</t>
  </si>
  <si>
    <t>DSP.C17:U121.M7 [DSP-DDR-A15]</t>
  </si>
  <si>
    <t>DSP.A12:U122.J7 [DSP-DDR-CKP_0]</t>
  </si>
  <si>
    <t>DSP.B12:U122.K7 [DSP-DDR-CKN_0]</t>
  </si>
  <si>
    <t>DSP.A14:U122.N3 [DSP-DDR-A0]</t>
  </si>
  <si>
    <t>DSP.B14:U122.P7 [DSP-DDR-A1]</t>
  </si>
  <si>
    <t>DSP.F14:U122.P3 [DSP-DDR-A2]</t>
  </si>
  <si>
    <t>DSP.F13:U122.N2 [DSP-DDR-A3]</t>
  </si>
  <si>
    <t>DSP.A15:U122.P8 [DSP-DDR-A4]</t>
  </si>
  <si>
    <t>DSP.C15:U122.P2 [DSP-DDR-A5]</t>
  </si>
  <si>
    <t>DSP.B15:U122.R8 [DSP-DDR-A6]</t>
  </si>
  <si>
    <t>DSP.D15:U122.R2 [DSP-DDR-A7]</t>
  </si>
  <si>
    <t>DSP.F15:U122.T8 [DSP-DDR-A8]</t>
  </si>
  <si>
    <t>DSP.E15:U122.R3 [DSP-DDR-A9]</t>
  </si>
  <si>
    <t>DSP.E16:U122.L7 [DSP-DDR-A10]</t>
  </si>
  <si>
    <t>DSP.D16:U122.R7 [DSP-DDR-A11]</t>
  </si>
  <si>
    <t>DSP.E17:U122.N7 [DSP-DDR-A12]</t>
  </si>
  <si>
    <t>DSP.C16:U122.T3 [DSP-DDR-A13]</t>
  </si>
  <si>
    <t>DSP.E11:U120.F1[DSP-DDR-ODT1]</t>
  </si>
  <si>
    <t>DSP.E11:U121.F1[DSP-DDR-ODT1]</t>
  </si>
  <si>
    <t>DSP.E11:U122.F1[DSP-DDR-ODT1]</t>
  </si>
  <si>
    <t>DSP.A12:U127.J7 [DSP-DDR-CKP_0]</t>
  </si>
  <si>
    <t>DSP.B12:U127.K7 [DSP-DDR-CKN_0]</t>
  </si>
  <si>
    <t>DSP.A14:U127.N3 [DSP-DDR-A0]</t>
  </si>
  <si>
    <t>DSP.B14:U127.P7 [DSP-DDR-A1]</t>
  </si>
  <si>
    <t>DSP.F14:U127.P3 [DSP-DDR-A2]</t>
  </si>
  <si>
    <t>DSP.F13:U127.N2 [DSP-DDR-A3]</t>
  </si>
  <si>
    <t>DSP.A15:U127.P8 [DSP-DDR-A4]</t>
  </si>
  <si>
    <t>DSP.C15:U127.P2 [DSP-DDR-A5]</t>
  </si>
  <si>
    <t>DSP.B15:U127.R8 [DSP-DDR-A6]</t>
  </si>
  <si>
    <t>DSP.F15:U127.T8 [DSP-DDR-A8]</t>
  </si>
  <si>
    <t>DSP.D15:U127.R2 [DSP-DDR-A7]</t>
  </si>
  <si>
    <t>DSP.E15:U127.R3 [DSP-DDR-A9]</t>
  </si>
  <si>
    <t>DSP.E16:U127.L7 [DSP-DDR-A10]</t>
  </si>
  <si>
    <t>DSP.D16:U127.R7 [DSP-DDR-A11]</t>
  </si>
  <si>
    <t>DSP.E17:U127.N7 [DSP-DDR-A12]</t>
  </si>
  <si>
    <t>DSP.C16:U127.T3 [DSP-DDR-A13]</t>
  </si>
  <si>
    <t>DSP.D17:U127.T7 [DSP-DDR-A14]</t>
  </si>
  <si>
    <t>DSP.C17:U127.M7 [DSP-DDR-A15]</t>
  </si>
  <si>
    <t>DSP.E11:U127.F1[DSP-DDR-ODT1]</t>
  </si>
  <si>
    <t>DSP.A19:U119.F9[DSP-DDR-CKE1]</t>
  </si>
  <si>
    <t>DSP.C11:U119.L2 [DSP-DDR-CEZ0]</t>
  </si>
  <si>
    <t>DSP.C11:U120.L2 [DSP-DDR-CEZ0]</t>
  </si>
  <si>
    <t>DSP.C11:U121.L2 [DSP-DDR-CEZ0]</t>
  </si>
  <si>
    <t>DSP.C11:U122.L2 [DSP-DDR-CEZ0]</t>
  </si>
  <si>
    <t>DSP.C11:U127.L2 [DSP-DDR-CEZ0]</t>
  </si>
  <si>
    <t>DSP.D11:U119.K9 [DSP-DDR-CKE0]</t>
  </si>
  <si>
    <t>DSP.D11:U120.K9 [DSP-DDR-CKE0]</t>
  </si>
  <si>
    <t>DSP.D11:U121.K9 [DSP-DDR-CKE0]</t>
  </si>
  <si>
    <t>DSP.D11:U122.K9 [DSP-DDR-CKE0]</t>
  </si>
  <si>
    <t>DSP.D11:U127.K9 [DSP-DDR-CKE0]</t>
  </si>
  <si>
    <t>DSP.A13:U119.M2 [DSP-DDR-BA0]</t>
  </si>
  <si>
    <t>DSP.B13:U119.N8 [DSP-DDR-BA1]</t>
  </si>
  <si>
    <t>DSP.C13:U119.M3 [DSP-DDR-BA2]</t>
  </si>
  <si>
    <t>DSP.A13:U120.M2 [DSP-DDR-BA0]</t>
  </si>
  <si>
    <t>DSP.B13:U120.N8 [DSP-DDR-BA1]</t>
  </si>
  <si>
    <t>DSP.C13:U120.M3 [DSP-DDR-BA2]</t>
  </si>
  <si>
    <t>DSP.A13:U121.M2 [DSP-DDR-BA0]</t>
  </si>
  <si>
    <t>DSP.B13:U121.N8 [DSP-DDR-BA1]</t>
  </si>
  <si>
    <t>DSP.C13:U121.M3 [DSP-DDR-BA2]</t>
  </si>
  <si>
    <t>DSP.A13:U122.M2 [DSP-DDR-BA0]</t>
  </si>
  <si>
    <t>DSP.B13:U122.N8 [DSP-DDR-BA1]</t>
  </si>
  <si>
    <t>DSP.C13:U122.M3 [DSP-DDR-BA2]</t>
  </si>
  <si>
    <t>DSP.A13:U127.M2 [DSP-DDR-BA0]</t>
  </si>
  <si>
    <t>DSP.B13:U127.N8 [DSP-DDR-BA1]</t>
  </si>
  <si>
    <t>DSP.C13:U127.M3 [DSP-DDR-BA2]</t>
  </si>
  <si>
    <t>DSP.C10:U119.J3 [DSP-DDR-RASZ]</t>
  </si>
  <si>
    <t>DSP.C10:U120.J3 [DSP-DDR-RASZ]</t>
  </si>
  <si>
    <t>DSP.C10:U121.J3 [DSP-DDR-RASZ]</t>
  </si>
  <si>
    <t>DSP.C10:U122.J3 [DSP-DDR-RASZ]</t>
  </si>
  <si>
    <t>DSP.C10:U127.J3 [DSP-DDR-RASZ]</t>
  </si>
  <si>
    <t>DSP.D12:U119.K3 [DSP-DDR-CASZ]</t>
  </si>
  <si>
    <t>DSP.D12:U120.K3 [DSP-DDR-CASZ]</t>
  </si>
  <si>
    <t>DSP.D12:U121.K3 [DSP-DDR-CASZ]</t>
  </si>
  <si>
    <t>DSP.D12:U122.K3 [DSP-DDR-CASZ]</t>
  </si>
  <si>
    <t>DSP.D12:U127.K3 [DSP-DDR-CASZ]</t>
  </si>
  <si>
    <t>DSP.E12:U119.L3 [DSP-DDR-WEZ]</t>
  </si>
  <si>
    <t>DSP.E12:U120.L3 [DSP-DDR-WEZ]</t>
  </si>
  <si>
    <t>DSP.E12:U121.L3 [DSP-DDR-WEZ]</t>
  </si>
  <si>
    <t>DSP.E12:U122.L3 [DSP-DDR-WEZ]</t>
  </si>
  <si>
    <t>DSP.E12:U127.L3 [DSP-DDR-WEZ]</t>
  </si>
  <si>
    <t>DSP.D11:U119.G1[DSP-DDR-ODT1]</t>
  </si>
  <si>
    <t>DSP.A19:U120.F9[DSP-DDR-CKE1]</t>
  </si>
  <si>
    <t>DSP.C12:U119.H1[DSP-DDR-CEZ1]</t>
  </si>
  <si>
    <t>DSP.C12:U120.H1[DSP-DDR-CEZ1]</t>
  </si>
  <si>
    <t>DSP.C12:U122.H1[DSP-DDR-CEZ1]</t>
  </si>
  <si>
    <t>DSP.A19:U122.F9[DSP-DDR-CKE1]</t>
  </si>
  <si>
    <t>DSP.C12:U121.H1[DSP-DDR-CEZ1]</t>
  </si>
  <si>
    <t>DSP.A19:U121.F9[DSP-DDR-CKE1]</t>
  </si>
  <si>
    <t>DSP.C12:U127.H1[DSP-DDR-CEZ1]</t>
  </si>
  <si>
    <t>DSP.A19:U127.F9[DSP-DDR-CKE1]</t>
  </si>
  <si>
    <t>DSP.D13:U127.K1 [DSP-DDR-ODT0]</t>
  </si>
  <si>
    <t>DSP.D13:U122.K1 [DSP-DDR-ODT0]</t>
  </si>
  <si>
    <t>DSP.D13:U121.K1 [DSP-DDR-ODT0]</t>
  </si>
  <si>
    <t>DSP.D13:U120.K1 [DSP-DDR-ODT0]</t>
  </si>
  <si>
    <t>R_DDR_ADD_U123 (27)</t>
  </si>
  <si>
    <t>R_DDR_ADD_U124 (27)</t>
  </si>
  <si>
    <t>R_DDR_ADD_U125 (27)</t>
  </si>
  <si>
    <t>R_DDR_ADD_U126 (27)</t>
  </si>
  <si>
    <t>VIA:U119.J7 [DSP-DDR-CKP_0]</t>
  </si>
  <si>
    <t>VIA:U119.K7 [DSP-DDR-CKN_0]</t>
  </si>
  <si>
    <t>VIA:U119.N3 [DSP-DDR-A0]</t>
  </si>
  <si>
    <t>VIA:U119.P7 [DSP-DDR-A1]</t>
  </si>
  <si>
    <t>VIA:U119.P3 [DSP-DDR-A2]</t>
  </si>
  <si>
    <t>VIA:U119.N2 [DSP-DDR-A3]</t>
  </si>
  <si>
    <t>VIA:U119.P8 [DSP-DDR-A4]</t>
  </si>
  <si>
    <t>VIA:U119.P2 [DSP-DDR-A5]</t>
  </si>
  <si>
    <t>VIA:U119.R8 [DSP-DDR-A6]</t>
  </si>
  <si>
    <t>VIA:U119.R2 [DSP-DDR-A7]</t>
  </si>
  <si>
    <t>VIA:U119.T8 [DSP-DDR-A8]</t>
  </si>
  <si>
    <t>VIA:U119.R3 [DSP-DDR-A9]</t>
  </si>
  <si>
    <t>VIA:U119.L7 [DSP-DDR-A10]</t>
  </si>
  <si>
    <t>VIA:U119.R7 [DSP-DDR-A11]</t>
  </si>
  <si>
    <t>VIA:U119.N7 [DSP-DDR-A12]</t>
  </si>
  <si>
    <t>VIA:U119.T3 [DSP-DDR-A13]</t>
  </si>
  <si>
    <t>VIA:U119.T7 [DSP-DDR-A14]</t>
  </si>
  <si>
    <t>VIA:U119.M7 [DSP-DDR-A15]</t>
  </si>
  <si>
    <t>VIA:U119.M2 [DSP-DDR-BA0]</t>
  </si>
  <si>
    <t>VIA:U119.N8 [DSP-DDR-BA1]</t>
  </si>
  <si>
    <t>VIA:U119.M3 [DSP-DDR-BA2]</t>
  </si>
  <si>
    <t>VIA:U119.J3 [DSP-DDR-RASZ]</t>
  </si>
  <si>
    <t>VIA:U119.K3 [DSP-DDR-CASZ]</t>
  </si>
  <si>
    <t>VIA:U119.L3 [DSP-DDR-WEZ]</t>
  </si>
  <si>
    <t>VIA:U119.L2 [DSP-DDR-CEZ0]</t>
  </si>
  <si>
    <t>VIA:U119.K9 [DSP-DDR-CKE0]</t>
  </si>
  <si>
    <t>VIA:U119.G1[DSP-DDR-ODT1]</t>
  </si>
  <si>
    <t>VIA:U119.H1[DSP-DDR-CEZ1]</t>
  </si>
  <si>
    <t>VIA:U119.F9[DSP-DDR-CKE1]</t>
  </si>
  <si>
    <t>VIA:U119.F1[DSP-DDR-ODT1]</t>
  </si>
  <si>
    <t>VIA:U120.J7 [DSP-DDR-CKP_0]</t>
  </si>
  <si>
    <t>VIA:U120.K7 [DSP-DDR-CKN_0]</t>
  </si>
  <si>
    <t>VIA:U120.N3 [DSP-DDR-A0]</t>
  </si>
  <si>
    <t>VIA:U120.P7 [DSP-DDR-A1]</t>
  </si>
  <si>
    <t>VIA:U120.P3 [DSP-DDR-A2]</t>
  </si>
  <si>
    <t>VIA:U120.N2 [DSP-DDR-A3]</t>
  </si>
  <si>
    <t>VIA:U120.P8 [DSP-DDR-A4]</t>
  </si>
  <si>
    <t>VIA:U120.P2 [DSP-DDR-A5]</t>
  </si>
  <si>
    <t>VIA:U120.R8 [DSP-DDR-A6]</t>
  </si>
  <si>
    <t>VIA:U120.R2 [DSP-DDR-A7]</t>
  </si>
  <si>
    <t>VIA:U120.T8 [DSP-DDR-A8]</t>
  </si>
  <si>
    <t>VIA:U120.R3 [DSP-DDR-A9]</t>
  </si>
  <si>
    <t>VIA:U120.L7 [DSP-DDR-A10]</t>
  </si>
  <si>
    <t>VIA:U120.R7 [DSP-DDR-A11]</t>
  </si>
  <si>
    <t>VIA:U120.N7 [DSP-DDR-A12]</t>
  </si>
  <si>
    <t>VIA:U120.T3 [DSP-DDR-A13]</t>
  </si>
  <si>
    <t>VIA:U120.T7 [DSP-DDR-A14]</t>
  </si>
  <si>
    <t>VIA:U120.M7 [DSP-DDR-A15]</t>
  </si>
  <si>
    <t>VIA:U120.M2 [DSP-DDR-BA0]</t>
  </si>
  <si>
    <t>VIA:U120.N8 [DSP-DDR-BA1]</t>
  </si>
  <si>
    <t>VIA:U120.M3 [DSP-DDR-BA2]</t>
  </si>
  <si>
    <t>VIA:U120.J3 [DSP-DDR-RASZ]</t>
  </si>
  <si>
    <t>VIA:U120.K3 [DSP-DDR-CASZ]</t>
  </si>
  <si>
    <t>VIA:U120.L3 [DSP-DDR-WEZ]</t>
  </si>
  <si>
    <t>VIA:U120.L2 [DSP-DDR-CEZ0]</t>
  </si>
  <si>
    <t>VIA:U120.K9 [DSP-DDR-CKE0]</t>
  </si>
  <si>
    <t>VIA:U120.G1[DSP-DDR-ODT1]</t>
  </si>
  <si>
    <t>VIA:U120.H1[DSP-DDR-CEZ1]</t>
  </si>
  <si>
    <t>VIA:U120.F9[DSP-DDR-CKE1]</t>
  </si>
  <si>
    <t>VIA:U120.F1[DSP-DDR-ODT1]</t>
  </si>
  <si>
    <t>VIA:U121.J7 [DSP-DDR-CKP_0]</t>
  </si>
  <si>
    <t>VIA:U121.K7 [DSP-DDR-CKN_0]</t>
  </si>
  <si>
    <t>VIA:U121.N3 [DSP-DDR-A0]</t>
  </si>
  <si>
    <t>VIA:U121.P7 [DSP-DDR-A1]</t>
  </si>
  <si>
    <t>VIA:U121.P3 [DSP-DDR-A2]</t>
  </si>
  <si>
    <t>VIA:U121.N2 [DSP-DDR-A3]</t>
  </si>
  <si>
    <t>VIA:U121.P8 [DSP-DDR-A4]</t>
  </si>
  <si>
    <t>VIA:U121.P2 [DSP-DDR-A5]</t>
  </si>
  <si>
    <t>VIA:U121.R8 [DSP-DDR-A6]</t>
  </si>
  <si>
    <t>VIA:U121.R2 [DSP-DDR-A7]</t>
  </si>
  <si>
    <t>VIA:U121.T8 [DSP-DDR-A8]</t>
  </si>
  <si>
    <t>VIA:U121.R3 [DSP-DDR-A9]</t>
  </si>
  <si>
    <t>VIA:U121.L7 [DSP-DDR-A10]</t>
  </si>
  <si>
    <t>VIA:U121.R7 [DSP-DDR-A11]</t>
  </si>
  <si>
    <t>VIA:U121.N7 [DSP-DDR-A12]</t>
  </si>
  <si>
    <t>VIA:U121.T3 [DSP-DDR-A13]</t>
  </si>
  <si>
    <t>VIA:U121.T7 [DSP-DDR-A14]</t>
  </si>
  <si>
    <t>VIA:U121.M7 [DSP-DDR-A15]</t>
  </si>
  <si>
    <t>VIA:U121.M2 [DSP-DDR-BA0]</t>
  </si>
  <si>
    <t>VIA:U121.N8 [DSP-DDR-BA1]</t>
  </si>
  <si>
    <t>VIA:U121.M3 [DSP-DDR-BA2]</t>
  </si>
  <si>
    <t>VIA:U121.J3 [DSP-DDR-RASZ]</t>
  </si>
  <si>
    <t>VIA:U121.K3 [DSP-DDR-CASZ]</t>
  </si>
  <si>
    <t>VIA:U121.L3 [DSP-DDR-WEZ]</t>
  </si>
  <si>
    <t>VIA:U121.L2 [DSP-DDR-CEZ0]</t>
  </si>
  <si>
    <t>VIA:U121.K9 [DSP-DDR-CKE0]</t>
  </si>
  <si>
    <t>VIA:U121.G1[DSP-DDR-ODT1]</t>
  </si>
  <si>
    <t>VIA:U121.H1[DSP-DDR-CEZ1]</t>
  </si>
  <si>
    <t>VIA:U121.F9[DSP-DDR-CKE1]</t>
  </si>
  <si>
    <t>VIA:U121.F1[DSP-DDR-ODT1]</t>
  </si>
  <si>
    <t>VIA:U122.J7 [DSP-DDR-CKP_0]</t>
  </si>
  <si>
    <t>VIA:U122.K7 [DSP-DDR-CKN_0]</t>
  </si>
  <si>
    <t>VIA:U122.N3 [DSP-DDR-A0]</t>
  </si>
  <si>
    <t>VIA:U122.P7 [DSP-DDR-A1]</t>
  </si>
  <si>
    <t>VIA:U122.P3 [DSP-DDR-A2]</t>
  </si>
  <si>
    <t>VIA:U122.N2 [DSP-DDR-A3]</t>
  </si>
  <si>
    <t>VIA:U122.P8 [DSP-DDR-A4]</t>
  </si>
  <si>
    <t>VIA:U122.P2 [DSP-DDR-A5]</t>
  </si>
  <si>
    <t>VIA:U122.R8 [DSP-DDR-A6]</t>
  </si>
  <si>
    <t>VIA:U122.R2 [DSP-DDR-A7]</t>
  </si>
  <si>
    <t>VIA:U122.T8 [DSP-DDR-A8]</t>
  </si>
  <si>
    <t>VIA:U122.R3 [DSP-DDR-A9]</t>
  </si>
  <si>
    <t>VIA:U122.L7 [DSP-DDR-A10]</t>
  </si>
  <si>
    <t>VIA:U122.R7 [DSP-DDR-A11]</t>
  </si>
  <si>
    <t>VIA:U122.N7 [DSP-DDR-A12]</t>
  </si>
  <si>
    <t>VIA:U122.T3 [DSP-DDR-A13]</t>
  </si>
  <si>
    <t>VIA:U122.T7 [DSP-DDR-A14]</t>
  </si>
  <si>
    <t>VIA:U122.M7 [DSP-DDR-A15]</t>
  </si>
  <si>
    <t>VIA:U122.M2 [DSP-DDR-BA0]</t>
  </si>
  <si>
    <t>VIA:U122.N8 [DSP-DDR-BA1]</t>
  </si>
  <si>
    <t>VIA:U122.M3 [DSP-DDR-BA2]</t>
  </si>
  <si>
    <t>VIA:U122.J3 [DSP-DDR-RASZ]</t>
  </si>
  <si>
    <t>VIA:U122.K3 [DSP-DDR-CASZ]</t>
  </si>
  <si>
    <t>VIA:U122.L3 [DSP-DDR-WEZ]</t>
  </si>
  <si>
    <t>VIA:U122.L2 [DSP-DDR-CEZ0]</t>
  </si>
  <si>
    <t>VIA:U122.K9 [DSP-DDR-CKE0]</t>
  </si>
  <si>
    <t>VIA:U122.G1[DSP-DDR-ODT1]</t>
  </si>
  <si>
    <t>VIA:U122.H1[DSP-DDR-CEZ1]</t>
  </si>
  <si>
    <t>VIA:U122.F9[DSP-DDR-CKE1]</t>
  </si>
  <si>
    <t>VIA:U122.F1[DSP-DDR-ODT1]</t>
  </si>
  <si>
    <t>VIA:U127.J7 [DSP-DDR-CKP_0]</t>
  </si>
  <si>
    <t>VIA:U127.K7 [DSP-DDR-CKN_0]</t>
  </si>
  <si>
    <t>VIA:U127.N3 [DSP-DDR-A0]</t>
  </si>
  <si>
    <t>VIA:U127.P7 [DSP-DDR-A1]</t>
  </si>
  <si>
    <t>VIA:U127.P3 [DSP-DDR-A2]</t>
  </si>
  <si>
    <t>VIA:U127.N2 [DSP-DDR-A3]</t>
  </si>
  <si>
    <t>VIA:U127.P8 [DSP-DDR-A4]</t>
  </si>
  <si>
    <t>VIA:U127.P2 [DSP-DDR-A5]</t>
  </si>
  <si>
    <t>VIA:U127.R8 [DSP-DDR-A6]</t>
  </si>
  <si>
    <t>VIA:U127.R2 [DSP-DDR-A7]</t>
  </si>
  <si>
    <t>VIA:U127.T8 [DSP-DDR-A8]</t>
  </si>
  <si>
    <t>VIA:U127.R3 [DSP-DDR-A9]</t>
  </si>
  <si>
    <t>VIA:U127.L7 [DSP-DDR-A10]</t>
  </si>
  <si>
    <t>VIA:U127.R7 [DSP-DDR-A11]</t>
  </si>
  <si>
    <t>VIA:U127.N7 [DSP-DDR-A12]</t>
  </si>
  <si>
    <t>VIA:U127.T3 [DSP-DDR-A13]</t>
  </si>
  <si>
    <t>VIA:U127.T7 [DSP-DDR-A14]</t>
  </si>
  <si>
    <t>VIA:U127.M7 [DSP-DDR-A15]</t>
  </si>
  <si>
    <t>VIA:U127.M2 [DSP-DDR-BA0]</t>
  </si>
  <si>
    <t>VIA:U127.N8 [DSP-DDR-BA1]</t>
  </si>
  <si>
    <t>VIA:U127.M3 [DSP-DDR-BA2]</t>
  </si>
  <si>
    <t>VIA:U127.J3 [DSP-DDR-RASZ]</t>
  </si>
  <si>
    <t>VIA:U127.K3 [DSP-DDR-CASZ]</t>
  </si>
  <si>
    <t>VIA:U127.L3 [DSP-DDR-WEZ]</t>
  </si>
  <si>
    <t>VIA:U127.L2 [DSP-DDR-CEZ0]</t>
  </si>
  <si>
    <t>VIA:U127.K9 [DSP-DDR-CKE0]</t>
  </si>
  <si>
    <t>VIA:U127.G1[DSP-DDR-ODT1]</t>
  </si>
  <si>
    <t>VIA:U127.H1[DSP-DDR-CEZ1]</t>
  </si>
  <si>
    <t>VIA:U127.F9[DSP-DDR-CKE1]</t>
  </si>
  <si>
    <t>VIA:U127.F1[DSP-DDR-ODT1]</t>
  </si>
  <si>
    <t>VIA:U123.J7 [DSP-DDR-CKP_0]</t>
  </si>
  <si>
    <t>VIA:U123.K7 [DSP-DDR-CKN_0]</t>
  </si>
  <si>
    <t>VIA:U123.N3 [DSP-DDR-A0]</t>
  </si>
  <si>
    <t>VIA:U123.P7 [DSP-DDR-A1]</t>
  </si>
  <si>
    <t>VIA:U123.P3 [DSP-DDR-A2]</t>
  </si>
  <si>
    <t>VIA:U123.N2 [DSP-DDR-A3]</t>
  </si>
  <si>
    <t>VIA:U123.P8 [DSP-DDR-A4]</t>
  </si>
  <si>
    <t>VIA:U123.P2 [DSP-DDR-A5]</t>
  </si>
  <si>
    <t>VIA:U123.R8 [DSP-DDR-A6]</t>
  </si>
  <si>
    <t>VIA:U123.R2 [DSP-DDR-A7]</t>
  </si>
  <si>
    <t>VIA:U123.T8 [DSP-DDR-A8]</t>
  </si>
  <si>
    <t>VIA:U123.R3 [DSP-DDR-A9]</t>
  </si>
  <si>
    <t>VIA:U123.L7 [DSP-DDR-A10]</t>
  </si>
  <si>
    <t>VIA:U123.R7 [DSP-DDR-A11]</t>
  </si>
  <si>
    <t>VIA:U123.N7 [DSP-DDR-A12]</t>
  </si>
  <si>
    <t>VIA:U123.T3 [DSP-DDR-A13]</t>
  </si>
  <si>
    <t>VIA:U123.T7 [DSP-DDR-A14]</t>
  </si>
  <si>
    <t>VIA:U123.M7 [DSP-DDR-A15]</t>
  </si>
  <si>
    <t>VIA:U123.M2 [DSP-DDR-BA0]</t>
  </si>
  <si>
    <t>VIA:U123.N8 [DSP-DDR-BA1]</t>
  </si>
  <si>
    <t>VIA:U123.M3 [DSP-DDR-BA2]</t>
  </si>
  <si>
    <t>VIA:U123.J3 [DSP-DDR-RASZ]</t>
  </si>
  <si>
    <t>VIA:U123.K3 [DSP-DDR-CASZ]</t>
  </si>
  <si>
    <t>VIA:U123.L3 [DSP-DDR-WEZ]</t>
  </si>
  <si>
    <t>VIA:U123.L2 [DSP-DDR-CEZ0]</t>
  </si>
  <si>
    <t>VIA:U123.K9 [DSP-DDR-CKE0]</t>
  </si>
  <si>
    <t>VIA:U123.G1[DSP-DDR-ODT1]</t>
  </si>
  <si>
    <t>VIA:U123.H1[DSP-DDR-CEZ1]</t>
  </si>
  <si>
    <t>VIA:U123.F9[DSP-DDR-CKE1]</t>
  </si>
  <si>
    <t>VIA:U123.F1[DSP-DDR-ODT1]</t>
  </si>
  <si>
    <t>VIA:U124.J7 [DSP-DDR-CKP_0]</t>
  </si>
  <si>
    <t>VIA:U124.K7 [DSP-DDR-CKN_0]</t>
  </si>
  <si>
    <t>VIA:U124.N3 [DSP-DDR-A0]</t>
  </si>
  <si>
    <t>VIA:U124.P7 [DSP-DDR-A1]</t>
  </si>
  <si>
    <t>VIA:U124.P3 [DSP-DDR-A2]</t>
  </si>
  <si>
    <t>VIA:U124.N2 [DSP-DDR-A3]</t>
  </si>
  <si>
    <t>VIA:U124.P8 [DSP-DDR-A4]</t>
  </si>
  <si>
    <t>VIA:U124.P2 [DSP-DDR-A5]</t>
  </si>
  <si>
    <t>VIA:U124.R8 [DSP-DDR-A6]</t>
  </si>
  <si>
    <t>VIA:U124.R2 [DSP-DDR-A7]</t>
  </si>
  <si>
    <t>VIA:U124.T8 [DSP-DDR-A8]</t>
  </si>
  <si>
    <t>VIA:U124.R3 [DSP-DDR-A9]</t>
  </si>
  <si>
    <t>VIA:U124.L7 [DSP-DDR-A10]</t>
  </si>
  <si>
    <t>VIA:U124.R7 [DSP-DDR-A11]</t>
  </si>
  <si>
    <t>VIA:U124.N7 [DSP-DDR-A12]</t>
  </si>
  <si>
    <t>VIA:U124.T3 [DSP-DDR-A13]</t>
  </si>
  <si>
    <t>VIA:U124.T7 [DSP-DDR-A14]</t>
  </si>
  <si>
    <t>VIA:U124.M7 [DSP-DDR-A15]</t>
  </si>
  <si>
    <t>VIA:U124.M2 [DSP-DDR-BA0]</t>
  </si>
  <si>
    <t>VIA:U124.N8 [DSP-DDR-BA1]</t>
  </si>
  <si>
    <t>VIA:U124.M3 [DSP-DDR-BA2]</t>
  </si>
  <si>
    <t>VIA:U124.J3 [DSP-DDR-RASZ]</t>
  </si>
  <si>
    <t>VIA:U124.K3 [DSP-DDR-CASZ]</t>
  </si>
  <si>
    <t>VIA:U124.L3 [DSP-DDR-WEZ]</t>
  </si>
  <si>
    <t>VIA:U124.L2 [DSP-DDR-CEZ0]</t>
  </si>
  <si>
    <t>VIA:U124.K9 [DSP-DDR-CKE0]</t>
  </si>
  <si>
    <t>VIA:U124.G1[DSP-DDR-ODT1]</t>
  </si>
  <si>
    <t>VIA:U124.H1[DSP-DDR-CEZ1]</t>
  </si>
  <si>
    <t>VIA:U124.F9[DSP-DDR-CKE1]</t>
  </si>
  <si>
    <t>VIA:U124.F1[DSP-DDR-ODT1]</t>
  </si>
  <si>
    <t>VIA:U125.J7 [DSP-DDR-CKP_0]</t>
  </si>
  <si>
    <t>VIA:U125.K7 [DSP-DDR-CKN_0]</t>
  </si>
  <si>
    <t>VIA:U125.N3 [DSP-DDR-A0]</t>
  </si>
  <si>
    <t>VIA:U125.P7 [DSP-DDR-A1]</t>
  </si>
  <si>
    <t>VIA:U125.P3 [DSP-DDR-A2]</t>
  </si>
  <si>
    <t>VIA:U125.N2 [DSP-DDR-A3]</t>
  </si>
  <si>
    <t>VIA:U125.P8 [DSP-DDR-A4]</t>
  </si>
  <si>
    <t>VIA:U125.P2 [DSP-DDR-A5]</t>
  </si>
  <si>
    <t>VIA:U125.R8 [DSP-DDR-A6]</t>
  </si>
  <si>
    <t>VIA:U125.R2 [DSP-DDR-A7]</t>
  </si>
  <si>
    <t>VIA:U125.T8 [DSP-DDR-A8]</t>
  </si>
  <si>
    <t>VIA:U125.R3 [DSP-DDR-A9]</t>
  </si>
  <si>
    <t>VIA:U125.L7 [DSP-DDR-A10]</t>
  </si>
  <si>
    <t>VIA:U125.R7 [DSP-DDR-A11]</t>
  </si>
  <si>
    <t>VIA:U125.N7 [DSP-DDR-A12]</t>
  </si>
  <si>
    <t>VIA:U125.T3 [DSP-DDR-A13]</t>
  </si>
  <si>
    <t>VIA:U125.T7 [DSP-DDR-A14]</t>
  </si>
  <si>
    <t>VIA:U125.M7 [DSP-DDR-A15]</t>
  </si>
  <si>
    <t>VIA:U125.M2 [DSP-DDR-BA0]</t>
  </si>
  <si>
    <t>VIA:U125.N8 [DSP-DDR-BA1]</t>
  </si>
  <si>
    <t>VIA:U125.M3 [DSP-DDR-BA2]</t>
  </si>
  <si>
    <t>VIA:U125.J3 [DSP-DDR-RASZ]</t>
  </si>
  <si>
    <t>VIA:U125.K3 [DSP-DDR-CASZ]</t>
  </si>
  <si>
    <t>VIA:U125.L3 [DSP-DDR-WEZ]</t>
  </si>
  <si>
    <t>VIA:U125.L2 [DSP-DDR-CEZ0]</t>
  </si>
  <si>
    <t>VIA:U125.K9 [DSP-DDR-CKE0]</t>
  </si>
  <si>
    <t>VIA:U125.G1[DSP-DDR-ODT1]</t>
  </si>
  <si>
    <t>VIA:U125.H1[DSP-DDR-CEZ1]</t>
  </si>
  <si>
    <t>VIA:U125.F9[DSP-DDR-CKE1]</t>
  </si>
  <si>
    <t>VIA:U125.F1[DSP-DDR-ODT1]</t>
  </si>
  <si>
    <t>VIA:U126.J7 [DSP-DDR-CKP_0]</t>
  </si>
  <si>
    <t>VIA:U126.K7 [DSP-DDR-CKN_0]</t>
  </si>
  <si>
    <t>VIA:U126.N3 [DSP-DDR-A0]</t>
  </si>
  <si>
    <t>VIA:U126.P7 [DSP-DDR-A1]</t>
  </si>
  <si>
    <t>VIA:U126.P3 [DSP-DDR-A2]</t>
  </si>
  <si>
    <t>VIA:U126.N2 [DSP-DDR-A3]</t>
  </si>
  <si>
    <t>VIA:U126.P8 [DSP-DDR-A4]</t>
  </si>
  <si>
    <t>VIA:U126.P2 [DSP-DDR-A5]</t>
  </si>
  <si>
    <t>VIA:U126.R8 [DSP-DDR-A6]</t>
  </si>
  <si>
    <t>VIA:U126.R2 [DSP-DDR-A7]</t>
  </si>
  <si>
    <t>VIA:U126.T8 [DSP-DDR-A8]</t>
  </si>
  <si>
    <t>VIA:U126.R3 [DSP-DDR-A9]</t>
  </si>
  <si>
    <t>VIA:U126.L7 [DSP-DDR-A10]</t>
  </si>
  <si>
    <t>VIA:U126.R7 [DSP-DDR-A11]</t>
  </si>
  <si>
    <t>VIA:U126.N7 [DSP-DDR-A12]</t>
  </si>
  <si>
    <t>VIA:U126.T3 [DSP-DDR-A13]</t>
  </si>
  <si>
    <t>VIA:U126.T7 [DSP-DDR-A14]</t>
  </si>
  <si>
    <t>VIA:U126.M7 [DSP-DDR-A15]</t>
  </si>
  <si>
    <t>VIA:U126.M2 [DSP-DDR-BA0]</t>
  </si>
  <si>
    <t>VIA:U126.N8 [DSP-DDR-BA1]</t>
  </si>
  <si>
    <t>VIA:U126.M3 [DSP-DDR-BA2]</t>
  </si>
  <si>
    <t>VIA:U126.J3 [DSP-DDR-RASZ]</t>
  </si>
  <si>
    <t>VIA:U126.K3 [DSP-DDR-CASZ]</t>
  </si>
  <si>
    <t>VIA:U126.L3 [DSP-DDR-WEZ]</t>
  </si>
  <si>
    <t>VIA:U126.L2 [DSP-DDR-CEZ0]</t>
  </si>
  <si>
    <t>VIA:U126.K9 [DSP-DDR-CKE0]</t>
  </si>
  <si>
    <t>VIA:U126.G1[DSP-DDR-ODT1]</t>
  </si>
  <si>
    <t>VIA:U126.H1[DSP-DDR-CEZ1]</t>
  </si>
  <si>
    <t>VIA:U126.F9[DSP-DDR-CKE1]</t>
  </si>
  <si>
    <t>VIA:U126.F1[DSP-DDR-ODT1]</t>
  </si>
  <si>
    <t>Maximum length skew between DQS and DQSZ</t>
  </si>
  <si>
    <t>DQS0Z</t>
  </si>
  <si>
    <t>DQS1Z</t>
  </si>
  <si>
    <t>DQS2Z</t>
  </si>
  <si>
    <t>DQS3Z</t>
  </si>
  <si>
    <t>DQS4Z</t>
  </si>
  <si>
    <t>DQS5Z</t>
  </si>
  <si>
    <t>DQS6Z</t>
  </si>
  <si>
    <t>DQS7Z</t>
  </si>
  <si>
    <t>DQS8Z</t>
  </si>
  <si>
    <t>U119.F3:DSP.C28 [DSP-DDR-DQSP0]</t>
  </si>
  <si>
    <t>U119.G3:DSP.C29 [DSP-DDR-DQSN0]</t>
  </si>
  <si>
    <t>U119.E3:DSP.E28 [DSP-DDR-D0]</t>
  </si>
  <si>
    <t>U119.F7:DSP.D29 [DSP-DDR-D1]</t>
  </si>
  <si>
    <t>U119.F2:DSP.E27 [DSP-DDR-D2]</t>
  </si>
  <si>
    <t>U119.F8:DSP.D28 [DSP-DDR-D3]</t>
  </si>
  <si>
    <t>U119.H3:DSP.D27 [DSP-DDR-D4]</t>
  </si>
  <si>
    <t>U119.H8:DSP.B28 [DSP-DDR-D5]</t>
  </si>
  <si>
    <t>U119.G2:DSP.E26 [DSP-DDR-D6]</t>
  </si>
  <si>
    <t>U119.H7:DSP.F25 [DSP-DDR-D7]</t>
  </si>
  <si>
    <t>U119.E7:DSP.E29 [DSP-DDR-DQM0]</t>
  </si>
  <si>
    <t>U120.C7:DSP.A27 [DSP-DDR-DQSP1]</t>
  </si>
  <si>
    <t>U120.B7:DSP.B27 [DSP-DDR-DQSN1]</t>
  </si>
  <si>
    <t>U120.D7:DSP.F24 [DSP-DDR-D8]</t>
  </si>
  <si>
    <t>U120.C3:DSP.E24 [DSP-DDR-D9]</t>
  </si>
  <si>
    <t>U120.C8:DSP.E25 [DSP-DDR-D10]</t>
  </si>
  <si>
    <t>U120.C2:DSP.D25 [DSP-DDR-D11]</t>
  </si>
  <si>
    <t>U120.A7:DSP.D26 [DSP-DDR-D12]</t>
  </si>
  <si>
    <t>U120.A2:DSP.C26 [DSP-DDR-D13]</t>
  </si>
  <si>
    <t>U120.B8:DSP.B26 [DSP-DDR-D14]</t>
  </si>
  <si>
    <t>U120.A3:DSP.A26 [DSP-DDR-D15]</t>
  </si>
  <si>
    <t>U120.D3:DSP.C27 [DSP-DDR-DQM1]</t>
  </si>
  <si>
    <t>U121.F3:DSP.A24 [DSP-DDR-DQSP2]</t>
  </si>
  <si>
    <t>U121.G3:DSP.B24 [DSP-DDR-DQSN2]</t>
  </si>
  <si>
    <t>U121.E3:DSP.F23 [DSP-DDR-D16]</t>
  </si>
  <si>
    <t>U121.F7:DSP.F22 [DSP-DDR-D17]</t>
  </si>
  <si>
    <t>U121.F2:DSP.D24 [DSP-DDR-D18]</t>
  </si>
  <si>
    <t>U121.F8:DSP.E23 [DSP-DDR-D19]</t>
  </si>
  <si>
    <t>U121.H3:DSP.A23 [DSP-DDR-D20]</t>
  </si>
  <si>
    <t>U121.H8:DSP.B23 [DSP-DDR-D21]</t>
  </si>
  <si>
    <t>U121.G2:DSP.C24 [DSP-DDR-D22]</t>
  </si>
  <si>
    <t>U121.H7:DSP.E22 [DSP-DDR-D23]</t>
  </si>
  <si>
    <t>U121.E7:DSP.A25 [DSP-DDR-DQM2]</t>
  </si>
  <si>
    <t>U122.D7:DSP.D21 [DSP-DDR-D24]</t>
  </si>
  <si>
    <t>U122.C3:DSP.F20 [DSP-DDR-D25]</t>
  </si>
  <si>
    <t>U122.C8:DSP.E21 [DSP-DDR-D26]</t>
  </si>
  <si>
    <t>U122.C2:DSP.F21 [DSP-DDR-D27]</t>
  </si>
  <si>
    <t>U122.A7:DSP.D22 [DSP-DDR-D28]</t>
  </si>
  <si>
    <t>U122.A2:DSP.C21 [DSP-DDR-D29]</t>
  </si>
  <si>
    <t>U122.B8:DSP.B22 [DSP-DDR-D30]</t>
  </si>
  <si>
    <t>U122.A3:DSP.C22 [DSP-DDR-D31]</t>
  </si>
  <si>
    <t>U122.C7:DSP.A21 [DSP-DDR-DQSP3]</t>
  </si>
  <si>
    <t>U122.B7:DSP.B21 [DSP-DDR-DQSN3]</t>
  </si>
  <si>
    <t>U122.D3:DSP.A22 [DSP-DDR-DQM3]</t>
  </si>
  <si>
    <t>U123.F3:DSP.A9 [DSP-DDR-DQSP4]</t>
  </si>
  <si>
    <t>U123.G3:DSP.B9 [DSP-DDR-DQSN4]</t>
  </si>
  <si>
    <t>U123.E3:DSP.E10 [DSP-DDR-D32]</t>
  </si>
  <si>
    <t>U123.F7:DSP.D10 [DSP-DDR-D33]</t>
  </si>
  <si>
    <t>U123.F2:DSP.B10 [DSP-DDR-D34]</t>
  </si>
  <si>
    <t>U123.F8:DSP.D9 [DSP-DDR-D35]</t>
  </si>
  <si>
    <t>U123.H3:DSP.E9 [DSP-DDR-D36]</t>
  </si>
  <si>
    <t>U123.H8:DSP.C9 [DSP-DDR-D37]</t>
  </si>
  <si>
    <t>U123.G2:DSP.B8 [DSP-DDR-D38]</t>
  </si>
  <si>
    <t>U123.H7:DSP.E8 [DSP-DDR-D39]</t>
  </si>
  <si>
    <t>U123.E7:DSP.A10 [DSP-DDR-DQM4]</t>
  </si>
  <si>
    <t>U124.D7:DSP.A7 [DSP-DDR-D40]</t>
  </si>
  <si>
    <t>U124.C3:DSP.D7 [DSP-DDR-D41]</t>
  </si>
  <si>
    <t>U124.C8:DSP.E7 [DSP-DDR-D42]</t>
  </si>
  <si>
    <t>U124.C2:DSP.C7 [DSP-DDR-D43]</t>
  </si>
  <si>
    <t>U124.A7:DSP.B7 [DSP-DDR-D44]</t>
  </si>
  <si>
    <t>U124.A2:DSP.E6 [DSP-DDR-D45]</t>
  </si>
  <si>
    <t>U124.B8:DSP.D6 [DSP-DDR-D46]</t>
  </si>
  <si>
    <t>U124.A3:DSP.C6 [DSP-DDR-D47]</t>
  </si>
  <si>
    <t>U124.C7:DSP.B6 [DSP-DDR-DQSP5]</t>
  </si>
  <si>
    <t>U124.B7:DSP.A6 [DSP-DDR-DQSN5]</t>
  </si>
  <si>
    <t>U124.D3:DSP.A8 [DSP-DDR-DQM5]</t>
  </si>
  <si>
    <t>U125.F3:DSP.B3 [DSP-DDR-DQSP6]</t>
  </si>
  <si>
    <t>U125.G3:DSP.A3 [DSP-DDR-DQSN6]</t>
  </si>
  <si>
    <t>U125.E3:DSP.C5 [DSP-DDR-D48]</t>
  </si>
  <si>
    <t>U125.F7:DSP.A5 [DSP-DDR-D49]</t>
  </si>
  <si>
    <t>U125.F2:DSP.B4 [DSP-DDR-D50]</t>
  </si>
  <si>
    <t>U125.F8:DSP.A4 [DSP-DDR-D51]</t>
  </si>
  <si>
    <t>U125.H3:DSP.D4 [DSP-DDR-D52]</t>
  </si>
  <si>
    <t>U125.H8:DSP.E4 [DSP-DDR-D53]</t>
  </si>
  <si>
    <t>U125.G2:DSP.C4 [DSP-DDR-D54]</t>
  </si>
  <si>
    <t>U125.H7:DSP.C3 [DSP-DDR-D55]</t>
  </si>
  <si>
    <t>U125.E7:DSP.B5 [DSP-DDR-DQM6]</t>
  </si>
  <si>
    <t>U126.D7:DSP.F4 [DSP-DDR-D56]</t>
  </si>
  <si>
    <t>U126.C3:DSP.D2 [DSP-DDR-D57]</t>
  </si>
  <si>
    <t>U126.C8:DSP.E2 [DSP-DDR-D58]</t>
  </si>
  <si>
    <t>U126.C2:DSP.C2 [DSP-DDR-D59]</t>
  </si>
  <si>
    <t>U126.A7:DSP.F2 [DSP-DDR-D60]</t>
  </si>
  <si>
    <t>U126.A2:DSP.F3 [DSP-DDR-D61]</t>
  </si>
  <si>
    <t>U126.B8:DSP.E1 [DSP-DDR-D62]</t>
  </si>
  <si>
    <t>U126.A3:DSP.F1 [DSP-DDR-D63]</t>
  </si>
  <si>
    <t>U126.C7:DSP.D1 [DSP-DDR-DQSP7]</t>
  </si>
  <si>
    <t>U126.B7:DSP.C1 [DSP-DDR-DQSN7]</t>
  </si>
  <si>
    <t>U126.D3:DSP.B2 [DSP-DDR-DQM7]</t>
  </si>
  <si>
    <t>U127.F3:DSP.A19 [DSP-DDR-DQSP8]</t>
  </si>
  <si>
    <t>U127.G3:DSP.B19 [DSP-DDR-DQSN8]</t>
  </si>
  <si>
    <t>U127.E3:DSP.E19 [DSP-DDR-CC0]</t>
  </si>
  <si>
    <t>U127.F7:DSP.C20 [DSP-DDR-CC1]</t>
  </si>
  <si>
    <t>U127.F2:DSP.D19 [DSP-DDR-CC2]</t>
  </si>
  <si>
    <t>U127.F8:DSP.B20 [DSP-DDR-CC3]</t>
  </si>
  <si>
    <t>U127.H3:DSP.C19 [DSP-DDR-CC4]</t>
  </si>
  <si>
    <t>U127.H8:DSP.C18 [DSP-DDR-CC5]</t>
  </si>
  <si>
    <t>U127.G2:DSP.B18 [DSP-DDR-CC6]</t>
  </si>
  <si>
    <t>U127.H7:DSP.A18 [DSP-DDR-CC7]</t>
  </si>
  <si>
    <t>U127.E7:DSP.A20 [DSP-DDR-DQM8]</t>
  </si>
  <si>
    <t>Simplify validation of DDR3 layout rule compliance</t>
  </si>
  <si>
    <t>This spreadsheet provides a template for validating that the DDR3 layout rules have been met.  This spreadsheet simplifies the validation process for customers implementing DDR3 layouts using KeyStone devices.  Use of a common template also expedites validation that the layout rules have been properly met when DDR3 operational issues are being discussed.</t>
  </si>
  <si>
    <t>Routing Group Length Matching</t>
  </si>
  <si>
    <t>Checklist Usage</t>
  </si>
  <si>
    <t>There are multiple layout recommendations for each routing group listed in the DDR3 Design Requirements for KeyStone Devices Application Report (SPRABI1).  This checklist is a quick summary of those recommendations.  The check boxes can show which recommendations were followed to help expedite layout validation.</t>
  </si>
  <si>
    <t>Completing these spreadsheet tabs will allow the user to validate that the layout length match rules have been met.  These rules are listed in the DDR3 Design Requirements for KeyStone Devices Application Report (SPRABI1).  Please refer to that document for a full discussion of the layout requirements.</t>
  </si>
  <si>
    <t>Instructions:</t>
  </si>
  <si>
    <t>50-ohm (+/- 5%) single-ended impedance allowed for lightly loaded topologies (up to 5 loads).  UDIMM and discrete SDRAM topologies having 8 to 18 loads should use 40-ohm (+/- 5%) single-ended impedance for the lead-in section between the SOC and the first SDRAM and 60-ohm (+/- 5%) single-ended impedance thereafter and to the VTT termination.</t>
  </si>
  <si>
    <t>All nets in the address and command fly-by groups must route along the same path from the controller to each SDRAM sequentially, and then to the VTT termination.</t>
  </si>
  <si>
    <t>All nets in the address and command fly-by groups must be length-matched from the controller to each SDRAM separately within +/- 20 mils of the clock along the same route.</t>
  </si>
  <si>
    <t>All nets in the address and command fly-by groups must have the same number of vias in each length-matched segment.</t>
  </si>
  <si>
    <t>Address lines cannot be swapped to simplify routing.</t>
  </si>
  <si>
    <t>All nets in the address and command fly-by groups must route adjacent to a solid ground plane or a solid DVDD15 power plane with adequate distributed decoupling to provide high frequency return.</t>
  </si>
  <si>
    <t>All nets in the address and command fly-by groups should be routed on close layers to minimize via skew – these are normally close to the center or upper layers of the board.</t>
  </si>
  <si>
    <t>50-ohm (+/- 5%) single-ended impedance allowed for lightly loaded topologies (up to 5 loads).  UDIMM and discrete SDRAM topologies having 8 or 9 loads should use 40-ohm (+/- 5%) single-ended impedance for the lead-in section between the SOC and the first SDRAM and 60-ohm (+/- 5%) single-ended impedance thereafter and to the VTT termination.</t>
  </si>
  <si>
    <t>All nets in the control fly-by groups must route along the same path from the controller to each SDRAM sequentially, and then to the VTT termination.</t>
  </si>
  <si>
    <t>All nets in the control fly-by-groups must be length matched from the controller to each SDRAM separately within +/- 20 mils of the clock along the same route.</t>
  </si>
  <si>
    <t>All nets in the control fly-by groups must have the same number of vias in each length-matched segment.</t>
  </si>
  <si>
    <t>All nets in the control fly-by groups must route adjacent to a solid ground plane or a solid DVDD15 power plane with adequate distributed decoupling to provide high frequency return.</t>
  </si>
  <si>
    <t>All nets in the control fly-by groups should be routed on close layers to minimize via skew – these are normally close to the center or upper layers of the board.</t>
  </si>
  <si>
    <t>DQS/DQS# pairs must be routed differentially.</t>
  </si>
  <si>
    <t>100-ohm (+/- 5%) differential impedance required on data strobe (DQS) pairs.  80-ohm (+/- 5%) differential impedance can be used on boards implemented with 40-ohm fly-by traces.</t>
  </si>
  <si>
    <t>50-ohm (+/- 5%) single-ended impedance required on point-to-point routes.  40-ohm (+/- 5%) differential impedance can be used on boards implemented with 40-ohm fly-by traces.</t>
  </si>
  <si>
    <t>All nets in each data group must have same number of vias - maximum of two.  The number per signal within each byte group must match.</t>
  </si>
  <si>
    <t>All nets in a single byte-lane group should be routed on the same layer to eliminate the addition of length-skew from the via barrels.</t>
  </si>
  <si>
    <t>All data-group nets must route adjacent to a solid ground plane.</t>
  </si>
  <si>
    <t>All data strobe pairs must be length-matched with +/- 1 mil of each other.</t>
  </si>
  <si>
    <t>All nets within a single data group must be length-matched with +/- 10 mils.</t>
  </si>
  <si>
    <t>Data bits within a byte-lane can be swapped to simplify routing.</t>
  </si>
  <si>
    <t>Data group nets are routed point-to-point and do not have VTT terminations.</t>
  </si>
  <si>
    <t>There must be no mid-point vias in the design on any data group net.  Extra vias that are located on the data group will negatively impact signal integrity.</t>
  </si>
  <si>
    <t>CK/CK# pairs must be routed differentially.</t>
  </si>
  <si>
    <t>100-ohm (+/- 5%) differential impedance required on all clock pairs.  80-ohm (+/- 5%) differential impedance can be used on boards implemented with 40-ohm fly-by traces.</t>
  </si>
  <si>
    <t>Each CK/CK# pair is managed as a separate routing group.</t>
  </si>
  <si>
    <t>Each CK/CK# pair must be routed to all SDRAMs within a single rank.</t>
  </si>
  <si>
    <t>All nets in the clock fly-by groups must route along the same path from the controller to each SDRAM sequentially and then to an AC VTT termination.</t>
  </si>
  <si>
    <t>All clock pairs must be length-matched from the controller to each SDRAM separately within +/- 1 mils of each other.</t>
  </si>
  <si>
    <t>All nets in the clock fly-by group must have the same number of vias in each length-matched segment.</t>
  </si>
  <si>
    <t>All clock pair nets must route adjacent to a solid ground plane.</t>
  </si>
  <si>
    <t>Center-to-center spacing, including serpentine, must be at least 5W where W is the trace width.  Additional spacing can be added between differential pairs and other routing groups to minimize crosstalk.  Spacing of 4W can be used, but is not appropriate for bus speeds over 1066 MT/s.</t>
  </si>
  <si>
    <t>Take into account the differences in propagation delays between microstrip and stripline nets when evaluating timing constraints.  Length-matching should be based on an equivalent stripline length.</t>
  </si>
  <si>
    <t>All long routes should be stripline to reduce EMI and timing skew, and any microstrip routed for BGA breakouts should be as short as possible.</t>
  </si>
  <si>
    <t>Short BGA breakout routes may need to be reduced in width to route between SOC BGA pads and vias.  This length must be a short as possible.</t>
  </si>
  <si>
    <t>Routes along the same path and routing segment must have the same number of vias.  Vias can be blind, buried, or HDI microvia for improved signal integrity but are not required for data rates up to 1600MT/s.  Similarly, back drilling vias is not required for data rates up to 1600MT/s but can be used to eliminate via stubs and improve signal integrity.</t>
  </si>
  <si>
    <t>Routes must not cross any voids in the reference planes above or below the tracks.  These can be caused by mechanical holes, via antipads or the edge of a plane.  Traces should be kept at least 1.5W from and plane voids where W is the trace width.</t>
  </si>
  <si>
    <t>Power and ground planes and decoupling recommendations:</t>
  </si>
  <si>
    <t>Organize the power, ground and signal planes so that you eliminate plane splits or cuts.  No splits are allowed under any DDR3 routes.  I/O Power planes include VDDQ, VREF and VTT.</t>
  </si>
  <si>
    <t>Increase the width of all decoupling capacitor connecting traces to as wide as possible and also keep the stub length as short as possible.</t>
  </si>
  <si>
    <t>Route VREF as a plane or at least as a 50 mil wide trace.</t>
  </si>
  <si>
    <t>Use proper low-pass filtering on the VREF pins.  Place decoupling both at the SOC and at the SDRAMs.</t>
  </si>
  <si>
    <t>Route VTT as a plane connecting the termination resistors and decoupling to the current source.</t>
  </si>
  <si>
    <t>Route VDDQ as a solid plane connecting the SOC to the SDRAMs.  Place decoupling both at the SOC and at the SDRAMs.</t>
  </si>
  <si>
    <t>Maintain a common ground reference for all bypass/decoupling capacitors, DSPs, and SDRAMs.</t>
  </si>
  <si>
    <t>Other recommendations:</t>
  </si>
  <si>
    <t>It is strongly recommended that the routing channels between the DSP to SDRAM be dedicated solely to the SDRAM interface and that no other signals be routed in the area.  Other signals routed on the same layers must be kept apart from the DDR3 routes.  There must be additional separation from the DDR3 nets of at least 6W.  In addition, these other traces should not be referenced to the DDR3 I/O power planes.  If other signals must be routed through this area, they need to be isolated to their own routing plane(s) and shielded from the DDR3 routes by a solid ground plane.</t>
  </si>
  <si>
    <t>It is strongly recommended that all nets be simulated to assure proper design, performance and signal integrity.</t>
  </si>
  <si>
    <t>It is strongly recommended that all SDRAMs are mounted on the top side of the PCB alongside the SOC for single rank designs.</t>
  </si>
  <si>
    <t>Apply net classes, e.g., group key signals together.  Use routing group tags or ‘attributes’ in the layout database to enable length report generation.</t>
  </si>
  <si>
    <t>Recommendations for routing clock nets:</t>
  </si>
  <si>
    <t>Recommendations for routing data nets:</t>
  </si>
  <si>
    <t>Recommendations for routing control nets:</t>
  </si>
  <si>
    <t>Recommendations for routing address and command nets:</t>
  </si>
  <si>
    <t>General routing recommendations:</t>
  </si>
  <si>
    <t>There are multiple layout recommendations for each routing group listed in the DDR3 Design Requirements for KeyStone Devices Application Report (SPRABI1).  Following these recommendations will provide confidence that the layout will operate robustly.  Many robust implementations have been placed into production after following these recomemendations.  Not all of the recommendations are required for robust operation.  However, departure from the recommendations increases design risk.  It is assumed that simulation and/or some other validation means has been used to confirm the signal integrity if recommendations have not been followed.  Please use the check boxes below to indicate which recommendations were followed and which were not.</t>
  </si>
  <si>
    <t>50 ohms</t>
  </si>
  <si>
    <t>40/60 ohms</t>
  </si>
  <si>
    <t>40 ohms</t>
  </si>
  <si>
    <t>Other</t>
  </si>
  <si>
    <t>Recommendation met</t>
  </si>
  <si>
    <t>Recommendation not met</t>
  </si>
  <si>
    <t>100 ohms differential</t>
  </si>
  <si>
    <t>80 ohms differential</t>
  </si>
  <si>
    <t>Comments</t>
  </si>
  <si>
    <t>Checkbox</t>
  </si>
  <si>
    <t>Address and command fly-by groups must have branch stubs less than 80 mils and be length-matched to within +/- 10 mils.</t>
  </si>
  <si>
    <t>Control fly-by-groups must have branch stubs less than 80 mils and be length-matched to within +/- 10 mils.</t>
  </si>
  <si>
    <t>Clock pair branch stubs must be less than 40 mils and length-matched to within +/-1 mil.</t>
  </si>
  <si>
    <t>draft</t>
  </si>
  <si>
    <t>Copyright (C) 2015, 2018  Texas Instruments Incorporated</t>
  </si>
  <si>
    <t>Copyright (C) 2015, 2018 Texas Instruments Incorporated</t>
  </si>
  <si>
    <t>Updated to remove unsupported options</t>
  </si>
  <si>
    <t>Initial draft</t>
  </si>
  <si>
    <t>v1.0</t>
  </si>
  <si>
    <t>DSP.C17:U122.M7 [DSP-DDR-A14]</t>
    <phoneticPr fontId="1" type="noConversion"/>
  </si>
  <si>
    <t>DSP.D17:U122.T7 [DSP-DDR-A15]</t>
    <phoneticPr fontId="1" type="noConversion"/>
  </si>
  <si>
    <t>R_DDR_ADD_U32 (27)</t>
    <phoneticPr fontId="1" type="noConversion"/>
  </si>
  <si>
    <t>R_DDR_ADD_U33 (27)</t>
    <phoneticPr fontId="1" type="noConversion"/>
  </si>
  <si>
    <t>R_DDR_ADD_U61 (27)</t>
    <phoneticPr fontId="1" type="noConversion"/>
  </si>
  <si>
    <t>R_DDR_ADD_U34 (27)</t>
    <phoneticPr fontId="1" type="noConversion"/>
  </si>
  <si>
    <t>R_DDR_ADD_U35 (27)</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</si>
</sst>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1">
    <font>
      <sz val="12"/>
      <name val="Calibri"/>
      <family val="2"/>
    </font>
    <font>
      <sz val="9"/>
      <name val="細明體"/>
      <family val="3"/>
      <charset val="136"/>
    </font>
    <font>
      <b/>
      <sz val="12"/>
      <name val="Calibri"/>
      <family val="2"/>
    </font>
    <font>
      <b/>
      <sz val="18"/>
      <name val="Calibri"/>
      <family val="2"/>
    </font>
    <font>
      <b/>
      <sz val="14"/>
      <name val="Calibri"/>
      <family val="2"/>
    </font>
    <font>
      <sz val="11"/>
      <name val="Calibri"/>
      <family val="2"/>
    </font>
    <font>
      <b/>
      <sz val="12"/>
      <name val="宋体"/>
      <family val="2"/>
      <scheme val="minor"/>
    </font>
    <font>
      <sz val="12"/>
      <color indexed="8"/>
      <name val="宋体"/>
      <family val="2"/>
      <scheme val="minor"/>
    </font>
    <font>
      <b/>
      <sz val="12"/>
      <color indexed="8"/>
      <name val="宋体"/>
      <family val="2"/>
      <scheme val="minor"/>
    </font>
    <font>
      <sz val="12"/>
      <color theme="0"/>
      <name val="Calibri"/>
      <family val="2"/>
    </font>
    <font>
      <sz val="9"/>
      <name val="宋体"/>
      <family val="3"/>
      <charset val="134"/>
    </font>
  </fonts>
  <fills count="6">
    <fill>
      <patternFill patternType="none"/>
    </fill>
    <fill>
      <patternFill patternType="gray125"/>
    </fill>
    <fill>
      <patternFill patternType="solid">
        <fgColor indexed="43"/>
        <bgColor indexed="64"/>
      </patternFill>
    </fill>
    <fill>
      <patternFill patternType="solid">
        <fgColor rgb="FFFFFF00"/>
        <bgColor indexed="64"/>
      </patternFill>
    </fill>
    <fill>
      <patternFill patternType="solid">
        <fgColor rgb="FF00B0F0"/>
        <bgColor indexed="64"/>
      </patternFill>
    </fill>
    <fill>
      <patternFill patternType="solid">
        <fgColor rgb="FFCC339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81">
    <xf numFmtId="0" fontId="0" fillId="0" borderId="0" xfId="0">
      <alignment vertical="center"/>
    </xf>
    <xf numFmtId="0" fontId="3" fillId="0" borderId="0" xfId="0" applyFont="1" applyProtection="1">
      <alignment vertical="center"/>
    </xf>
    <xf numFmtId="0" fontId="0" fillId="0" borderId="0" xfId="0" applyProtection="1">
      <alignment vertical="center"/>
    </xf>
    <xf numFmtId="0" fontId="0" fillId="0" borderId="0" xfId="0" applyFont="1" applyProtection="1">
      <alignment vertical="center"/>
    </xf>
    <xf numFmtId="0" fontId="4" fillId="0" borderId="0" xfId="0" applyFont="1" applyProtection="1">
      <alignment vertical="center"/>
    </xf>
    <xf numFmtId="0" fontId="2" fillId="0" borderId="0" xfId="0" applyFont="1" applyProtection="1">
      <alignment vertical="center"/>
    </xf>
    <xf numFmtId="0" fontId="0" fillId="0" borderId="1" xfId="0" applyFont="1" applyBorder="1" applyProtection="1">
      <alignment vertical="center"/>
    </xf>
    <xf numFmtId="0" fontId="0" fillId="0" borderId="1" xfId="0" applyBorder="1" applyProtection="1">
      <alignment vertical="center"/>
    </xf>
    <xf numFmtId="176" fontId="0" fillId="0" borderId="1" xfId="0" applyNumberFormat="1" applyBorder="1" applyAlignment="1" applyProtection="1">
      <alignment horizontal="left" vertical="center"/>
    </xf>
    <xf numFmtId="0" fontId="4" fillId="0" borderId="0" xfId="0" applyFont="1" applyFill="1" applyBorder="1" applyProtection="1">
      <alignment vertical="center"/>
    </xf>
    <xf numFmtId="0" fontId="2" fillId="5" borderId="1" xfId="0" applyFont="1" applyFill="1" applyBorder="1" applyProtection="1">
      <alignment vertical="center"/>
    </xf>
    <xf numFmtId="2" fontId="2" fillId="5" borderId="1" xfId="0" applyNumberFormat="1" applyFont="1" applyFill="1" applyBorder="1" applyAlignment="1" applyProtection="1">
      <alignment horizontal="center" vertical="center"/>
    </xf>
    <xf numFmtId="176" fontId="2" fillId="5" borderId="1" xfId="0" applyNumberFormat="1" applyFont="1" applyFill="1" applyBorder="1" applyAlignment="1" applyProtection="1">
      <alignment horizontal="center" vertical="center"/>
    </xf>
    <xf numFmtId="0" fontId="2" fillId="4" borderId="1" xfId="0" applyFont="1" applyFill="1" applyBorder="1" applyProtection="1">
      <alignment vertical="center"/>
    </xf>
    <xf numFmtId="2" fontId="2" fillId="4" borderId="1" xfId="0" applyNumberFormat="1" applyFont="1" applyFill="1" applyBorder="1" applyAlignment="1" applyProtection="1">
      <alignment horizontal="center" vertical="center"/>
    </xf>
    <xf numFmtId="176" fontId="2" fillId="4" borderId="1" xfId="0" applyNumberFormat="1" applyFont="1" applyFill="1" applyBorder="1" applyAlignment="1" applyProtection="1">
      <alignment horizontal="center" vertical="center"/>
    </xf>
    <xf numFmtId="2" fontId="0" fillId="4" borderId="1" xfId="0" applyNumberFormat="1" applyFill="1" applyBorder="1" applyAlignment="1" applyProtection="1">
      <alignment horizontal="center" vertical="center"/>
    </xf>
    <xf numFmtId="176" fontId="2" fillId="2" borderId="1" xfId="0" applyNumberFormat="1" applyFont="1" applyFill="1" applyBorder="1" applyAlignment="1" applyProtection="1">
      <alignment horizontal="center" vertical="center"/>
    </xf>
    <xf numFmtId="0" fontId="2" fillId="0" borderId="1" xfId="0" applyFont="1" applyBorder="1" applyProtection="1">
      <alignment vertical="center"/>
    </xf>
    <xf numFmtId="2" fontId="0" fillId="0" borderId="1" xfId="0" applyNumberFormat="1" applyFill="1" applyBorder="1" applyAlignment="1" applyProtection="1">
      <alignment horizontal="center" vertical="center"/>
    </xf>
    <xf numFmtId="2" fontId="0" fillId="0" borderId="0" xfId="0" applyNumberFormat="1" applyProtection="1">
      <alignment vertical="center"/>
    </xf>
    <xf numFmtId="0" fontId="8" fillId="0" borderId="0" xfId="0" applyFont="1" applyFill="1" applyAlignment="1" applyProtection="1">
      <alignment horizontal="left"/>
    </xf>
    <xf numFmtId="0" fontId="0" fillId="3" borderId="1" xfId="0" applyFill="1" applyBorder="1" applyProtection="1">
      <alignment vertical="center"/>
      <protection locked="0"/>
    </xf>
    <xf numFmtId="2" fontId="2" fillId="3" borderId="1" xfId="0" applyNumberFormat="1" applyFont="1" applyFill="1" applyBorder="1" applyProtection="1">
      <alignment vertical="center"/>
      <protection locked="0"/>
    </xf>
    <xf numFmtId="2" fontId="2" fillId="5" borderId="1" xfId="0" applyNumberFormat="1" applyFont="1" applyFill="1" applyBorder="1" applyAlignment="1" applyProtection="1">
      <alignment horizontal="center" vertical="center"/>
      <protection locked="0"/>
    </xf>
    <xf numFmtId="2" fontId="0" fillId="3" borderId="1" xfId="0" applyNumberFormat="1" applyFill="1" applyBorder="1" applyProtection="1">
      <alignment vertical="center"/>
      <protection locked="0"/>
    </xf>
    <xf numFmtId="2" fontId="2" fillId="3" borderId="1" xfId="0" applyNumberFormat="1" applyFont="1" applyFill="1" applyBorder="1" applyAlignment="1" applyProtection="1">
      <alignment horizontal="center" vertical="center"/>
      <protection locked="0"/>
    </xf>
    <xf numFmtId="2" fontId="0" fillId="3" borderId="1" xfId="0" applyNumberFormat="1" applyFill="1" applyBorder="1" applyAlignment="1" applyProtection="1">
      <alignment horizontal="center" vertical="center"/>
      <protection locked="0"/>
    </xf>
    <xf numFmtId="2" fontId="0" fillId="0" borderId="0" xfId="0" applyNumberFormat="1" applyProtection="1">
      <alignment vertical="center"/>
      <protection locked="0"/>
    </xf>
    <xf numFmtId="0" fontId="0" fillId="0" borderId="0" xfId="0" applyProtection="1">
      <alignment vertical="center"/>
      <protection locked="0"/>
    </xf>
    <xf numFmtId="176" fontId="0" fillId="0" borderId="0" xfId="0" applyNumberFormat="1" applyAlignment="1" applyProtection="1">
      <alignment horizontal="center" vertical="center"/>
    </xf>
    <xf numFmtId="0" fontId="0" fillId="0" borderId="2" xfId="0" applyFont="1" applyBorder="1" applyProtection="1">
      <alignment vertical="center"/>
    </xf>
    <xf numFmtId="0" fontId="0" fillId="0" borderId="3" xfId="0" applyBorder="1" applyProtection="1">
      <alignment vertical="center"/>
    </xf>
    <xf numFmtId="176" fontId="0" fillId="0" borderId="4" xfId="0" applyNumberFormat="1" applyBorder="1" applyAlignment="1" applyProtection="1">
      <alignment horizontal="left" vertical="center"/>
    </xf>
    <xf numFmtId="0" fontId="0" fillId="0" borderId="5" xfId="0" applyFont="1" applyBorder="1" applyProtection="1">
      <alignment vertical="center"/>
    </xf>
    <xf numFmtId="176" fontId="0" fillId="0" borderId="6" xfId="0" applyNumberFormat="1" applyBorder="1" applyAlignment="1" applyProtection="1">
      <alignment horizontal="left" vertical="center"/>
    </xf>
    <xf numFmtId="0" fontId="0" fillId="0" borderId="7" xfId="0" applyFont="1" applyBorder="1" applyProtection="1">
      <alignment vertical="center"/>
    </xf>
    <xf numFmtId="0" fontId="0" fillId="0" borderId="8" xfId="0" applyBorder="1" applyProtection="1">
      <alignment vertical="center"/>
    </xf>
    <xf numFmtId="176" fontId="0" fillId="0" borderId="9" xfId="0" applyNumberFormat="1" applyBorder="1" applyAlignment="1" applyProtection="1">
      <alignment horizontal="left" vertical="center"/>
    </xf>
    <xf numFmtId="176" fontId="0" fillId="0" borderId="0" xfId="0" applyNumberFormat="1" applyAlignment="1" applyProtection="1">
      <alignment horizontal="left" vertical="center"/>
    </xf>
    <xf numFmtId="176" fontId="0" fillId="4" borderId="1" xfId="0" applyNumberFormat="1" applyFill="1" applyBorder="1" applyAlignment="1" applyProtection="1">
      <alignment horizontal="center" vertical="center"/>
    </xf>
    <xf numFmtId="176" fontId="0" fillId="0" borderId="1" xfId="0" applyNumberFormat="1" applyFill="1" applyBorder="1" applyAlignment="1" applyProtection="1">
      <alignment horizontal="center" vertical="center"/>
    </xf>
    <xf numFmtId="0" fontId="0" fillId="3" borderId="3" xfId="0" applyFill="1" applyBorder="1" applyProtection="1">
      <alignment vertical="center"/>
      <protection locked="0"/>
    </xf>
    <xf numFmtId="0" fontId="0" fillId="3" borderId="8" xfId="0" applyFill="1" applyBorder="1" applyProtection="1">
      <alignment vertical="center"/>
      <protection locked="0"/>
    </xf>
    <xf numFmtId="0" fontId="2" fillId="3" borderId="1" xfId="0" applyFont="1" applyFill="1" applyBorder="1" applyProtection="1">
      <alignment vertical="center"/>
      <protection locked="0"/>
    </xf>
    <xf numFmtId="176" fontId="2" fillId="5" borderId="1" xfId="0" applyNumberFormat="1" applyFont="1" applyFill="1" applyBorder="1" applyAlignment="1" applyProtection="1">
      <alignment horizontal="center" vertical="center"/>
      <protection locked="0"/>
    </xf>
    <xf numFmtId="176" fontId="2" fillId="3" borderId="1" xfId="0" applyNumberFormat="1" applyFont="1" applyFill="1" applyBorder="1" applyAlignment="1" applyProtection="1">
      <alignment horizontal="center" vertical="center"/>
      <protection locked="0"/>
    </xf>
    <xf numFmtId="176" fontId="0" fillId="3" borderId="1" xfId="0" applyNumberFormat="1" applyFill="1" applyBorder="1" applyAlignment="1" applyProtection="1">
      <alignment horizontal="center" vertical="center"/>
      <protection locked="0"/>
    </xf>
    <xf numFmtId="0" fontId="5" fillId="0" borderId="0" xfId="0" applyFont="1" applyAlignment="1" applyProtection="1">
      <alignment vertical="center" wrapText="1"/>
    </xf>
    <xf numFmtId="0" fontId="0" fillId="0" borderId="0" xfId="0" applyAlignment="1" applyProtection="1">
      <alignment vertical="center" wrapText="1"/>
    </xf>
    <xf numFmtId="0" fontId="6" fillId="0" borderId="0" xfId="0" applyFont="1" applyFill="1" applyAlignment="1" applyProtection="1">
      <alignment horizontal="left"/>
    </xf>
    <xf numFmtId="0" fontId="7" fillId="0" borderId="0" xfId="0" applyFont="1" applyFill="1" applyAlignment="1" applyProtection="1"/>
    <xf numFmtId="0" fontId="7" fillId="0" borderId="0" xfId="0" applyFont="1" applyFill="1" applyAlignment="1" applyProtection="1">
      <alignment horizontal="center"/>
    </xf>
    <xf numFmtId="0" fontId="7" fillId="0" borderId="0" xfId="0" applyFont="1" applyFill="1" applyAlignment="1" applyProtection="1">
      <alignment wrapText="1"/>
    </xf>
    <xf numFmtId="0" fontId="6" fillId="0" borderId="0" xfId="0" applyFont="1" applyFill="1" applyAlignment="1" applyProtection="1">
      <alignment horizontal="center"/>
    </xf>
    <xf numFmtId="0" fontId="7" fillId="0" borderId="0" xfId="0" applyFont="1" applyFill="1" applyAlignment="1" applyProtection="1">
      <alignment horizontal="center" vertical="center"/>
    </xf>
    <xf numFmtId="14" fontId="7" fillId="0" borderId="0" xfId="0" applyNumberFormat="1" applyFont="1" applyFill="1" applyAlignment="1" applyProtection="1">
      <alignment horizontal="center" vertical="center"/>
    </xf>
    <xf numFmtId="0" fontId="7" fillId="0" borderId="0" xfId="0" applyFont="1" applyFill="1" applyAlignment="1" applyProtection="1">
      <alignment vertical="center" wrapText="1"/>
    </xf>
    <xf numFmtId="0" fontId="2" fillId="0" borderId="0" xfId="0" applyFont="1" applyAlignment="1" applyProtection="1">
      <alignment vertical="center" wrapText="1"/>
    </xf>
    <xf numFmtId="0" fontId="0" fillId="0" borderId="0" xfId="0" applyAlignment="1">
      <alignment vertical="center" wrapText="1"/>
    </xf>
    <xf numFmtId="0" fontId="8" fillId="0" borderId="0" xfId="0" applyFont="1" applyFill="1" applyAlignment="1" applyProtection="1">
      <alignment horizontal="left" wrapText="1"/>
    </xf>
    <xf numFmtId="0" fontId="0" fillId="0" borderId="1" xfId="0" applyBorder="1">
      <alignment vertical="center"/>
    </xf>
    <xf numFmtId="0" fontId="0" fillId="0" borderId="1" xfId="0" applyBorder="1" applyProtection="1">
      <alignment vertical="center"/>
      <protection locked="0" hidden="1"/>
    </xf>
    <xf numFmtId="0" fontId="0" fillId="0" borderId="5" xfId="0" applyBorder="1" applyAlignment="1">
      <alignment vertical="center" wrapText="1"/>
    </xf>
    <xf numFmtId="0" fontId="0" fillId="3" borderId="6" xfId="0" applyFill="1" applyBorder="1" applyProtection="1">
      <alignment vertical="center"/>
      <protection locked="0"/>
    </xf>
    <xf numFmtId="0" fontId="0" fillId="0" borderId="7" xfId="0" applyBorder="1" applyAlignment="1">
      <alignment vertical="center" wrapText="1"/>
    </xf>
    <xf numFmtId="0" fontId="0" fillId="0" borderId="8" xfId="0" applyBorder="1">
      <alignment vertical="center"/>
    </xf>
    <xf numFmtId="0" fontId="0" fillId="0" borderId="8" xfId="0" applyBorder="1" applyProtection="1">
      <alignment vertical="center"/>
      <protection locked="0" hidden="1"/>
    </xf>
    <xf numFmtId="0" fontId="0" fillId="3" borderId="9" xfId="0" applyFill="1" applyBorder="1" applyProtection="1">
      <alignment vertical="center"/>
      <protection locked="0"/>
    </xf>
    <xf numFmtId="0" fontId="0" fillId="0" borderId="6" xfId="0" applyBorder="1">
      <alignment vertical="center"/>
    </xf>
    <xf numFmtId="0" fontId="2" fillId="0" borderId="5" xfId="0" applyFont="1" applyBorder="1" applyAlignment="1">
      <alignment vertical="center" wrapText="1"/>
    </xf>
    <xf numFmtId="0" fontId="2" fillId="0" borderId="6" xfId="0" applyFont="1" applyBorder="1">
      <alignment vertical="center"/>
    </xf>
    <xf numFmtId="0" fontId="0" fillId="0" borderId="6" xfId="0" applyBorder="1" applyProtection="1">
      <alignment vertical="center"/>
      <protection locked="0"/>
    </xf>
    <xf numFmtId="0" fontId="9" fillId="0" borderId="0" xfId="0" applyFont="1">
      <alignment vertical="center"/>
    </xf>
    <xf numFmtId="0" fontId="0" fillId="3" borderId="0" xfId="0" applyFill="1" applyAlignment="1" applyProtection="1">
      <alignment horizontal="center" vertical="center"/>
      <protection locked="0"/>
    </xf>
    <xf numFmtId="0" fontId="0" fillId="0" borderId="5" xfId="0"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6" xfId="0" applyBorder="1" applyAlignment="1" applyProtection="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cellXfs>
  <cellStyles count="1">
    <cellStyle name="常规" xfId="0" builtinId="0"/>
  </cellStyles>
  <dxfs count="159">
    <dxf>
      <font>
        <b/>
        <i val="0"/>
        <condense val="0"/>
        <extend val="0"/>
        <color indexed="9"/>
      </font>
      <fill>
        <patternFill>
          <bgColor indexed="17"/>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7"/>
        </patternFill>
      </fill>
    </dxf>
    <dxf>
      <font>
        <b/>
        <i val="0"/>
        <condense val="0"/>
        <extend val="0"/>
        <color indexed="9"/>
      </font>
      <fill>
        <patternFill>
          <bgColor indexed="10"/>
        </patternFill>
      </fill>
    </dxf>
    <dxf>
      <font>
        <b/>
        <i val="0"/>
        <condense val="0"/>
        <extend val="0"/>
        <color indexed="9"/>
      </font>
      <fill>
        <patternFill>
          <bgColor indexed="17"/>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7"/>
        </patternFill>
      </fill>
    </dxf>
    <dxf>
      <font>
        <b/>
        <i val="0"/>
        <condense val="0"/>
        <extend val="0"/>
        <color indexed="9"/>
      </font>
      <fill>
        <patternFill>
          <bgColor indexed="10"/>
        </patternFill>
      </fill>
    </dxf>
    <dxf>
      <font>
        <b/>
        <i val="0"/>
        <condense val="0"/>
        <extend val="0"/>
        <color indexed="9"/>
      </font>
      <fill>
        <patternFill>
          <bgColor indexed="17"/>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7"/>
        </patternFill>
      </fill>
    </dxf>
    <dxf>
      <font>
        <b/>
        <i val="0"/>
        <condense val="0"/>
        <extend val="0"/>
        <color indexed="9"/>
      </font>
      <fill>
        <patternFill>
          <bgColor indexed="10"/>
        </patternFill>
      </fill>
    </dxf>
    <dxf>
      <font>
        <b/>
        <i val="0"/>
        <condense val="0"/>
        <extend val="0"/>
        <color indexed="9"/>
      </font>
      <fill>
        <patternFill>
          <bgColor indexed="17"/>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7"/>
        </patternFill>
      </fill>
    </dxf>
    <dxf>
      <font>
        <b/>
        <i val="0"/>
        <condense val="0"/>
        <extend val="0"/>
        <color indexed="9"/>
      </font>
      <fill>
        <patternFill>
          <bgColor indexed="10"/>
        </patternFill>
      </fill>
    </dxf>
    <dxf>
      <font>
        <b/>
        <i val="0"/>
        <condense val="0"/>
        <extend val="0"/>
        <color indexed="9"/>
      </font>
      <fill>
        <patternFill>
          <bgColor indexed="17"/>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7"/>
        </patternFill>
      </fill>
    </dxf>
    <dxf>
      <font>
        <b/>
        <i val="0"/>
        <condense val="0"/>
        <extend val="0"/>
        <color indexed="9"/>
      </font>
      <fill>
        <patternFill>
          <bgColor indexed="10"/>
        </patternFill>
      </fill>
    </dxf>
    <dxf>
      <font>
        <b/>
        <i val="0"/>
        <condense val="0"/>
        <extend val="0"/>
        <color indexed="9"/>
      </font>
      <fill>
        <patternFill>
          <bgColor indexed="17"/>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7"/>
        </patternFill>
      </fill>
    </dxf>
    <dxf>
      <font>
        <b/>
        <i val="0"/>
        <condense val="0"/>
        <extend val="0"/>
        <color indexed="9"/>
      </font>
      <fill>
        <patternFill>
          <bgColor indexed="10"/>
        </patternFill>
      </fill>
    </dxf>
    <dxf>
      <font>
        <b/>
        <i val="0"/>
        <condense val="0"/>
        <extend val="0"/>
        <color indexed="9"/>
      </font>
      <fill>
        <patternFill>
          <bgColor indexed="17"/>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7"/>
        </patternFill>
      </fill>
    </dxf>
    <dxf>
      <font>
        <b/>
        <i val="0"/>
        <condense val="0"/>
        <extend val="0"/>
        <color indexed="9"/>
      </font>
      <fill>
        <patternFill>
          <bgColor indexed="10"/>
        </patternFill>
      </fill>
    </dxf>
    <dxf>
      <font>
        <b/>
        <i val="0"/>
        <condense val="0"/>
        <extend val="0"/>
        <color indexed="9"/>
      </font>
      <fill>
        <patternFill>
          <bgColor indexed="17"/>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7"/>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7"/>
        </patternFill>
      </fill>
    </dxf>
    <dxf>
      <font>
        <b/>
        <i val="0"/>
        <condense val="0"/>
        <extend val="0"/>
        <color indexed="9"/>
      </font>
      <fill>
        <patternFill>
          <bgColor indexed="10"/>
        </patternFill>
      </fill>
    </dxf>
    <dxf>
      <font>
        <b/>
        <i val="0"/>
        <condense val="0"/>
        <extend val="0"/>
        <color indexed="9"/>
      </font>
      <fill>
        <patternFill>
          <bgColor indexed="17"/>
        </patternFill>
      </fill>
    </dxf>
    <dxf>
      <font>
        <b/>
        <i val="0"/>
        <condense val="0"/>
        <extend val="0"/>
        <color indexed="9"/>
      </font>
      <fill>
        <patternFill>
          <bgColor indexed="10"/>
        </patternFill>
      </fill>
    </dxf>
    <dxf>
      <font>
        <b/>
        <i val="0"/>
        <condense val="0"/>
        <extend val="0"/>
        <color indexed="9"/>
      </font>
      <fill>
        <patternFill>
          <bgColor indexed="17"/>
        </patternFill>
      </fill>
    </dxf>
    <dxf>
      <font>
        <b/>
        <i val="0"/>
        <condense val="0"/>
        <extend val="0"/>
        <color indexed="9"/>
      </font>
      <fill>
        <patternFill>
          <bgColor indexed="10"/>
        </patternFill>
      </fill>
    </dxf>
    <dxf>
      <font>
        <b/>
        <i val="0"/>
        <condense val="0"/>
        <extend val="0"/>
        <color indexed="9"/>
      </font>
      <fill>
        <patternFill>
          <bgColor indexed="17"/>
        </patternFill>
      </fill>
    </dxf>
    <dxf>
      <font>
        <b/>
        <i val="0"/>
        <condense val="0"/>
        <extend val="0"/>
        <color indexed="9"/>
      </font>
      <fill>
        <patternFill>
          <bgColor indexed="10"/>
        </patternFill>
      </fill>
    </dxf>
    <dxf>
      <font>
        <b/>
        <i val="0"/>
        <condense val="0"/>
        <extend val="0"/>
        <color indexed="9"/>
      </font>
      <fill>
        <patternFill>
          <bgColor indexed="17"/>
        </patternFill>
      </fill>
    </dxf>
    <dxf>
      <font>
        <b/>
        <i val="0"/>
        <condense val="0"/>
        <extend val="0"/>
        <color indexed="9"/>
      </font>
      <fill>
        <patternFill>
          <bgColor indexed="10"/>
        </patternFill>
      </fill>
    </dxf>
    <dxf>
      <font>
        <b/>
        <i val="0"/>
        <condense val="0"/>
        <extend val="0"/>
        <color indexed="9"/>
      </font>
      <fill>
        <patternFill>
          <bgColor indexed="17"/>
        </patternFill>
      </fill>
    </dxf>
    <dxf>
      <font>
        <b/>
        <i val="0"/>
        <condense val="0"/>
        <extend val="0"/>
        <color indexed="9"/>
      </font>
      <fill>
        <patternFill>
          <bgColor indexed="10"/>
        </patternFill>
      </fill>
    </dxf>
    <dxf>
      <font>
        <b/>
        <i val="0"/>
        <condense val="0"/>
        <extend val="0"/>
        <color indexed="9"/>
      </font>
      <fill>
        <patternFill>
          <bgColor indexed="17"/>
        </patternFill>
      </fill>
    </dxf>
    <dxf>
      <font>
        <b/>
        <i val="0"/>
        <condense val="0"/>
        <extend val="0"/>
        <color indexed="9"/>
      </font>
      <fill>
        <patternFill>
          <bgColor indexed="10"/>
        </patternFill>
      </fill>
    </dxf>
    <dxf>
      <font>
        <b/>
        <i val="0"/>
        <condense val="0"/>
        <extend val="0"/>
        <color indexed="9"/>
      </font>
      <fill>
        <patternFill>
          <bgColor indexed="17"/>
        </patternFill>
      </fill>
    </dxf>
    <dxf>
      <font>
        <b/>
        <i val="0"/>
        <condense val="0"/>
        <extend val="0"/>
        <color indexed="9"/>
      </font>
      <fill>
        <patternFill>
          <bgColor indexed="10"/>
        </patternFill>
      </fill>
    </dxf>
    <dxf>
      <font>
        <b/>
        <i val="0"/>
        <condense val="0"/>
        <extend val="0"/>
        <color indexed="9"/>
      </font>
      <fill>
        <patternFill>
          <bgColor indexed="17"/>
        </patternFill>
      </fill>
    </dxf>
    <dxf>
      <font>
        <b/>
        <i val="0"/>
        <condense val="0"/>
        <extend val="0"/>
        <color indexed="9"/>
      </font>
      <fill>
        <patternFill>
          <bgColor indexed="10"/>
        </patternFill>
      </fill>
    </dxf>
    <dxf>
      <font>
        <b/>
        <i val="0"/>
        <condense val="0"/>
        <extend val="0"/>
        <color indexed="9"/>
      </font>
      <fill>
        <patternFill>
          <bgColor indexed="17"/>
        </patternFill>
      </fill>
    </dxf>
    <dxf>
      <font>
        <b/>
        <i val="0"/>
        <condense val="0"/>
        <extend val="0"/>
        <color indexed="9"/>
      </font>
      <fill>
        <patternFill>
          <bgColor indexed="10"/>
        </patternFill>
      </fill>
    </dxf>
    <dxf>
      <font>
        <b/>
        <i val="0"/>
        <condense val="0"/>
        <extend val="0"/>
        <color indexed="9"/>
      </font>
      <fill>
        <patternFill>
          <bgColor indexed="17"/>
        </patternFill>
      </fill>
    </dxf>
    <dxf>
      <font>
        <b/>
        <i val="0"/>
        <condense val="0"/>
        <extend val="0"/>
        <color indexed="9"/>
      </font>
      <fill>
        <patternFill>
          <bgColor indexed="10"/>
        </patternFill>
      </fill>
    </dxf>
    <dxf>
      <font>
        <b/>
        <i val="0"/>
        <condense val="0"/>
        <extend val="0"/>
        <color indexed="9"/>
      </font>
      <fill>
        <patternFill>
          <bgColor indexed="17"/>
        </patternFill>
      </fill>
    </dxf>
    <dxf>
      <font>
        <b/>
        <i val="0"/>
        <condense val="0"/>
        <extend val="0"/>
        <color indexed="9"/>
      </font>
      <fill>
        <patternFill>
          <bgColor indexed="10"/>
        </patternFill>
      </fill>
    </dxf>
    <dxf>
      <font>
        <b/>
        <i val="0"/>
        <condense val="0"/>
        <extend val="0"/>
        <color indexed="9"/>
      </font>
      <fill>
        <patternFill>
          <bgColor indexed="17"/>
        </patternFill>
      </fill>
    </dxf>
    <dxf>
      <font>
        <b/>
        <i val="0"/>
        <condense val="0"/>
        <extend val="0"/>
        <color indexed="9"/>
      </font>
      <fill>
        <patternFill>
          <bgColor indexed="10"/>
        </patternFill>
      </fill>
    </dxf>
    <dxf>
      <font>
        <b/>
        <i val="0"/>
        <condense val="0"/>
        <extend val="0"/>
        <color indexed="9"/>
      </font>
      <fill>
        <patternFill>
          <bgColor indexed="17"/>
        </patternFill>
      </fill>
    </dxf>
    <dxf>
      <font>
        <b/>
        <i val="0"/>
        <condense val="0"/>
        <extend val="0"/>
        <color indexed="9"/>
      </font>
      <fill>
        <patternFill>
          <bgColor indexed="10"/>
        </patternFill>
      </fill>
    </dxf>
    <dxf>
      <font>
        <b/>
        <i val="0"/>
        <condense val="0"/>
        <extend val="0"/>
        <color indexed="9"/>
      </font>
      <fill>
        <patternFill>
          <bgColor indexed="17"/>
        </patternFill>
      </fill>
    </dxf>
    <dxf>
      <font>
        <b/>
        <i val="0"/>
        <condense val="0"/>
        <extend val="0"/>
        <color indexed="9"/>
      </font>
      <fill>
        <patternFill>
          <bgColor indexed="10"/>
        </patternFill>
      </fill>
    </dxf>
    <dxf>
      <font>
        <b/>
        <i val="0"/>
        <condense val="0"/>
        <extend val="0"/>
        <color indexed="9"/>
      </font>
      <fill>
        <patternFill>
          <bgColor indexed="17"/>
        </patternFill>
      </fill>
    </dxf>
    <dxf>
      <font>
        <b/>
        <i val="0"/>
        <condense val="0"/>
        <extend val="0"/>
        <color indexed="9"/>
      </font>
      <fill>
        <patternFill>
          <bgColor indexed="10"/>
        </patternFill>
      </fill>
    </dxf>
    <dxf>
      <font>
        <b/>
        <i val="0"/>
        <condense val="0"/>
        <extend val="0"/>
        <color indexed="9"/>
      </font>
      <fill>
        <patternFill>
          <bgColor indexed="17"/>
        </patternFill>
      </fill>
    </dxf>
    <dxf>
      <font>
        <b/>
        <i val="0"/>
        <condense val="0"/>
        <extend val="0"/>
        <color indexed="9"/>
      </font>
      <fill>
        <patternFill>
          <bgColor indexed="10"/>
        </patternFill>
      </fill>
    </dxf>
    <dxf>
      <font>
        <b/>
        <i val="0"/>
        <condense val="0"/>
        <extend val="0"/>
        <color indexed="9"/>
      </font>
      <fill>
        <patternFill>
          <bgColor indexed="17"/>
        </patternFill>
      </fill>
    </dxf>
    <dxf>
      <font>
        <b/>
        <i val="0"/>
        <condense val="0"/>
        <extend val="0"/>
        <color indexed="9"/>
      </font>
      <fill>
        <patternFill>
          <bgColor indexed="10"/>
        </patternFill>
      </fill>
    </dxf>
    <dxf>
      <font>
        <b/>
        <i val="0"/>
        <condense val="0"/>
        <extend val="0"/>
        <color indexed="9"/>
      </font>
      <fill>
        <patternFill>
          <bgColor indexed="17"/>
        </patternFill>
      </fill>
    </dxf>
    <dxf>
      <font>
        <b/>
        <i val="0"/>
        <condense val="0"/>
        <extend val="0"/>
        <color indexed="9"/>
      </font>
      <fill>
        <patternFill>
          <bgColor indexed="10"/>
        </patternFill>
      </fill>
    </dxf>
    <dxf>
      <font>
        <b/>
        <i val="0"/>
        <condense val="0"/>
        <extend val="0"/>
        <color indexed="9"/>
      </font>
      <fill>
        <patternFill>
          <bgColor indexed="17"/>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7"/>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7"/>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7"/>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7"/>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7"/>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7"/>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7"/>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7"/>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7"/>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7"/>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7"/>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7"/>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7"/>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7"/>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7"/>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7"/>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7"/>
        </patternFill>
      </fill>
    </dxf>
    <dxf>
      <font>
        <b/>
        <i val="0"/>
        <condense val="0"/>
        <extend val="0"/>
        <color indexed="9"/>
      </font>
      <fill>
        <patternFill>
          <bgColor indexed="10"/>
        </patternFill>
      </fill>
    </dxf>
    <dxf>
      <font>
        <b/>
        <i val="0"/>
        <condense val="0"/>
        <extend val="0"/>
        <color indexed="9"/>
      </font>
      <fill>
        <patternFill>
          <bgColor indexed="10"/>
        </patternFill>
      </fill>
    </dxf>
    <dxf>
      <fill>
        <patternFill>
          <bgColor rgb="FF00B050"/>
        </patternFill>
      </fill>
    </dxf>
    <dxf>
      <fill>
        <patternFill>
          <bgColor rgb="FFFFC000"/>
        </patternFill>
      </fill>
    </dxf>
    <dxf>
      <fill>
        <patternFill>
          <bgColor rgb="FF00B050"/>
        </patternFill>
      </fill>
    </dxf>
    <dxf>
      <fill>
        <patternFill>
          <bgColor rgb="FFFFC000"/>
        </patternFill>
      </fill>
    </dxf>
    <dxf>
      <fill>
        <patternFill>
          <bgColor rgb="FF00B050"/>
        </patternFill>
      </fill>
    </dxf>
    <dxf>
      <fill>
        <patternFill>
          <bgColor rgb="FFFFC000"/>
        </patternFill>
      </fill>
    </dxf>
    <dxf>
      <fill>
        <patternFill>
          <bgColor rgb="FF00B050"/>
        </patternFill>
      </fill>
    </dxf>
    <dxf>
      <fill>
        <patternFill>
          <bgColor rgb="FFFFC000"/>
        </patternFill>
      </fill>
    </dxf>
    <dxf>
      <fill>
        <patternFill>
          <bgColor rgb="FFFFC000"/>
        </patternFill>
      </fill>
    </dxf>
    <dxf>
      <fill>
        <patternFill>
          <bgColor rgb="FF00B050"/>
        </patternFill>
      </fill>
    </dxf>
    <dxf>
      <fill>
        <patternFill>
          <bgColor rgb="FF00B050"/>
        </patternFill>
      </fill>
    </dxf>
    <dxf>
      <fill>
        <patternFill>
          <bgColor rgb="FFFFC000"/>
        </patternFill>
      </fill>
    </dxf>
    <dxf>
      <fill>
        <patternFill>
          <bgColor rgb="FFFFC000"/>
        </patternFill>
      </fill>
    </dxf>
    <dxf>
      <fill>
        <patternFill>
          <bgColor rgb="FF00B050"/>
        </patternFill>
      </fill>
    </dxf>
    <dxf>
      <fill>
        <patternFill>
          <bgColor rgb="FFFFC000"/>
        </patternFill>
      </fill>
    </dxf>
    <dxf>
      <fill>
        <patternFill>
          <bgColor rgb="FF00B050"/>
        </patternFill>
      </fill>
    </dxf>
    <dxf>
      <fill>
        <patternFill>
          <bgColor rgb="FF00B050"/>
        </patternFill>
      </fill>
    </dxf>
    <dxf>
      <fill>
        <patternFill>
          <bgColor rgb="FFFFC000"/>
        </patternFill>
      </fill>
    </dxf>
    <dxf>
      <fill>
        <patternFill>
          <bgColor rgb="FFFFC000"/>
        </patternFill>
      </fill>
    </dxf>
    <dxf>
      <fill>
        <patternFill>
          <bgColor rgb="FF00B050"/>
        </patternFill>
      </fill>
    </dxf>
    <dxf>
      <fill>
        <patternFill>
          <bgColor rgb="FF00B050"/>
        </patternFill>
      </fill>
    </dxf>
    <dxf>
      <fill>
        <patternFill>
          <bgColor rgb="FFFFC000"/>
        </patternFill>
      </fill>
    </dxf>
    <dxf>
      <fill>
        <patternFill>
          <bgColor rgb="FFFFC000"/>
        </patternFill>
      </fill>
    </dxf>
    <dxf>
      <fill>
        <patternFill>
          <bgColor rgb="FF00B050"/>
        </patternFill>
      </fill>
    </dxf>
    <dxf>
      <fill>
        <patternFill>
          <bgColor rgb="FF00B050"/>
        </patternFill>
      </fill>
    </dxf>
    <dxf>
      <fill>
        <patternFill>
          <bgColor rgb="FFFFC000"/>
        </patternFill>
      </fill>
    </dxf>
  </dxfs>
  <tableStyles count="0" defaultTableStyle="TableStyleMedium9" defaultPivotStyle="PivotStyleLight16"/>
  <colors>
    <mruColors>
      <color rgb="FF00B0F0"/>
      <color rgb="FFCC3399"/>
      <color rgb="FFFF99CC"/>
      <color rgb="FFFF00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10</xdr:row>
          <xdr:rowOff>76200</xdr:rowOff>
        </xdr:from>
        <xdr:to>
          <xdr:col>1</xdr:col>
          <xdr:colOff>9544050</xdr:colOff>
          <xdr:row>10</xdr:row>
          <xdr:rowOff>3019425</xdr:rowOff>
        </xdr:to>
        <xdr:sp macro="" textlink="">
          <xdr:nvSpPr>
            <xdr:cNvPr id="4102" name="Object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3" Type="http://schemas.openxmlformats.org/officeDocument/2006/relationships/oleObject" Target="../embeddings/Microsoft_Visio_2003-2010_Drawing.vsd"/><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2:E17"/>
  <sheetViews>
    <sheetView workbookViewId="0"/>
  </sheetViews>
  <sheetFormatPr defaultColWidth="8.25" defaultRowHeight="14.25"/>
  <cols>
    <col min="1" max="1" width="3.125" style="51" customWidth="1"/>
    <col min="2" max="3" width="15.25" style="52" customWidth="1"/>
    <col min="4" max="4" width="19.25" style="52" customWidth="1"/>
    <col min="5" max="5" width="36.375" style="53" customWidth="1"/>
    <col min="6" max="16384" width="8.25" style="51"/>
  </cols>
  <sheetData>
    <row r="2" spans="2:5">
      <c r="B2" s="50" t="s">
        <v>187</v>
      </c>
      <c r="C2" s="51" t="s">
        <v>190</v>
      </c>
    </row>
    <row r="3" spans="2:5">
      <c r="B3" s="54"/>
      <c r="C3" s="51"/>
    </row>
    <row r="4" spans="2:5">
      <c r="B4" s="50" t="s">
        <v>175</v>
      </c>
      <c r="C4" s="51" t="s">
        <v>722</v>
      </c>
    </row>
    <row r="6" spans="2:5">
      <c r="B6" s="50" t="s">
        <v>188</v>
      </c>
      <c r="C6" s="50"/>
      <c r="D6" s="50"/>
    </row>
    <row r="7" spans="2:5">
      <c r="B7" s="55" t="s">
        <v>189</v>
      </c>
      <c r="C7" s="55" t="s">
        <v>799</v>
      </c>
      <c r="D7" s="56">
        <v>42125</v>
      </c>
      <c r="E7" s="57" t="s">
        <v>803</v>
      </c>
    </row>
    <row r="8" spans="2:5" ht="28.5">
      <c r="B8" s="55" t="s">
        <v>189</v>
      </c>
      <c r="C8" s="55" t="s">
        <v>804</v>
      </c>
      <c r="D8" s="56">
        <v>43252</v>
      </c>
      <c r="E8" s="57" t="s">
        <v>802</v>
      </c>
    </row>
    <row r="9" spans="2:5">
      <c r="B9" s="55"/>
      <c r="C9" s="55"/>
      <c r="D9" s="56"/>
      <c r="E9" s="57"/>
    </row>
    <row r="10" spans="2:5">
      <c r="B10" s="55"/>
      <c r="C10" s="55"/>
      <c r="D10" s="56"/>
      <c r="E10" s="57"/>
    </row>
    <row r="11" spans="2:5">
      <c r="B11" s="55"/>
      <c r="C11" s="55"/>
      <c r="D11" s="56"/>
      <c r="E11" s="57"/>
    </row>
    <row r="16" spans="2:5">
      <c r="B16" s="21" t="s">
        <v>801</v>
      </c>
    </row>
    <row r="17" spans="2:2">
      <c r="B17" s="50"/>
    </row>
  </sheetData>
  <sheetProtection password="DF21" sheet="1" objects="1" scenarios="1"/>
  <phoneticPr fontId="1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2:B27"/>
  <sheetViews>
    <sheetView workbookViewId="0"/>
  </sheetViews>
  <sheetFormatPr defaultColWidth="8.75" defaultRowHeight="15.75"/>
  <cols>
    <col min="1" max="1" width="4.125" style="2" customWidth="1"/>
    <col min="2" max="2" width="126.375" style="49" customWidth="1"/>
    <col min="3" max="16384" width="8.75" style="2"/>
  </cols>
  <sheetData>
    <row r="2" spans="2:2">
      <c r="B2" s="58" t="s">
        <v>163</v>
      </c>
    </row>
    <row r="3" spans="2:2" ht="47.25">
      <c r="B3" s="49" t="s">
        <v>723</v>
      </c>
    </row>
    <row r="5" spans="2:2">
      <c r="B5" s="58" t="s">
        <v>725</v>
      </c>
    </row>
    <row r="6" spans="2:2" ht="47.25">
      <c r="B6" s="49" t="s">
        <v>726</v>
      </c>
    </row>
    <row r="8" spans="2:2">
      <c r="B8" s="58" t="s">
        <v>724</v>
      </c>
    </row>
    <row r="9" spans="2:2" ht="31.5">
      <c r="B9" s="49" t="s">
        <v>727</v>
      </c>
    </row>
    <row r="11" spans="2:2">
      <c r="B11" s="58" t="s">
        <v>164</v>
      </c>
    </row>
    <row r="12" spans="2:2" ht="110.25">
      <c r="B12" s="49" t="s">
        <v>165</v>
      </c>
    </row>
    <row r="13" spans="2:2" ht="63">
      <c r="B13" s="49" t="s">
        <v>166</v>
      </c>
    </row>
    <row r="15" spans="2:2">
      <c r="B15" s="58" t="s">
        <v>167</v>
      </c>
    </row>
    <row r="16" spans="2:2" ht="31.5">
      <c r="B16" s="49" t="s">
        <v>168</v>
      </c>
    </row>
    <row r="17" spans="2:2" ht="31.5">
      <c r="B17" s="49" t="s">
        <v>169</v>
      </c>
    </row>
    <row r="19" spans="2:2">
      <c r="B19" s="58" t="s">
        <v>170</v>
      </c>
    </row>
    <row r="20" spans="2:2" ht="47.25">
      <c r="B20" s="49" t="s">
        <v>171</v>
      </c>
    </row>
    <row r="21" spans="2:2" ht="47.25">
      <c r="B21" s="49" t="s">
        <v>172</v>
      </c>
    </row>
    <row r="23" spans="2:2">
      <c r="B23" s="58" t="s">
        <v>173</v>
      </c>
    </row>
    <row r="24" spans="2:2" ht="63">
      <c r="B24" s="49" t="s">
        <v>174</v>
      </c>
    </row>
    <row r="27" spans="2:2">
      <c r="B27" s="21" t="s">
        <v>801</v>
      </c>
    </row>
  </sheetData>
  <sheetProtection password="DF21" sheet="1" objects="1" scenarios="1"/>
  <phoneticPr fontId="1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73"/>
  <sheetViews>
    <sheetView workbookViewId="0"/>
  </sheetViews>
  <sheetFormatPr defaultRowHeight="15.75"/>
  <cols>
    <col min="1" max="1" width="2.625" customWidth="1"/>
    <col min="2" max="2" width="109.875" style="59" customWidth="1"/>
    <col min="3" max="3" width="2.5" customWidth="1"/>
    <col min="4" max="4" width="22.375" customWidth="1"/>
    <col min="5" max="5" width="2.25" customWidth="1"/>
    <col min="6" max="6" width="45.25" customWidth="1"/>
    <col min="9" max="9" width="25.125" customWidth="1"/>
    <col min="10" max="10" width="12.5" customWidth="1"/>
    <col min="11" max="11" width="9.75" customWidth="1"/>
    <col min="12" max="12" width="21.5" customWidth="1"/>
  </cols>
  <sheetData>
    <row r="1" spans="2:12" ht="16.5" thickBot="1"/>
    <row r="2" spans="2:12">
      <c r="B2" s="78" t="s">
        <v>728</v>
      </c>
      <c r="C2" s="79"/>
      <c r="D2" s="79"/>
      <c r="E2" s="79"/>
      <c r="F2" s="80"/>
    </row>
    <row r="3" spans="2:12" ht="69.599999999999994" customHeight="1">
      <c r="B3" s="75" t="s">
        <v>785</v>
      </c>
      <c r="C3" s="76"/>
      <c r="D3" s="76"/>
      <c r="E3" s="76"/>
      <c r="F3" s="77"/>
    </row>
    <row r="4" spans="2:12">
      <c r="B4" s="63"/>
      <c r="C4" s="61"/>
      <c r="D4" s="61"/>
      <c r="E4" s="61"/>
      <c r="F4" s="69"/>
      <c r="I4" s="73" t="s">
        <v>790</v>
      </c>
      <c r="J4" s="73" t="s">
        <v>786</v>
      </c>
      <c r="K4" s="73" t="s">
        <v>786</v>
      </c>
      <c r="L4" s="73" t="s">
        <v>792</v>
      </c>
    </row>
    <row r="5" spans="2:12">
      <c r="B5" s="70" t="s">
        <v>783</v>
      </c>
      <c r="C5" s="61"/>
      <c r="D5" s="18" t="s">
        <v>795</v>
      </c>
      <c r="E5" s="61"/>
      <c r="F5" s="71" t="s">
        <v>794</v>
      </c>
      <c r="I5" s="73" t="s">
        <v>791</v>
      </c>
      <c r="J5" s="73" t="s">
        <v>787</v>
      </c>
      <c r="K5" s="73" t="s">
        <v>788</v>
      </c>
      <c r="L5" s="73" t="s">
        <v>793</v>
      </c>
    </row>
    <row r="6" spans="2:12" ht="47.25">
      <c r="B6" s="63" t="s">
        <v>729</v>
      </c>
      <c r="C6" s="61"/>
      <c r="D6" s="62" t="s">
        <v>786</v>
      </c>
      <c r="E6" s="61"/>
      <c r="F6" s="64"/>
      <c r="I6" s="73"/>
      <c r="J6" s="73" t="s">
        <v>789</v>
      </c>
      <c r="K6" s="73" t="s">
        <v>789</v>
      </c>
      <c r="L6" s="73" t="s">
        <v>789</v>
      </c>
    </row>
    <row r="7" spans="2:12" ht="31.5">
      <c r="B7" s="63" t="s">
        <v>730</v>
      </c>
      <c r="C7" s="61"/>
      <c r="D7" s="62" t="s">
        <v>790</v>
      </c>
      <c r="E7" s="61"/>
      <c r="F7" s="64"/>
    </row>
    <row r="8" spans="2:12" ht="31.5">
      <c r="B8" s="63" t="s">
        <v>731</v>
      </c>
      <c r="C8" s="61"/>
      <c r="D8" s="62" t="s">
        <v>790</v>
      </c>
      <c r="E8" s="61"/>
      <c r="F8" s="64"/>
    </row>
    <row r="9" spans="2:12">
      <c r="B9" s="63" t="s">
        <v>732</v>
      </c>
      <c r="C9" s="61"/>
      <c r="D9" s="62" t="s">
        <v>790</v>
      </c>
      <c r="E9" s="61"/>
      <c r="F9" s="64"/>
    </row>
    <row r="10" spans="2:12">
      <c r="B10" s="63" t="s">
        <v>733</v>
      </c>
      <c r="C10" s="61"/>
      <c r="D10" s="62" t="s">
        <v>790</v>
      </c>
      <c r="E10" s="61"/>
      <c r="F10" s="64"/>
    </row>
    <row r="11" spans="2:12">
      <c r="B11" s="63" t="s">
        <v>796</v>
      </c>
      <c r="C11" s="61"/>
      <c r="D11" s="62" t="s">
        <v>790</v>
      </c>
      <c r="E11" s="61"/>
      <c r="F11" s="64"/>
    </row>
    <row r="12" spans="2:12" ht="31.5">
      <c r="B12" s="63" t="s">
        <v>734</v>
      </c>
      <c r="C12" s="61"/>
      <c r="D12" s="62" t="s">
        <v>790</v>
      </c>
      <c r="E12" s="61"/>
      <c r="F12" s="64"/>
    </row>
    <row r="13" spans="2:12" ht="31.5">
      <c r="B13" s="63" t="s">
        <v>735</v>
      </c>
      <c r="C13" s="61"/>
      <c r="D13" s="62" t="s">
        <v>790</v>
      </c>
      <c r="E13" s="61"/>
      <c r="F13" s="64"/>
    </row>
    <row r="14" spans="2:12">
      <c r="B14" s="63"/>
      <c r="C14" s="61"/>
      <c r="D14" s="62"/>
      <c r="E14" s="61"/>
      <c r="F14" s="72"/>
    </row>
    <row r="15" spans="2:12">
      <c r="B15" s="70" t="s">
        <v>782</v>
      </c>
      <c r="C15" s="61"/>
      <c r="D15" s="62"/>
      <c r="E15" s="61"/>
      <c r="F15" s="72"/>
    </row>
    <row r="16" spans="2:12" ht="47.25">
      <c r="B16" s="63" t="s">
        <v>736</v>
      </c>
      <c r="C16" s="61"/>
      <c r="D16" s="62" t="s">
        <v>786</v>
      </c>
      <c r="E16" s="61"/>
      <c r="F16" s="64"/>
    </row>
    <row r="17" spans="2:6" ht="31.5">
      <c r="B17" s="63" t="s">
        <v>737</v>
      </c>
      <c r="C17" s="61"/>
      <c r="D17" s="62" t="s">
        <v>790</v>
      </c>
      <c r="E17" s="61"/>
      <c r="F17" s="64"/>
    </row>
    <row r="18" spans="2:6" ht="31.5">
      <c r="B18" s="63" t="s">
        <v>738</v>
      </c>
      <c r="C18" s="61"/>
      <c r="D18" s="62" t="s">
        <v>790</v>
      </c>
      <c r="E18" s="61"/>
      <c r="F18" s="64"/>
    </row>
    <row r="19" spans="2:6">
      <c r="B19" s="63" t="s">
        <v>739</v>
      </c>
      <c r="C19" s="61"/>
      <c r="D19" s="62" t="s">
        <v>790</v>
      </c>
      <c r="E19" s="61"/>
      <c r="F19" s="64"/>
    </row>
    <row r="20" spans="2:6">
      <c r="B20" s="63" t="s">
        <v>797</v>
      </c>
      <c r="C20" s="61"/>
      <c r="D20" s="62" t="s">
        <v>790</v>
      </c>
      <c r="E20" s="61"/>
      <c r="F20" s="64"/>
    </row>
    <row r="21" spans="2:6" ht="31.5">
      <c r="B21" s="63" t="s">
        <v>740</v>
      </c>
      <c r="C21" s="61"/>
      <c r="D21" s="62" t="s">
        <v>790</v>
      </c>
      <c r="E21" s="61"/>
      <c r="F21" s="64"/>
    </row>
    <row r="22" spans="2:6" ht="31.5">
      <c r="B22" s="63" t="s">
        <v>741</v>
      </c>
      <c r="C22" s="61"/>
      <c r="D22" s="62" t="s">
        <v>790</v>
      </c>
      <c r="E22" s="61"/>
      <c r="F22" s="64"/>
    </row>
    <row r="23" spans="2:6">
      <c r="B23" s="63"/>
      <c r="C23" s="61"/>
      <c r="D23" s="62"/>
      <c r="E23" s="61"/>
      <c r="F23" s="72"/>
    </row>
    <row r="24" spans="2:6">
      <c r="B24" s="70" t="s">
        <v>781</v>
      </c>
      <c r="C24" s="61"/>
      <c r="D24" s="62"/>
      <c r="E24" s="61"/>
      <c r="F24" s="72"/>
    </row>
    <row r="25" spans="2:6">
      <c r="B25" s="63" t="s">
        <v>742</v>
      </c>
      <c r="C25" s="61"/>
      <c r="D25" s="62" t="s">
        <v>790</v>
      </c>
      <c r="E25" s="61"/>
      <c r="F25" s="64"/>
    </row>
    <row r="26" spans="2:6" ht="31.5">
      <c r="B26" s="63" t="s">
        <v>743</v>
      </c>
      <c r="C26" s="61"/>
      <c r="D26" s="62" t="s">
        <v>792</v>
      </c>
      <c r="E26" s="61"/>
      <c r="F26" s="64"/>
    </row>
    <row r="27" spans="2:6" ht="31.5">
      <c r="B27" s="63" t="s">
        <v>744</v>
      </c>
      <c r="C27" s="61"/>
      <c r="D27" s="62" t="s">
        <v>786</v>
      </c>
      <c r="E27" s="61"/>
      <c r="F27" s="64"/>
    </row>
    <row r="28" spans="2:6" ht="31.5">
      <c r="B28" s="63" t="s">
        <v>745</v>
      </c>
      <c r="C28" s="61"/>
      <c r="D28" s="62" t="s">
        <v>790</v>
      </c>
      <c r="E28" s="61"/>
      <c r="F28" s="64"/>
    </row>
    <row r="29" spans="2:6">
      <c r="B29" s="63" t="s">
        <v>746</v>
      </c>
      <c r="C29" s="61"/>
      <c r="D29" s="62" t="s">
        <v>790</v>
      </c>
      <c r="E29" s="61"/>
      <c r="F29" s="64"/>
    </row>
    <row r="30" spans="2:6">
      <c r="B30" s="63" t="s">
        <v>747</v>
      </c>
      <c r="C30" s="61"/>
      <c r="D30" s="62" t="s">
        <v>790</v>
      </c>
      <c r="E30" s="61"/>
      <c r="F30" s="64"/>
    </row>
    <row r="31" spans="2:6">
      <c r="B31" s="63" t="s">
        <v>748</v>
      </c>
      <c r="C31" s="61"/>
      <c r="D31" s="62" t="s">
        <v>790</v>
      </c>
      <c r="E31" s="61"/>
      <c r="F31" s="64"/>
    </row>
    <row r="32" spans="2:6">
      <c r="B32" s="63" t="s">
        <v>749</v>
      </c>
      <c r="C32" s="61"/>
      <c r="D32" s="62" t="s">
        <v>790</v>
      </c>
      <c r="E32" s="61"/>
      <c r="F32" s="64"/>
    </row>
    <row r="33" spans="2:6">
      <c r="B33" s="63" t="s">
        <v>750</v>
      </c>
      <c r="C33" s="61"/>
      <c r="D33" s="62" t="s">
        <v>790</v>
      </c>
      <c r="E33" s="61"/>
      <c r="F33" s="64"/>
    </row>
    <row r="34" spans="2:6">
      <c r="B34" s="63" t="s">
        <v>751</v>
      </c>
      <c r="C34" s="61"/>
      <c r="D34" s="62" t="s">
        <v>790</v>
      </c>
      <c r="E34" s="61"/>
      <c r="F34" s="64"/>
    </row>
    <row r="35" spans="2:6" ht="31.5">
      <c r="B35" s="63" t="s">
        <v>752</v>
      </c>
      <c r="C35" s="61"/>
      <c r="D35" s="62" t="s">
        <v>790</v>
      </c>
      <c r="E35" s="61"/>
      <c r="F35" s="64"/>
    </row>
    <row r="36" spans="2:6">
      <c r="B36" s="63"/>
      <c r="C36" s="61"/>
      <c r="D36" s="62"/>
      <c r="E36" s="61"/>
      <c r="F36" s="72"/>
    </row>
    <row r="37" spans="2:6">
      <c r="B37" s="70" t="s">
        <v>780</v>
      </c>
      <c r="C37" s="61"/>
      <c r="D37" s="62"/>
      <c r="E37" s="61"/>
      <c r="F37" s="72"/>
    </row>
    <row r="38" spans="2:6">
      <c r="B38" s="63" t="s">
        <v>753</v>
      </c>
      <c r="C38" s="61"/>
      <c r="D38" s="62" t="s">
        <v>790</v>
      </c>
      <c r="E38" s="61"/>
      <c r="F38" s="64"/>
    </row>
    <row r="39" spans="2:6" ht="31.5">
      <c r="B39" s="63" t="s">
        <v>754</v>
      </c>
      <c r="C39" s="61"/>
      <c r="D39" s="62" t="s">
        <v>792</v>
      </c>
      <c r="E39" s="61"/>
      <c r="F39" s="64"/>
    </row>
    <row r="40" spans="2:6">
      <c r="B40" s="63" t="s">
        <v>755</v>
      </c>
      <c r="C40" s="61"/>
      <c r="D40" s="62" t="s">
        <v>790</v>
      </c>
      <c r="E40" s="61"/>
      <c r="F40" s="64"/>
    </row>
    <row r="41" spans="2:6">
      <c r="B41" s="63" t="s">
        <v>756</v>
      </c>
      <c r="C41" s="61"/>
      <c r="D41" s="62" t="s">
        <v>790</v>
      </c>
      <c r="E41" s="61"/>
      <c r="F41" s="64"/>
    </row>
    <row r="42" spans="2:6" ht="31.5">
      <c r="B42" s="63" t="s">
        <v>757</v>
      </c>
      <c r="C42" s="61"/>
      <c r="D42" s="62" t="s">
        <v>790</v>
      </c>
      <c r="E42" s="61"/>
      <c r="F42" s="64"/>
    </row>
    <row r="43" spans="2:6">
      <c r="B43" s="63" t="s">
        <v>758</v>
      </c>
      <c r="C43" s="61"/>
      <c r="D43" s="62" t="s">
        <v>790</v>
      </c>
      <c r="E43" s="61"/>
      <c r="F43" s="64"/>
    </row>
    <row r="44" spans="2:6">
      <c r="B44" s="63" t="s">
        <v>759</v>
      </c>
      <c r="C44" s="61"/>
      <c r="D44" s="62" t="s">
        <v>790</v>
      </c>
      <c r="E44" s="61"/>
      <c r="F44" s="64"/>
    </row>
    <row r="45" spans="2:6">
      <c r="B45" s="63" t="s">
        <v>798</v>
      </c>
      <c r="C45" s="61"/>
      <c r="D45" s="62" t="s">
        <v>790</v>
      </c>
      <c r="E45" s="61"/>
      <c r="F45" s="64"/>
    </row>
    <row r="46" spans="2:6">
      <c r="B46" s="63" t="s">
        <v>760</v>
      </c>
      <c r="C46" s="61"/>
      <c r="D46" s="62" t="s">
        <v>790</v>
      </c>
      <c r="E46" s="61"/>
      <c r="F46" s="64"/>
    </row>
    <row r="47" spans="2:6">
      <c r="B47" s="63"/>
      <c r="C47" s="61"/>
      <c r="D47" s="62"/>
      <c r="E47" s="61"/>
      <c r="F47" s="72"/>
    </row>
    <row r="48" spans="2:6">
      <c r="B48" s="70" t="s">
        <v>784</v>
      </c>
      <c r="C48" s="61"/>
      <c r="D48" s="62"/>
      <c r="E48" s="61"/>
      <c r="F48" s="72"/>
    </row>
    <row r="49" spans="2:6" ht="31.5">
      <c r="B49" s="63" t="s">
        <v>779</v>
      </c>
      <c r="C49" s="61"/>
      <c r="D49" s="62" t="s">
        <v>790</v>
      </c>
      <c r="E49" s="61"/>
      <c r="F49" s="64"/>
    </row>
    <row r="50" spans="2:6" ht="47.25">
      <c r="B50" s="63" t="s">
        <v>761</v>
      </c>
      <c r="C50" s="61"/>
      <c r="D50" s="62" t="s">
        <v>790</v>
      </c>
      <c r="E50" s="61"/>
      <c r="F50" s="64"/>
    </row>
    <row r="51" spans="2:6" ht="31.5">
      <c r="B51" s="63" t="s">
        <v>762</v>
      </c>
      <c r="C51" s="61"/>
      <c r="D51" s="62" t="s">
        <v>790</v>
      </c>
      <c r="E51" s="61"/>
      <c r="F51" s="64"/>
    </row>
    <row r="52" spans="2:6" ht="31.5">
      <c r="B52" s="63" t="s">
        <v>763</v>
      </c>
      <c r="C52" s="61"/>
      <c r="D52" s="62" t="s">
        <v>790</v>
      </c>
      <c r="E52" s="61"/>
      <c r="F52" s="64"/>
    </row>
    <row r="53" spans="2:6" ht="31.5">
      <c r="B53" s="63" t="s">
        <v>764</v>
      </c>
      <c r="C53" s="61"/>
      <c r="D53" s="62" t="s">
        <v>790</v>
      </c>
      <c r="E53" s="61"/>
      <c r="F53" s="64"/>
    </row>
    <row r="54" spans="2:6" ht="47.25">
      <c r="B54" s="63" t="s">
        <v>765</v>
      </c>
      <c r="C54" s="61"/>
      <c r="D54" s="62" t="s">
        <v>790</v>
      </c>
      <c r="E54" s="61"/>
      <c r="F54" s="64"/>
    </row>
    <row r="55" spans="2:6" ht="31.5">
      <c r="B55" s="63" t="s">
        <v>766</v>
      </c>
      <c r="C55" s="61"/>
      <c r="D55" s="62" t="s">
        <v>790</v>
      </c>
      <c r="E55" s="61"/>
      <c r="F55" s="64"/>
    </row>
    <row r="56" spans="2:6">
      <c r="B56" s="63"/>
      <c r="C56" s="61"/>
      <c r="D56" s="62"/>
      <c r="E56" s="61"/>
      <c r="F56" s="72"/>
    </row>
    <row r="57" spans="2:6">
      <c r="B57" s="70" t="s">
        <v>767</v>
      </c>
      <c r="C57" s="61"/>
      <c r="D57" s="62"/>
      <c r="E57" s="61"/>
      <c r="F57" s="72"/>
    </row>
    <row r="58" spans="2:6" ht="31.5">
      <c r="B58" s="63" t="s">
        <v>768</v>
      </c>
      <c r="C58" s="61"/>
      <c r="D58" s="62" t="s">
        <v>790</v>
      </c>
      <c r="E58" s="61"/>
      <c r="F58" s="64"/>
    </row>
    <row r="59" spans="2:6" ht="31.5">
      <c r="B59" s="63" t="s">
        <v>769</v>
      </c>
      <c r="C59" s="61"/>
      <c r="D59" s="62" t="s">
        <v>790</v>
      </c>
      <c r="E59" s="61"/>
      <c r="F59" s="64"/>
    </row>
    <row r="60" spans="2:6">
      <c r="B60" s="63" t="s">
        <v>770</v>
      </c>
      <c r="C60" s="61"/>
      <c r="D60" s="62" t="s">
        <v>790</v>
      </c>
      <c r="E60" s="61"/>
      <c r="F60" s="64"/>
    </row>
    <row r="61" spans="2:6">
      <c r="B61" s="63" t="s">
        <v>771</v>
      </c>
      <c r="C61" s="61"/>
      <c r="D61" s="62" t="s">
        <v>790</v>
      </c>
      <c r="E61" s="61"/>
      <c r="F61" s="64"/>
    </row>
    <row r="62" spans="2:6">
      <c r="B62" s="63" t="s">
        <v>772</v>
      </c>
      <c r="C62" s="61"/>
      <c r="D62" s="62" t="s">
        <v>790</v>
      </c>
      <c r="E62" s="61"/>
      <c r="F62" s="64"/>
    </row>
    <row r="63" spans="2:6">
      <c r="B63" s="63" t="s">
        <v>773</v>
      </c>
      <c r="C63" s="61"/>
      <c r="D63" s="62" t="s">
        <v>790</v>
      </c>
      <c r="E63" s="61"/>
      <c r="F63" s="64"/>
    </row>
    <row r="64" spans="2:6">
      <c r="B64" s="63" t="s">
        <v>774</v>
      </c>
      <c r="C64" s="61"/>
      <c r="D64" s="62" t="s">
        <v>790</v>
      </c>
      <c r="E64" s="61"/>
      <c r="F64" s="64"/>
    </row>
    <row r="65" spans="2:6">
      <c r="B65" s="63"/>
      <c r="C65" s="61"/>
      <c r="D65" s="62"/>
      <c r="E65" s="61"/>
      <c r="F65" s="72"/>
    </row>
    <row r="66" spans="2:6">
      <c r="B66" s="70" t="s">
        <v>775</v>
      </c>
      <c r="C66" s="61"/>
      <c r="D66" s="62"/>
      <c r="E66" s="61"/>
      <c r="F66" s="72"/>
    </row>
    <row r="67" spans="2:6" ht="78.75">
      <c r="B67" s="63" t="s">
        <v>776</v>
      </c>
      <c r="C67" s="61"/>
      <c r="D67" s="62" t="s">
        <v>790</v>
      </c>
      <c r="E67" s="61"/>
      <c r="F67" s="64"/>
    </row>
    <row r="68" spans="2:6">
      <c r="B68" s="63" t="s">
        <v>777</v>
      </c>
      <c r="C68" s="61"/>
      <c r="D68" s="62" t="s">
        <v>790</v>
      </c>
      <c r="E68" s="61"/>
      <c r="F68" s="64"/>
    </row>
    <row r="69" spans="2:6" ht="16.5" thickBot="1">
      <c r="B69" s="65" t="s">
        <v>778</v>
      </c>
      <c r="C69" s="66"/>
      <c r="D69" s="67" t="s">
        <v>790</v>
      </c>
      <c r="E69" s="66"/>
      <c r="F69" s="68"/>
    </row>
    <row r="73" spans="2:6">
      <c r="B73" s="60" t="s">
        <v>801</v>
      </c>
    </row>
  </sheetData>
  <sheetProtection password="DF21" sheet="1" objects="1" scenarios="1"/>
  <mergeCells count="2">
    <mergeCell ref="B3:F3"/>
    <mergeCell ref="B2:F2"/>
  </mergeCells>
  <phoneticPr fontId="10" type="noConversion"/>
  <conditionalFormatting sqref="D7:D13">
    <cfRule type="containsText" dxfId="158" priority="25" stopIfTrue="1" operator="containsText" text="Recommendation not met">
      <formula>NOT(ISERROR(SEARCH("Recommendation not met",D7)))</formula>
    </cfRule>
    <cfRule type="containsText" dxfId="157" priority="26" stopIfTrue="1" operator="containsText" text="Recommendation met">
      <formula>NOT(ISERROR(SEARCH("Recommendation met",D7)))</formula>
    </cfRule>
  </conditionalFormatting>
  <conditionalFormatting sqref="D6">
    <cfRule type="notContainsText" dxfId="156" priority="23" stopIfTrue="1" operator="notContains" text="Other">
      <formula>ISERROR(SEARCH("Other",D6))</formula>
    </cfRule>
    <cfRule type="containsText" dxfId="155" priority="24" stopIfTrue="1" operator="containsText" text="Other">
      <formula>NOT(ISERROR(SEARCH("Other",D6)))</formula>
    </cfRule>
  </conditionalFormatting>
  <conditionalFormatting sqref="D17:D22">
    <cfRule type="containsText" dxfId="154" priority="21" stopIfTrue="1" operator="containsText" text="Recommendation not met">
      <formula>NOT(ISERROR(SEARCH("Recommendation not met",D17)))</formula>
    </cfRule>
    <cfRule type="containsText" dxfId="153" priority="22" stopIfTrue="1" operator="containsText" text="Recommendation met">
      <formula>NOT(ISERROR(SEARCH("Recommendation met",D17)))</formula>
    </cfRule>
  </conditionalFormatting>
  <conditionalFormatting sqref="D16">
    <cfRule type="notContainsText" dxfId="152" priority="19" stopIfTrue="1" operator="notContains" text="Other">
      <formula>ISERROR(SEARCH("Other",D16))</formula>
    </cfRule>
    <cfRule type="containsText" dxfId="151" priority="20" stopIfTrue="1" operator="containsText" text="Other">
      <formula>NOT(ISERROR(SEARCH("Other",D16)))</formula>
    </cfRule>
  </conditionalFormatting>
  <conditionalFormatting sqref="D25">
    <cfRule type="containsText" dxfId="150" priority="17" stopIfTrue="1" operator="containsText" text="Recommendation not met">
      <formula>NOT(ISERROR(SEARCH("Recommendation not met",D25)))</formula>
    </cfRule>
    <cfRule type="containsText" dxfId="149" priority="18" stopIfTrue="1" operator="containsText" text="Recommendation met">
      <formula>NOT(ISERROR(SEARCH("Recommendation met",D25)))</formula>
    </cfRule>
  </conditionalFormatting>
  <conditionalFormatting sqref="D26">
    <cfRule type="notContainsText" dxfId="148" priority="15" stopIfTrue="1" operator="notContains" text="Other">
      <formula>ISERROR(SEARCH("Other",D26))</formula>
    </cfRule>
    <cfRule type="containsText" dxfId="147" priority="16" stopIfTrue="1" operator="containsText" text="Other">
      <formula>NOT(ISERROR(SEARCH("Other",D26)))</formula>
    </cfRule>
  </conditionalFormatting>
  <conditionalFormatting sqref="D27">
    <cfRule type="notContainsText" dxfId="146" priority="13" stopIfTrue="1" operator="notContains" text="Other">
      <formula>ISERROR(SEARCH("Other",D27))</formula>
    </cfRule>
    <cfRule type="containsText" dxfId="145" priority="14" stopIfTrue="1" operator="containsText" text="Other">
      <formula>NOT(ISERROR(SEARCH("Other",D27)))</formula>
    </cfRule>
  </conditionalFormatting>
  <conditionalFormatting sqref="D28:D35">
    <cfRule type="containsText" dxfId="144" priority="11" stopIfTrue="1" operator="containsText" text="Recommendation not met">
      <formula>NOT(ISERROR(SEARCH("Recommendation not met",D28)))</formula>
    </cfRule>
    <cfRule type="containsText" dxfId="143" priority="12" stopIfTrue="1" operator="containsText" text="Recommendation met">
      <formula>NOT(ISERROR(SEARCH("Recommendation met",D28)))</formula>
    </cfRule>
  </conditionalFormatting>
  <conditionalFormatting sqref="D39">
    <cfRule type="notContainsText" dxfId="142" priority="9" stopIfTrue="1" operator="notContains" text="Other">
      <formula>ISERROR(SEARCH("Other",D39))</formula>
    </cfRule>
    <cfRule type="containsText" dxfId="141" priority="10" stopIfTrue="1" operator="containsText" text="Other">
      <formula>NOT(ISERROR(SEARCH("Other",D39)))</formula>
    </cfRule>
  </conditionalFormatting>
  <conditionalFormatting sqref="D38">
    <cfRule type="containsText" dxfId="140" priority="7" stopIfTrue="1" operator="containsText" text="Recommendation not met">
      <formula>NOT(ISERROR(SEARCH("Recommendation not met",D38)))</formula>
    </cfRule>
    <cfRule type="containsText" dxfId="139" priority="8" stopIfTrue="1" operator="containsText" text="Recommendation met">
      <formula>NOT(ISERROR(SEARCH("Recommendation met",D38)))</formula>
    </cfRule>
  </conditionalFormatting>
  <conditionalFormatting sqref="D40:D46 D49:D55">
    <cfRule type="containsText" dxfId="138" priority="5" stopIfTrue="1" operator="containsText" text="Recommendation not met">
      <formula>NOT(ISERROR(SEARCH("Recommendation not met",D40)))</formula>
    </cfRule>
    <cfRule type="containsText" dxfId="137" priority="6" stopIfTrue="1" operator="containsText" text="Recommendation met">
      <formula>NOT(ISERROR(SEARCH("Recommendation met",D40)))</formula>
    </cfRule>
  </conditionalFormatting>
  <conditionalFormatting sqref="D58:D64">
    <cfRule type="containsText" dxfId="136" priority="3" stopIfTrue="1" operator="containsText" text="Recommendation not met">
      <formula>NOT(ISERROR(SEARCH("Recommendation not met",D58)))</formula>
    </cfRule>
    <cfRule type="containsText" dxfId="135" priority="4" stopIfTrue="1" operator="containsText" text="Recommendation met">
      <formula>NOT(ISERROR(SEARCH("Recommendation met",D58)))</formula>
    </cfRule>
  </conditionalFormatting>
  <conditionalFormatting sqref="D67:D69">
    <cfRule type="containsText" dxfId="134" priority="1" stopIfTrue="1" operator="containsText" text="Recommendation not met">
      <formula>NOT(ISERROR(SEARCH("Recommendation not met",D67)))</formula>
    </cfRule>
    <cfRule type="containsText" dxfId="133" priority="2" stopIfTrue="1" operator="containsText" text="Recommendation met">
      <formula>NOT(ISERROR(SEARCH("Recommendation met",D67)))</formula>
    </cfRule>
  </conditionalFormatting>
  <dataValidations count="4">
    <dataValidation type="list" allowBlank="1" sqref="D27" xr:uid="{00000000-0002-0000-0200-000000000000}">
      <formula1>data_impedance</formula1>
    </dataValidation>
    <dataValidation type="list" allowBlank="1" sqref="D26 D39" xr:uid="{00000000-0002-0000-0200-000001000000}">
      <formula1>clock_impedance</formula1>
    </dataValidation>
    <dataValidation type="list" allowBlank="1" sqref="D7:D13 D17:D22 D25 D28:D35 D38 D40:D46 D49:D55 D58:D64 D67:D69" xr:uid="{00000000-0002-0000-0200-000002000000}">
      <formula1>yes_no</formula1>
    </dataValidation>
    <dataValidation type="list" allowBlank="1" sqref="D6 D16" xr:uid="{00000000-0002-0000-0200-000003000000}">
      <formula1>acc_impedance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B18"/>
  <sheetViews>
    <sheetView topLeftCell="A4" workbookViewId="0"/>
  </sheetViews>
  <sheetFormatPr defaultColWidth="8.75" defaultRowHeight="15.75"/>
  <cols>
    <col min="1" max="1" width="3.125" style="2" customWidth="1"/>
    <col min="2" max="2" width="125.75" style="49" customWidth="1"/>
    <col min="3" max="16384" width="8.75" style="2"/>
  </cols>
  <sheetData>
    <row r="2" spans="2:2">
      <c r="B2" s="48" t="s">
        <v>175</v>
      </c>
    </row>
    <row r="3" spans="2:2" ht="30">
      <c r="B3" s="48" t="s">
        <v>176</v>
      </c>
    </row>
    <row r="4" spans="2:2" ht="30">
      <c r="B4" s="48" t="s">
        <v>177</v>
      </c>
    </row>
    <row r="5" spans="2:2">
      <c r="B5" s="48"/>
    </row>
    <row r="6" spans="2:2">
      <c r="B6" s="48" t="s">
        <v>178</v>
      </c>
    </row>
    <row r="7" spans="2:2" ht="30">
      <c r="B7" s="48" t="s">
        <v>179</v>
      </c>
    </row>
    <row r="8" spans="2:2" ht="30">
      <c r="B8" s="48" t="s">
        <v>180</v>
      </c>
    </row>
    <row r="9" spans="2:2" ht="75">
      <c r="B9" s="48" t="s">
        <v>181</v>
      </c>
    </row>
    <row r="10" spans="2:2" ht="75">
      <c r="B10" s="48" t="s">
        <v>182</v>
      </c>
    </row>
    <row r="11" spans="2:2" ht="245.45" customHeight="1">
      <c r="B11" s="2"/>
    </row>
    <row r="12" spans="2:2" ht="45">
      <c r="B12" s="48" t="s">
        <v>183</v>
      </c>
    </row>
    <row r="13" spans="2:2" ht="30">
      <c r="B13" s="48" t="s">
        <v>184</v>
      </c>
    </row>
    <row r="14" spans="2:2" ht="30">
      <c r="B14" s="48" t="s">
        <v>185</v>
      </c>
    </row>
    <row r="15" spans="2:2" ht="60">
      <c r="B15" s="48" t="s">
        <v>186</v>
      </c>
    </row>
    <row r="16" spans="2:2">
      <c r="B16" s="48"/>
    </row>
    <row r="18" spans="2:2">
      <c r="B18" s="21" t="s">
        <v>800</v>
      </c>
    </row>
  </sheetData>
  <sheetProtection password="DF21" sheet="1" objects="1" scenarios="1"/>
  <phoneticPr fontId="10" type="noConversion"/>
  <pageMargins left="0.7" right="0.7" top="0.75" bottom="0.75" header="0.3" footer="0.3"/>
  <drawing r:id="rId1"/>
  <legacyDrawing r:id="rId2"/>
  <oleObjects>
    <mc:AlternateContent xmlns:mc="http://schemas.openxmlformats.org/markup-compatibility/2006">
      <mc:Choice Requires="x14">
        <oleObject progId="Visio.Drawing.11" shapeId="4102" r:id="rId3">
          <objectPr defaultSize="0" autoPict="0" r:id="rId4">
            <anchor moveWithCells="1" sizeWithCells="1">
              <from>
                <xdr:col>1</xdr:col>
                <xdr:colOff>0</xdr:colOff>
                <xdr:row>10</xdr:row>
                <xdr:rowOff>76200</xdr:rowOff>
              </from>
              <to>
                <xdr:col>1</xdr:col>
                <xdr:colOff>9544050</xdr:colOff>
                <xdr:row>10</xdr:row>
                <xdr:rowOff>3019425</xdr:rowOff>
              </to>
            </anchor>
          </objectPr>
        </oleObject>
      </mc:Choice>
      <mc:Fallback>
        <oleObject progId="Visio.Drawing.11" shapeId="4102" r:id="rId3"/>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2:M323"/>
  <sheetViews>
    <sheetView tabSelected="1" zoomScale="90" zoomScaleNormal="90" workbookViewId="0">
      <selection activeCell="D157" sqref="D157"/>
    </sheetView>
  </sheetViews>
  <sheetFormatPr defaultColWidth="8.75" defaultRowHeight="15.75"/>
  <cols>
    <col min="1" max="1" width="4.625" style="2" customWidth="1"/>
    <col min="2" max="2" width="10.25" style="3" customWidth="1"/>
    <col min="3" max="3" width="37.25" style="2" customWidth="1"/>
    <col min="4" max="4" width="12.75" style="2" customWidth="1"/>
    <col min="5" max="7" width="12.75" style="30" customWidth="1"/>
    <col min="8" max="8" width="10.25" style="2" customWidth="1"/>
    <col min="9" max="9" width="37.25" style="2" customWidth="1"/>
    <col min="10" max="13" width="12.75" style="2" customWidth="1"/>
    <col min="14" max="16384" width="8.75" style="2"/>
  </cols>
  <sheetData>
    <row r="2" spans="2:13" ht="23.25">
      <c r="B2" s="1" t="s">
        <v>46</v>
      </c>
    </row>
    <row r="4" spans="2:13" ht="18.75">
      <c r="B4" s="4" t="s">
        <v>47</v>
      </c>
    </row>
    <row r="5" spans="2:13" ht="16.5" thickBot="1">
      <c r="B5" s="5"/>
    </row>
    <row r="6" spans="2:13">
      <c r="B6" s="31" t="s">
        <v>51</v>
      </c>
      <c r="C6" s="32"/>
      <c r="D6" s="42">
        <v>2</v>
      </c>
      <c r="E6" s="33" t="s">
        <v>48</v>
      </c>
    </row>
    <row r="7" spans="2:13">
      <c r="B7" s="34" t="s">
        <v>49</v>
      </c>
      <c r="C7" s="7"/>
      <c r="D7" s="22">
        <v>40</v>
      </c>
      <c r="E7" s="35" t="s">
        <v>50</v>
      </c>
    </row>
    <row r="8" spans="2:13">
      <c r="B8" s="34" t="s">
        <v>52</v>
      </c>
      <c r="C8" s="7"/>
      <c r="D8" s="22">
        <v>1</v>
      </c>
      <c r="E8" s="35" t="s">
        <v>48</v>
      </c>
    </row>
    <row r="9" spans="2:13">
      <c r="B9" s="34" t="s">
        <v>53</v>
      </c>
      <c r="C9" s="7"/>
      <c r="D9" s="22">
        <v>20</v>
      </c>
      <c r="E9" s="35" t="s">
        <v>48</v>
      </c>
    </row>
    <row r="10" spans="2:13">
      <c r="B10" s="34" t="s">
        <v>54</v>
      </c>
      <c r="C10" s="7"/>
      <c r="D10" s="22">
        <v>80</v>
      </c>
      <c r="E10" s="35" t="s">
        <v>50</v>
      </c>
    </row>
    <row r="11" spans="2:13" ht="16.5" thickBot="1">
      <c r="B11" s="36" t="s">
        <v>55</v>
      </c>
      <c r="C11" s="37"/>
      <c r="D11" s="43">
        <v>10</v>
      </c>
      <c r="E11" s="38" t="s">
        <v>48</v>
      </c>
    </row>
    <row r="12" spans="2:13">
      <c r="E12" s="39"/>
    </row>
    <row r="13" spans="2:13">
      <c r="E13" s="39"/>
    </row>
    <row r="14" spans="2:13" ht="18.75">
      <c r="B14" s="9" t="s">
        <v>66</v>
      </c>
      <c r="E14" s="39"/>
      <c r="H14" s="9" t="s">
        <v>67</v>
      </c>
      <c r="K14" s="39"/>
      <c r="L14" s="30"/>
    </row>
    <row r="15" spans="2:13">
      <c r="H15" s="3"/>
      <c r="K15" s="30"/>
      <c r="L15" s="30"/>
    </row>
    <row r="16" spans="2:13">
      <c r="B16" s="10" t="s">
        <v>13</v>
      </c>
      <c r="C16" s="44" t="s">
        <v>807</v>
      </c>
      <c r="D16" s="45" t="s">
        <v>9</v>
      </c>
      <c r="E16" s="12" t="s">
        <v>11</v>
      </c>
      <c r="F16" s="12" t="s">
        <v>65</v>
      </c>
      <c r="G16" s="2"/>
      <c r="H16" s="10" t="s">
        <v>13</v>
      </c>
      <c r="I16" s="44"/>
      <c r="J16" s="45" t="s">
        <v>9</v>
      </c>
      <c r="K16" s="12" t="s">
        <v>11</v>
      </c>
      <c r="L16" s="12" t="s">
        <v>68</v>
      </c>
      <c r="M16" s="12" t="s">
        <v>69</v>
      </c>
    </row>
    <row r="17" spans="2:13">
      <c r="B17" s="13" t="s">
        <v>39</v>
      </c>
      <c r="C17" s="22" t="s">
        <v>192</v>
      </c>
      <c r="D17" s="74">
        <v>2608.21</v>
      </c>
      <c r="E17" s="15"/>
      <c r="F17" s="15" t="s">
        <v>12</v>
      </c>
      <c r="G17" s="2"/>
      <c r="H17" s="13" t="s">
        <v>39</v>
      </c>
      <c r="I17" s="22" t="s">
        <v>343</v>
      </c>
      <c r="J17" s="46">
        <v>22.27</v>
      </c>
      <c r="K17" s="15"/>
      <c r="L17" s="15" t="s">
        <v>12</v>
      </c>
      <c r="M17" s="17" t="str">
        <f>IF(J17&lt;=max_clock_stub_length,"Pass", "Fail")</f>
        <v>Pass</v>
      </c>
    </row>
    <row r="18" spans="2:13">
      <c r="B18" s="13" t="s">
        <v>40</v>
      </c>
      <c r="C18" s="22" t="s">
        <v>193</v>
      </c>
      <c r="D18" s="74">
        <v>2606.75</v>
      </c>
      <c r="E18" s="40">
        <f>IF(D18&lt;1,0,ABS($D$17-D18))</f>
        <v>1.4600000000000364</v>
      </c>
      <c r="F18" s="17" t="str">
        <f>IF(E18&lt;=max_clock_skew,"Pass", "Fail")</f>
        <v>Pass</v>
      </c>
      <c r="G18" s="2"/>
      <c r="H18" s="13" t="s">
        <v>40</v>
      </c>
      <c r="I18" s="22" t="s">
        <v>344</v>
      </c>
      <c r="J18" s="46">
        <v>22.27</v>
      </c>
      <c r="K18" s="40">
        <f>IF(J18&lt;1,0,ABS($J$17-J18))</f>
        <v>0</v>
      </c>
      <c r="L18" s="17" t="str">
        <f>IF(K18&lt;=max_clock_stub_skew,"Pass", "Fail")</f>
        <v>Pass</v>
      </c>
      <c r="M18" s="17" t="str">
        <f>IF(J18&lt;=max_clock_stub_length,"Pass", "Fail")</f>
        <v>Pass</v>
      </c>
    </row>
    <row r="19" spans="2:13">
      <c r="B19" s="18" t="s">
        <v>14</v>
      </c>
      <c r="C19" s="22" t="s">
        <v>194</v>
      </c>
      <c r="D19" s="47">
        <v>2605.19</v>
      </c>
      <c r="E19" s="41">
        <f t="shared" ref="E19:E48" si="0">IF(D19&lt;1,0,ABS($D$17-D19))</f>
        <v>3.0199999999999818</v>
      </c>
      <c r="F19" s="17" t="str">
        <f t="shared" ref="F19:F43" si="1">IF(E19&lt;=max_ACC_length_delta,"Pass", "Fail")</f>
        <v>Pass</v>
      </c>
      <c r="G19" s="2"/>
      <c r="H19" s="18" t="s">
        <v>14</v>
      </c>
      <c r="I19" s="22" t="s">
        <v>345</v>
      </c>
      <c r="J19" s="46">
        <v>22.27</v>
      </c>
      <c r="K19" s="41">
        <f>IF(J19&lt;1,0,ABS($J$17-J19))</f>
        <v>0</v>
      </c>
      <c r="L19" s="17" t="str">
        <f t="shared" ref="L19:L48" si="2">IF(K19&lt;=max_ACC_stub_skew,"Pass", "Fail")</f>
        <v>Pass</v>
      </c>
      <c r="M19" s="17" t="str">
        <f t="shared" ref="M19:M48" si="3">IF(J19&lt;=max_ACC_stub_length,"Pass", "Fail")</f>
        <v>Pass</v>
      </c>
    </row>
    <row r="20" spans="2:13">
      <c r="B20" s="18" t="s">
        <v>15</v>
      </c>
      <c r="C20" s="22" t="s">
        <v>195</v>
      </c>
      <c r="D20" s="47">
        <v>2604.7800000000002</v>
      </c>
      <c r="E20" s="41">
        <f t="shared" si="0"/>
        <v>3.4299999999998363</v>
      </c>
      <c r="F20" s="17" t="str">
        <f t="shared" si="1"/>
        <v>Pass</v>
      </c>
      <c r="G20" s="2"/>
      <c r="H20" s="18" t="s">
        <v>15</v>
      </c>
      <c r="I20" s="22" t="s">
        <v>346</v>
      </c>
      <c r="J20" s="46">
        <v>22.27</v>
      </c>
      <c r="K20" s="41">
        <f t="shared" ref="K20:K48" si="4">IF(J20&lt;1,0,ABS($J$17-J20))</f>
        <v>0</v>
      </c>
      <c r="L20" s="17" t="str">
        <f t="shared" si="2"/>
        <v>Pass</v>
      </c>
      <c r="M20" s="17" t="str">
        <f t="shared" si="3"/>
        <v>Pass</v>
      </c>
    </row>
    <row r="21" spans="2:13">
      <c r="B21" s="18" t="s">
        <v>16</v>
      </c>
      <c r="C21" s="22" t="s">
        <v>196</v>
      </c>
      <c r="D21" s="47">
        <v>2595.52</v>
      </c>
      <c r="E21" s="41">
        <f t="shared" si="0"/>
        <v>12.690000000000055</v>
      </c>
      <c r="F21" s="17" t="str">
        <f t="shared" si="1"/>
        <v>Pass</v>
      </c>
      <c r="G21" s="2"/>
      <c r="H21" s="18" t="s">
        <v>16</v>
      </c>
      <c r="I21" s="22" t="s">
        <v>347</v>
      </c>
      <c r="J21" s="46">
        <v>22.27</v>
      </c>
      <c r="K21" s="41">
        <f t="shared" si="4"/>
        <v>0</v>
      </c>
      <c r="L21" s="17" t="str">
        <f t="shared" si="2"/>
        <v>Pass</v>
      </c>
      <c r="M21" s="17" t="str">
        <f t="shared" si="3"/>
        <v>Pass</v>
      </c>
    </row>
    <row r="22" spans="2:13">
      <c r="B22" s="18" t="s">
        <v>17</v>
      </c>
      <c r="C22" s="22" t="s">
        <v>197</v>
      </c>
      <c r="D22" s="47">
        <v>2597.9299999999998</v>
      </c>
      <c r="E22" s="41">
        <f t="shared" si="0"/>
        <v>10.2800000000002</v>
      </c>
      <c r="F22" s="17" t="str">
        <f t="shared" si="1"/>
        <v>Pass</v>
      </c>
      <c r="G22" s="2"/>
      <c r="H22" s="18" t="s">
        <v>17</v>
      </c>
      <c r="I22" s="22" t="s">
        <v>348</v>
      </c>
      <c r="J22" s="46">
        <v>22.27</v>
      </c>
      <c r="K22" s="41">
        <f t="shared" si="4"/>
        <v>0</v>
      </c>
      <c r="L22" s="17" t="str">
        <f t="shared" si="2"/>
        <v>Pass</v>
      </c>
      <c r="M22" s="17" t="str">
        <f t="shared" si="3"/>
        <v>Pass</v>
      </c>
    </row>
    <row r="23" spans="2:13">
      <c r="B23" s="18" t="s">
        <v>18</v>
      </c>
      <c r="C23" s="22" t="s">
        <v>198</v>
      </c>
      <c r="D23" s="47">
        <v>2606.06</v>
      </c>
      <c r="E23" s="41">
        <f t="shared" si="0"/>
        <v>2.1500000000000909</v>
      </c>
      <c r="F23" s="17" t="str">
        <f t="shared" si="1"/>
        <v>Pass</v>
      </c>
      <c r="G23" s="2"/>
      <c r="H23" s="18" t="s">
        <v>18</v>
      </c>
      <c r="I23" s="22" t="s">
        <v>349</v>
      </c>
      <c r="J23" s="46">
        <v>22.27</v>
      </c>
      <c r="K23" s="41">
        <f t="shared" si="4"/>
        <v>0</v>
      </c>
      <c r="L23" s="17" t="str">
        <f t="shared" si="2"/>
        <v>Pass</v>
      </c>
      <c r="M23" s="17" t="str">
        <f t="shared" si="3"/>
        <v>Pass</v>
      </c>
    </row>
    <row r="24" spans="2:13">
      <c r="B24" s="18" t="s">
        <v>19</v>
      </c>
      <c r="C24" s="22" t="s">
        <v>199</v>
      </c>
      <c r="D24" s="47">
        <v>2598.6799999999998</v>
      </c>
      <c r="E24" s="41">
        <f t="shared" si="0"/>
        <v>9.5300000000002001</v>
      </c>
      <c r="F24" s="17" t="str">
        <f t="shared" si="1"/>
        <v>Pass</v>
      </c>
      <c r="G24" s="2"/>
      <c r="H24" s="18" t="s">
        <v>19</v>
      </c>
      <c r="I24" s="22" t="s">
        <v>350</v>
      </c>
      <c r="J24" s="46">
        <v>22.27</v>
      </c>
      <c r="K24" s="41">
        <f t="shared" si="4"/>
        <v>0</v>
      </c>
      <c r="L24" s="17" t="str">
        <f t="shared" si="2"/>
        <v>Pass</v>
      </c>
      <c r="M24" s="17" t="str">
        <f t="shared" si="3"/>
        <v>Pass</v>
      </c>
    </row>
    <row r="25" spans="2:13">
      <c r="B25" s="18" t="s">
        <v>20</v>
      </c>
      <c r="C25" s="22" t="s">
        <v>200</v>
      </c>
      <c r="D25" s="47">
        <v>2595.9699999999998</v>
      </c>
      <c r="E25" s="41">
        <f t="shared" si="0"/>
        <v>12.240000000000236</v>
      </c>
      <c r="F25" s="17" t="str">
        <f t="shared" si="1"/>
        <v>Pass</v>
      </c>
      <c r="G25" s="2"/>
      <c r="H25" s="18" t="s">
        <v>20</v>
      </c>
      <c r="I25" s="22" t="s">
        <v>351</v>
      </c>
      <c r="J25" s="46">
        <v>22.27</v>
      </c>
      <c r="K25" s="41">
        <f t="shared" si="4"/>
        <v>0</v>
      </c>
      <c r="L25" s="17" t="str">
        <f t="shared" si="2"/>
        <v>Pass</v>
      </c>
      <c r="M25" s="17" t="str">
        <f t="shared" si="3"/>
        <v>Pass</v>
      </c>
    </row>
    <row r="26" spans="2:13">
      <c r="B26" s="18" t="s">
        <v>21</v>
      </c>
      <c r="C26" s="22" t="s">
        <v>201</v>
      </c>
      <c r="D26" s="47">
        <v>2605.8200000000002</v>
      </c>
      <c r="E26" s="41">
        <f t="shared" si="0"/>
        <v>2.3899999999998727</v>
      </c>
      <c r="F26" s="17" t="str">
        <f t="shared" si="1"/>
        <v>Pass</v>
      </c>
      <c r="G26" s="2"/>
      <c r="H26" s="18" t="s">
        <v>21</v>
      </c>
      <c r="I26" s="22" t="s">
        <v>352</v>
      </c>
      <c r="J26" s="46">
        <v>22.27</v>
      </c>
      <c r="K26" s="41">
        <f t="shared" si="4"/>
        <v>0</v>
      </c>
      <c r="L26" s="17" t="str">
        <f t="shared" si="2"/>
        <v>Pass</v>
      </c>
      <c r="M26" s="17" t="str">
        <f t="shared" si="3"/>
        <v>Pass</v>
      </c>
    </row>
    <row r="27" spans="2:13">
      <c r="B27" s="18" t="s">
        <v>22</v>
      </c>
      <c r="C27" s="22" t="s">
        <v>202</v>
      </c>
      <c r="D27" s="47">
        <v>2610.85</v>
      </c>
      <c r="E27" s="41">
        <f t="shared" si="0"/>
        <v>2.6399999999998727</v>
      </c>
      <c r="F27" s="17" t="str">
        <f t="shared" si="1"/>
        <v>Pass</v>
      </c>
      <c r="G27" s="2"/>
      <c r="H27" s="18" t="s">
        <v>22</v>
      </c>
      <c r="I27" s="22" t="s">
        <v>353</v>
      </c>
      <c r="J27" s="46">
        <v>22.27</v>
      </c>
      <c r="K27" s="41">
        <f t="shared" si="4"/>
        <v>0</v>
      </c>
      <c r="L27" s="17" t="str">
        <f t="shared" si="2"/>
        <v>Pass</v>
      </c>
      <c r="M27" s="17" t="str">
        <f t="shared" si="3"/>
        <v>Pass</v>
      </c>
    </row>
    <row r="28" spans="2:13">
      <c r="B28" s="18" t="s">
        <v>23</v>
      </c>
      <c r="C28" s="22" t="s">
        <v>203</v>
      </c>
      <c r="D28" s="47">
        <v>2601.39</v>
      </c>
      <c r="E28" s="41">
        <f t="shared" si="0"/>
        <v>6.8200000000001637</v>
      </c>
      <c r="F28" s="17" t="str">
        <f t="shared" si="1"/>
        <v>Pass</v>
      </c>
      <c r="G28" s="2"/>
      <c r="H28" s="18" t="s">
        <v>23</v>
      </c>
      <c r="I28" s="22" t="s">
        <v>354</v>
      </c>
      <c r="J28" s="46">
        <v>22.27</v>
      </c>
      <c r="K28" s="41">
        <f t="shared" si="4"/>
        <v>0</v>
      </c>
      <c r="L28" s="17" t="str">
        <f t="shared" si="2"/>
        <v>Pass</v>
      </c>
      <c r="M28" s="17" t="str">
        <f t="shared" si="3"/>
        <v>Pass</v>
      </c>
    </row>
    <row r="29" spans="2:13">
      <c r="B29" s="18" t="s">
        <v>24</v>
      </c>
      <c r="C29" s="22" t="s">
        <v>204</v>
      </c>
      <c r="D29" s="47">
        <v>2598.54</v>
      </c>
      <c r="E29" s="41">
        <f t="shared" si="0"/>
        <v>9.6700000000000728</v>
      </c>
      <c r="F29" s="17" t="str">
        <f t="shared" si="1"/>
        <v>Pass</v>
      </c>
      <c r="G29" s="2"/>
      <c r="H29" s="18" t="s">
        <v>24</v>
      </c>
      <c r="I29" s="22" t="s">
        <v>355</v>
      </c>
      <c r="J29" s="46">
        <v>22.27</v>
      </c>
      <c r="K29" s="41">
        <f t="shared" si="4"/>
        <v>0</v>
      </c>
      <c r="L29" s="17" t="str">
        <f t="shared" si="2"/>
        <v>Pass</v>
      </c>
      <c r="M29" s="17" t="str">
        <f t="shared" si="3"/>
        <v>Pass</v>
      </c>
    </row>
    <row r="30" spans="2:13">
      <c r="B30" s="18" t="s">
        <v>25</v>
      </c>
      <c r="C30" s="22" t="s">
        <v>205</v>
      </c>
      <c r="D30" s="47">
        <v>2608.33</v>
      </c>
      <c r="E30" s="41">
        <f t="shared" si="0"/>
        <v>0.11999999999989086</v>
      </c>
      <c r="F30" s="17" t="str">
        <f t="shared" si="1"/>
        <v>Pass</v>
      </c>
      <c r="G30" s="2"/>
      <c r="H30" s="18" t="s">
        <v>25</v>
      </c>
      <c r="I30" s="22" t="s">
        <v>356</v>
      </c>
      <c r="J30" s="46">
        <v>22.27</v>
      </c>
      <c r="K30" s="41">
        <f t="shared" si="4"/>
        <v>0</v>
      </c>
      <c r="L30" s="17" t="str">
        <f t="shared" si="2"/>
        <v>Pass</v>
      </c>
      <c r="M30" s="17" t="str">
        <f t="shared" si="3"/>
        <v>Pass</v>
      </c>
    </row>
    <row r="31" spans="2:13">
      <c r="B31" s="18" t="s">
        <v>26</v>
      </c>
      <c r="C31" s="22" t="s">
        <v>206</v>
      </c>
      <c r="D31" s="47">
        <v>2608.3200000000002</v>
      </c>
      <c r="E31" s="41">
        <f t="shared" si="0"/>
        <v>0.11000000000012733</v>
      </c>
      <c r="F31" s="17" t="str">
        <f t="shared" si="1"/>
        <v>Pass</v>
      </c>
      <c r="G31" s="2"/>
      <c r="H31" s="18" t="s">
        <v>26</v>
      </c>
      <c r="I31" s="22" t="s">
        <v>357</v>
      </c>
      <c r="J31" s="46">
        <v>22.27</v>
      </c>
      <c r="K31" s="41">
        <f t="shared" si="4"/>
        <v>0</v>
      </c>
      <c r="L31" s="17" t="str">
        <f t="shared" si="2"/>
        <v>Pass</v>
      </c>
      <c r="M31" s="17" t="str">
        <f t="shared" si="3"/>
        <v>Pass</v>
      </c>
    </row>
    <row r="32" spans="2:13">
      <c r="B32" s="18" t="s">
        <v>27</v>
      </c>
      <c r="C32" s="22" t="s">
        <v>207</v>
      </c>
      <c r="D32" s="47">
        <v>2599.09</v>
      </c>
      <c r="E32" s="41">
        <f t="shared" si="0"/>
        <v>9.1199999999998909</v>
      </c>
      <c r="F32" s="17" t="str">
        <f t="shared" si="1"/>
        <v>Pass</v>
      </c>
      <c r="G32" s="2"/>
      <c r="H32" s="18" t="s">
        <v>27</v>
      </c>
      <c r="I32" s="22" t="s">
        <v>358</v>
      </c>
      <c r="J32" s="46">
        <v>22.27</v>
      </c>
      <c r="K32" s="41">
        <f t="shared" si="4"/>
        <v>0</v>
      </c>
      <c r="L32" s="17" t="str">
        <f t="shared" si="2"/>
        <v>Pass</v>
      </c>
      <c r="M32" s="17" t="str">
        <f t="shared" si="3"/>
        <v>Pass</v>
      </c>
    </row>
    <row r="33" spans="2:13">
      <c r="B33" s="18" t="s">
        <v>28</v>
      </c>
      <c r="C33" s="22" t="s">
        <v>208</v>
      </c>
      <c r="D33" s="47">
        <v>2601.0500000000002</v>
      </c>
      <c r="E33" s="41">
        <f t="shared" si="0"/>
        <v>7.1599999999998545</v>
      </c>
      <c r="F33" s="17" t="str">
        <f t="shared" si="1"/>
        <v>Pass</v>
      </c>
      <c r="G33" s="2"/>
      <c r="H33" s="18" t="s">
        <v>28</v>
      </c>
      <c r="I33" s="22" t="s">
        <v>359</v>
      </c>
      <c r="J33" s="46">
        <v>22.27</v>
      </c>
      <c r="K33" s="41">
        <f t="shared" si="4"/>
        <v>0</v>
      </c>
      <c r="L33" s="17" t="str">
        <f t="shared" si="2"/>
        <v>Pass</v>
      </c>
      <c r="M33" s="17" t="str">
        <f t="shared" si="3"/>
        <v>Pass</v>
      </c>
    </row>
    <row r="34" spans="2:13">
      <c r="B34" s="18" t="s">
        <v>29</v>
      </c>
      <c r="C34" s="22" t="s">
        <v>209</v>
      </c>
      <c r="D34" s="47"/>
      <c r="E34" s="41">
        <f t="shared" si="0"/>
        <v>0</v>
      </c>
      <c r="F34" s="17" t="str">
        <f t="shared" si="1"/>
        <v>Pass</v>
      </c>
      <c r="G34" s="2"/>
      <c r="H34" s="18" t="s">
        <v>29</v>
      </c>
      <c r="I34" s="22" t="s">
        <v>360</v>
      </c>
      <c r="J34" s="46">
        <v>22.27</v>
      </c>
      <c r="K34" s="41">
        <f t="shared" si="4"/>
        <v>0</v>
      </c>
      <c r="L34" s="17" t="str">
        <f t="shared" si="2"/>
        <v>Pass</v>
      </c>
      <c r="M34" s="17" t="str">
        <f t="shared" si="3"/>
        <v>Pass</v>
      </c>
    </row>
    <row r="35" spans="2:13">
      <c r="B35" s="18" t="s">
        <v>30</v>
      </c>
      <c r="C35" s="22" t="s">
        <v>295</v>
      </c>
      <c r="D35" s="47">
        <v>2597.0300000000002</v>
      </c>
      <c r="E35" s="41">
        <f t="shared" si="0"/>
        <v>11.179999999999836</v>
      </c>
      <c r="F35" s="17" t="str">
        <f t="shared" si="1"/>
        <v>Pass</v>
      </c>
      <c r="G35" s="2"/>
      <c r="H35" s="18" t="s">
        <v>30</v>
      </c>
      <c r="I35" s="22" t="s">
        <v>361</v>
      </c>
      <c r="J35" s="46">
        <v>22.27</v>
      </c>
      <c r="K35" s="41">
        <f t="shared" si="4"/>
        <v>0</v>
      </c>
      <c r="L35" s="17" t="str">
        <f t="shared" si="2"/>
        <v>Pass</v>
      </c>
      <c r="M35" s="17" t="str">
        <f t="shared" si="3"/>
        <v>Pass</v>
      </c>
    </row>
    <row r="36" spans="2:13">
      <c r="B36" s="18" t="s">
        <v>31</v>
      </c>
      <c r="C36" s="22" t="s">
        <v>296</v>
      </c>
      <c r="D36" s="47">
        <v>2596.37</v>
      </c>
      <c r="E36" s="41">
        <f t="shared" si="0"/>
        <v>11.840000000000146</v>
      </c>
      <c r="F36" s="17" t="str">
        <f t="shared" si="1"/>
        <v>Pass</v>
      </c>
      <c r="G36" s="2"/>
      <c r="H36" s="18" t="s">
        <v>31</v>
      </c>
      <c r="I36" s="22" t="s">
        <v>362</v>
      </c>
      <c r="J36" s="46">
        <v>22.27</v>
      </c>
      <c r="K36" s="41">
        <f t="shared" si="4"/>
        <v>0</v>
      </c>
      <c r="L36" s="17" t="str">
        <f t="shared" si="2"/>
        <v>Pass</v>
      </c>
      <c r="M36" s="17" t="str">
        <f t="shared" si="3"/>
        <v>Pass</v>
      </c>
    </row>
    <row r="37" spans="2:13">
      <c r="B37" s="18" t="s">
        <v>32</v>
      </c>
      <c r="C37" s="22" t="s">
        <v>297</v>
      </c>
      <c r="D37" s="47">
        <v>2592.8000000000002</v>
      </c>
      <c r="E37" s="41">
        <f t="shared" si="0"/>
        <v>15.409999999999854</v>
      </c>
      <c r="F37" s="17" t="str">
        <f t="shared" si="1"/>
        <v>Pass</v>
      </c>
      <c r="G37" s="2"/>
      <c r="H37" s="18" t="s">
        <v>32</v>
      </c>
      <c r="I37" s="22" t="s">
        <v>363</v>
      </c>
      <c r="J37" s="46">
        <v>22.27</v>
      </c>
      <c r="K37" s="41">
        <f t="shared" si="4"/>
        <v>0</v>
      </c>
      <c r="L37" s="17" t="str">
        <f t="shared" si="2"/>
        <v>Pass</v>
      </c>
      <c r="M37" s="17" t="str">
        <f t="shared" si="3"/>
        <v>Pass</v>
      </c>
    </row>
    <row r="38" spans="2:13">
      <c r="B38" s="18" t="s">
        <v>33</v>
      </c>
      <c r="C38" s="22" t="s">
        <v>310</v>
      </c>
      <c r="D38" s="47">
        <v>2601.7399999999998</v>
      </c>
      <c r="E38" s="41">
        <f t="shared" si="0"/>
        <v>6.4700000000002547</v>
      </c>
      <c r="F38" s="17" t="str">
        <f t="shared" si="1"/>
        <v>Pass</v>
      </c>
      <c r="G38" s="2"/>
      <c r="H38" s="18" t="s">
        <v>33</v>
      </c>
      <c r="I38" s="22" t="s">
        <v>364</v>
      </c>
      <c r="J38" s="46">
        <v>22.27</v>
      </c>
      <c r="K38" s="41">
        <f t="shared" si="4"/>
        <v>0</v>
      </c>
      <c r="L38" s="17" t="str">
        <f t="shared" si="2"/>
        <v>Pass</v>
      </c>
      <c r="M38" s="17" t="str">
        <f t="shared" si="3"/>
        <v>Pass</v>
      </c>
    </row>
    <row r="39" spans="2:13">
      <c r="B39" s="18" t="s">
        <v>34</v>
      </c>
      <c r="C39" s="22" t="s">
        <v>315</v>
      </c>
      <c r="D39" s="47">
        <v>2606.79</v>
      </c>
      <c r="E39" s="41">
        <f t="shared" si="0"/>
        <v>1.4200000000000728</v>
      </c>
      <c r="F39" s="17" t="str">
        <f t="shared" si="1"/>
        <v>Pass</v>
      </c>
      <c r="G39" s="2"/>
      <c r="H39" s="18" t="s">
        <v>34</v>
      </c>
      <c r="I39" s="22" t="s">
        <v>365</v>
      </c>
      <c r="J39" s="46">
        <v>22.27</v>
      </c>
      <c r="K39" s="41">
        <f t="shared" si="4"/>
        <v>0</v>
      </c>
      <c r="L39" s="17" t="str">
        <f t="shared" si="2"/>
        <v>Pass</v>
      </c>
      <c r="M39" s="17" t="str">
        <f t="shared" si="3"/>
        <v>Pass</v>
      </c>
    </row>
    <row r="40" spans="2:13">
      <c r="B40" s="18" t="s">
        <v>35</v>
      </c>
      <c r="C40" s="22" t="s">
        <v>320</v>
      </c>
      <c r="D40" s="47">
        <v>2606.0100000000002</v>
      </c>
      <c r="E40" s="41">
        <f t="shared" si="0"/>
        <v>2.1999999999998181</v>
      </c>
      <c r="F40" s="17" t="str">
        <f t="shared" si="1"/>
        <v>Pass</v>
      </c>
      <c r="G40" s="2"/>
      <c r="H40" s="18" t="s">
        <v>35</v>
      </c>
      <c r="I40" s="22" t="s">
        <v>366</v>
      </c>
      <c r="J40" s="46">
        <v>22.27</v>
      </c>
      <c r="K40" s="41">
        <f t="shared" si="4"/>
        <v>0</v>
      </c>
      <c r="L40" s="17" t="str">
        <f t="shared" si="2"/>
        <v>Pass</v>
      </c>
      <c r="M40" s="17" t="str">
        <f t="shared" si="3"/>
        <v>Pass</v>
      </c>
    </row>
    <row r="41" spans="2:13">
      <c r="B41" s="18" t="s">
        <v>36</v>
      </c>
      <c r="C41" s="22" t="s">
        <v>285</v>
      </c>
      <c r="D41" s="47">
        <v>2594.4499999999998</v>
      </c>
      <c r="E41" s="41">
        <f t="shared" si="0"/>
        <v>13.760000000000218</v>
      </c>
      <c r="F41" s="17" t="str">
        <f t="shared" si="1"/>
        <v>Pass</v>
      </c>
      <c r="G41" s="2"/>
      <c r="H41" s="18" t="s">
        <v>36</v>
      </c>
      <c r="I41" s="22" t="s">
        <v>367</v>
      </c>
      <c r="J41" s="46">
        <v>22.27</v>
      </c>
      <c r="K41" s="41">
        <f t="shared" si="4"/>
        <v>0</v>
      </c>
      <c r="L41" s="17" t="str">
        <f t="shared" si="2"/>
        <v>Pass</v>
      </c>
      <c r="M41" s="17" t="str">
        <f t="shared" si="3"/>
        <v>Pass</v>
      </c>
    </row>
    <row r="42" spans="2:13">
      <c r="B42" s="18" t="s">
        <v>37</v>
      </c>
      <c r="C42" s="22" t="s">
        <v>290</v>
      </c>
      <c r="D42" s="47">
        <v>2601.3000000000002</v>
      </c>
      <c r="E42" s="41">
        <f t="shared" si="0"/>
        <v>6.9099999999998545</v>
      </c>
      <c r="F42" s="17" t="str">
        <f t="shared" si="1"/>
        <v>Pass</v>
      </c>
      <c r="G42" s="2"/>
      <c r="H42" s="18" t="s">
        <v>37</v>
      </c>
      <c r="I42" s="22" t="s">
        <v>368</v>
      </c>
      <c r="J42" s="46">
        <v>22.27</v>
      </c>
      <c r="K42" s="41">
        <f t="shared" si="4"/>
        <v>0</v>
      </c>
      <c r="L42" s="17" t="str">
        <f t="shared" si="2"/>
        <v>Pass</v>
      </c>
      <c r="M42" s="17" t="str">
        <f t="shared" si="3"/>
        <v>Pass</v>
      </c>
    </row>
    <row r="43" spans="2:13">
      <c r="B43" s="18" t="s">
        <v>38</v>
      </c>
      <c r="C43" s="22" t="s">
        <v>325</v>
      </c>
      <c r="D43" s="47">
        <v>2602.84</v>
      </c>
      <c r="E43" s="41">
        <f t="shared" si="0"/>
        <v>5.3699999999998909</v>
      </c>
      <c r="F43" s="17" t="str">
        <f t="shared" si="1"/>
        <v>Pass</v>
      </c>
      <c r="G43" s="2"/>
      <c r="H43" s="18" t="s">
        <v>38</v>
      </c>
      <c r="I43" s="22" t="s">
        <v>369</v>
      </c>
      <c r="J43" s="46">
        <v>22.27</v>
      </c>
      <c r="K43" s="41">
        <f t="shared" si="4"/>
        <v>0</v>
      </c>
      <c r="L43" s="17" t="str">
        <f t="shared" si="2"/>
        <v>Pass</v>
      </c>
      <c r="M43" s="17" t="str">
        <f t="shared" si="3"/>
        <v>Pass</v>
      </c>
    </row>
    <row r="44" spans="2:13">
      <c r="B44" s="18" t="s">
        <v>41</v>
      </c>
      <c r="C44" s="22"/>
      <c r="D44" s="47"/>
      <c r="E44" s="41">
        <f t="shared" si="0"/>
        <v>0</v>
      </c>
      <c r="F44" s="17" t="str">
        <f>IF(E44&lt;=max_clock_skew,"Pass", "Fail")</f>
        <v>Pass</v>
      </c>
      <c r="G44" s="2"/>
      <c r="H44" s="18" t="s">
        <v>41</v>
      </c>
      <c r="I44" s="22"/>
      <c r="J44" s="46">
        <v>22.27</v>
      </c>
      <c r="K44" s="41">
        <f t="shared" si="4"/>
        <v>0</v>
      </c>
      <c r="L44" s="17" t="str">
        <f t="shared" si="2"/>
        <v>Pass</v>
      </c>
      <c r="M44" s="17" t="str">
        <f t="shared" si="3"/>
        <v>Pass</v>
      </c>
    </row>
    <row r="45" spans="2:13">
      <c r="B45" s="18" t="s">
        <v>42</v>
      </c>
      <c r="C45" s="22"/>
      <c r="D45" s="47"/>
      <c r="E45" s="41">
        <f t="shared" si="0"/>
        <v>0</v>
      </c>
      <c r="F45" s="17" t="str">
        <f>IF(E45&lt;=max_clock_skew,"Pass", "Fail")</f>
        <v>Pass</v>
      </c>
      <c r="G45" s="2"/>
      <c r="H45" s="18" t="s">
        <v>42</v>
      </c>
      <c r="I45" s="22"/>
      <c r="J45" s="46">
        <v>22.27</v>
      </c>
      <c r="K45" s="41">
        <f t="shared" si="4"/>
        <v>0</v>
      </c>
      <c r="L45" s="17" t="str">
        <f t="shared" si="2"/>
        <v>Pass</v>
      </c>
      <c r="M45" s="17" t="str">
        <f t="shared" si="3"/>
        <v>Pass</v>
      </c>
    </row>
    <row r="46" spans="2:13">
      <c r="B46" s="18" t="s">
        <v>43</v>
      </c>
      <c r="C46" s="22" t="s">
        <v>327</v>
      </c>
      <c r="D46" s="47"/>
      <c r="E46" s="41">
        <f t="shared" si="0"/>
        <v>0</v>
      </c>
      <c r="F46" s="17" t="str">
        <f>IF(E46&lt;=max_ACC_length_delta,"Pass", "Fail")</f>
        <v>Pass</v>
      </c>
      <c r="G46" s="2"/>
      <c r="H46" s="18" t="s">
        <v>43</v>
      </c>
      <c r="I46" s="22" t="s">
        <v>370</v>
      </c>
      <c r="J46" s="46">
        <v>22.27</v>
      </c>
      <c r="K46" s="41">
        <f t="shared" si="4"/>
        <v>0</v>
      </c>
      <c r="L46" s="17" t="str">
        <f t="shared" si="2"/>
        <v>Pass</v>
      </c>
      <c r="M46" s="17" t="str">
        <f t="shared" si="3"/>
        <v>Pass</v>
      </c>
    </row>
    <row r="47" spans="2:13">
      <c r="B47" s="18" t="s">
        <v>44</v>
      </c>
      <c r="C47" s="22" t="s">
        <v>284</v>
      </c>
      <c r="D47" s="47"/>
      <c r="E47" s="41">
        <f t="shared" si="0"/>
        <v>0</v>
      </c>
      <c r="F47" s="17" t="str">
        <f>IF(E47&lt;=max_ACC_length_delta,"Pass", "Fail")</f>
        <v>Pass</v>
      </c>
      <c r="G47" s="2"/>
      <c r="H47" s="18" t="s">
        <v>44</v>
      </c>
      <c r="I47" s="22" t="s">
        <v>371</v>
      </c>
      <c r="J47" s="46">
        <v>22.27</v>
      </c>
      <c r="K47" s="41">
        <f t="shared" si="4"/>
        <v>0</v>
      </c>
      <c r="L47" s="17" t="str">
        <f t="shared" si="2"/>
        <v>Pass</v>
      </c>
      <c r="M47" s="17" t="str">
        <f t="shared" si="3"/>
        <v>Pass</v>
      </c>
    </row>
    <row r="48" spans="2:13">
      <c r="B48" s="18" t="s">
        <v>45</v>
      </c>
      <c r="C48" s="22" t="s">
        <v>191</v>
      </c>
      <c r="D48" s="47"/>
      <c r="E48" s="41">
        <f t="shared" si="0"/>
        <v>0</v>
      </c>
      <c r="F48" s="17" t="str">
        <f>IF(E48&lt;=max_ACC_length_delta,"Pass", "Fail")</f>
        <v>Pass</v>
      </c>
      <c r="G48" s="2"/>
      <c r="H48" s="18" t="s">
        <v>45</v>
      </c>
      <c r="I48" s="22" t="s">
        <v>372</v>
      </c>
      <c r="J48" s="46">
        <v>22.27</v>
      </c>
      <c r="K48" s="41">
        <f t="shared" si="4"/>
        <v>0</v>
      </c>
      <c r="L48" s="17" t="str">
        <f t="shared" si="2"/>
        <v>Pass</v>
      </c>
      <c r="M48" s="17" t="str">
        <f t="shared" si="3"/>
        <v>Pass</v>
      </c>
    </row>
    <row r="49" spans="2:13">
      <c r="C49" s="29"/>
      <c r="D49" s="29"/>
      <c r="I49" s="29"/>
      <c r="J49" s="29"/>
    </row>
    <row r="50" spans="2:13">
      <c r="B50" s="10" t="s">
        <v>56</v>
      </c>
      <c r="C50" s="44" t="s">
        <v>808</v>
      </c>
      <c r="D50" s="45" t="s">
        <v>57</v>
      </c>
      <c r="E50" s="12" t="s">
        <v>11</v>
      </c>
      <c r="F50" s="12" t="s">
        <v>10</v>
      </c>
      <c r="H50" s="10" t="s">
        <v>56</v>
      </c>
      <c r="I50" s="44"/>
      <c r="J50" s="45" t="s">
        <v>9</v>
      </c>
      <c r="K50" s="12" t="s">
        <v>11</v>
      </c>
      <c r="L50" s="12" t="s">
        <v>68</v>
      </c>
      <c r="M50" s="12" t="s">
        <v>69</v>
      </c>
    </row>
    <row r="51" spans="2:13">
      <c r="B51" s="13" t="s">
        <v>39</v>
      </c>
      <c r="C51" s="22" t="s">
        <v>210</v>
      </c>
      <c r="D51" s="74">
        <v>3136.75</v>
      </c>
      <c r="E51" s="15"/>
      <c r="F51" s="15" t="s">
        <v>12</v>
      </c>
      <c r="H51" s="13" t="s">
        <v>39</v>
      </c>
      <c r="I51" s="22" t="s">
        <v>373</v>
      </c>
      <c r="J51" s="46">
        <v>22.27</v>
      </c>
      <c r="K51" s="15"/>
      <c r="L51" s="15" t="s">
        <v>12</v>
      </c>
      <c r="M51" s="17" t="str">
        <f>IF(J51&lt;=max_clock_stub_length,"Pass", "Fail")</f>
        <v>Pass</v>
      </c>
    </row>
    <row r="52" spans="2:13">
      <c r="B52" s="13" t="s">
        <v>40</v>
      </c>
      <c r="C52" s="22" t="s">
        <v>211</v>
      </c>
      <c r="D52" s="74">
        <v>3138.21</v>
      </c>
      <c r="E52" s="40">
        <f>IF(D52&lt;1,0,ABS($D$51-D52))</f>
        <v>1.4600000000000364</v>
      </c>
      <c r="F52" s="17" t="str">
        <f>IF(E52&lt;=max_clock_skew,"Pass", "Fail")</f>
        <v>Pass</v>
      </c>
      <c r="H52" s="13" t="s">
        <v>40</v>
      </c>
      <c r="I52" s="22" t="s">
        <v>374</v>
      </c>
      <c r="J52" s="46">
        <v>22.27</v>
      </c>
      <c r="K52" s="40">
        <f>IF(J52&lt;1,0,ABS($J$51-J52))</f>
        <v>0</v>
      </c>
      <c r="L52" s="17" t="str">
        <f>IF(K52&lt;=max_clock_stub_skew,"Pass", "Fail")</f>
        <v>Pass</v>
      </c>
      <c r="M52" s="17" t="str">
        <f>IF(J52&lt;=max_clock_stub_length,"Pass", "Fail")</f>
        <v>Pass</v>
      </c>
    </row>
    <row r="53" spans="2:13">
      <c r="B53" s="18" t="s">
        <v>14</v>
      </c>
      <c r="C53" s="22" t="s">
        <v>212</v>
      </c>
      <c r="D53" s="47">
        <v>3135.19</v>
      </c>
      <c r="E53" s="41">
        <f>IF(D53&lt;1,0,ABS($D$51-D53))</f>
        <v>1.5599999999999454</v>
      </c>
      <c r="F53" s="17" t="str">
        <f t="shared" ref="F53:F77" si="5">IF(E53&lt;=max_ACC_length_delta,"Pass", "Fail")</f>
        <v>Pass</v>
      </c>
      <c r="H53" s="18" t="s">
        <v>14</v>
      </c>
      <c r="I53" s="22" t="s">
        <v>375</v>
      </c>
      <c r="J53" s="46">
        <v>22.27</v>
      </c>
      <c r="K53" s="41">
        <f>IF(J53&lt;1,0,ABS($J$51-J53))</f>
        <v>0</v>
      </c>
      <c r="L53" s="17" t="str">
        <f t="shared" ref="L53:L82" si="6">IF(K53&lt;=max_ACC_stub_skew,"Pass", "Fail")</f>
        <v>Pass</v>
      </c>
      <c r="M53" s="17" t="str">
        <f t="shared" ref="M53:M82" si="7">IF(J53&lt;=max_ACC_stub_length,"Pass", "Fail")</f>
        <v>Pass</v>
      </c>
    </row>
    <row r="54" spans="2:13">
      <c r="B54" s="18" t="s">
        <v>15</v>
      </c>
      <c r="C54" s="22" t="s">
        <v>213</v>
      </c>
      <c r="D54" s="47">
        <v>3134.78</v>
      </c>
      <c r="E54" s="41">
        <f t="shared" ref="E54:E82" si="8">IF(D54&lt;1,0,ABS($D$51-D54))</f>
        <v>1.9699999999997999</v>
      </c>
      <c r="F54" s="17" t="str">
        <f t="shared" si="5"/>
        <v>Pass</v>
      </c>
      <c r="H54" s="18" t="s">
        <v>15</v>
      </c>
      <c r="I54" s="22" t="s">
        <v>376</v>
      </c>
      <c r="J54" s="46">
        <v>22.27</v>
      </c>
      <c r="K54" s="41">
        <f t="shared" ref="K54:K82" si="9">IF(J54&lt;1,0,ABS($J$51-J54))</f>
        <v>0</v>
      </c>
      <c r="L54" s="17" t="str">
        <f t="shared" si="6"/>
        <v>Pass</v>
      </c>
      <c r="M54" s="17" t="str">
        <f t="shared" si="7"/>
        <v>Pass</v>
      </c>
    </row>
    <row r="55" spans="2:13">
      <c r="B55" s="18" t="s">
        <v>16</v>
      </c>
      <c r="C55" s="22" t="s">
        <v>214</v>
      </c>
      <c r="D55" s="47">
        <v>3125.52</v>
      </c>
      <c r="E55" s="41">
        <f t="shared" si="8"/>
        <v>11.230000000000018</v>
      </c>
      <c r="F55" s="17" t="str">
        <f t="shared" si="5"/>
        <v>Pass</v>
      </c>
      <c r="H55" s="18" t="s">
        <v>16</v>
      </c>
      <c r="I55" s="22" t="s">
        <v>377</v>
      </c>
      <c r="J55" s="46">
        <v>22.27</v>
      </c>
      <c r="K55" s="41">
        <f t="shared" si="9"/>
        <v>0</v>
      </c>
      <c r="L55" s="17" t="str">
        <f t="shared" si="6"/>
        <v>Pass</v>
      </c>
      <c r="M55" s="17" t="str">
        <f t="shared" si="7"/>
        <v>Pass</v>
      </c>
    </row>
    <row r="56" spans="2:13">
      <c r="B56" s="18" t="s">
        <v>17</v>
      </c>
      <c r="C56" s="22" t="s">
        <v>215</v>
      </c>
      <c r="D56" s="47">
        <v>3127.93</v>
      </c>
      <c r="E56" s="41">
        <f t="shared" si="8"/>
        <v>8.8200000000001637</v>
      </c>
      <c r="F56" s="17" t="str">
        <f t="shared" si="5"/>
        <v>Pass</v>
      </c>
      <c r="H56" s="18" t="s">
        <v>17</v>
      </c>
      <c r="I56" s="22" t="s">
        <v>378</v>
      </c>
      <c r="J56" s="46">
        <v>22.27</v>
      </c>
      <c r="K56" s="41">
        <f t="shared" si="9"/>
        <v>0</v>
      </c>
      <c r="L56" s="17" t="str">
        <f t="shared" si="6"/>
        <v>Pass</v>
      </c>
      <c r="M56" s="17" t="str">
        <f t="shared" si="7"/>
        <v>Pass</v>
      </c>
    </row>
    <row r="57" spans="2:13">
      <c r="B57" s="18" t="s">
        <v>18</v>
      </c>
      <c r="C57" s="22" t="s">
        <v>216</v>
      </c>
      <c r="D57" s="47">
        <v>3136.06</v>
      </c>
      <c r="E57" s="41">
        <f t="shared" si="8"/>
        <v>0.69000000000005457</v>
      </c>
      <c r="F57" s="17" t="str">
        <f t="shared" si="5"/>
        <v>Pass</v>
      </c>
      <c r="H57" s="18" t="s">
        <v>18</v>
      </c>
      <c r="I57" s="22" t="s">
        <v>379</v>
      </c>
      <c r="J57" s="46">
        <v>22.27</v>
      </c>
      <c r="K57" s="41">
        <f t="shared" si="9"/>
        <v>0</v>
      </c>
      <c r="L57" s="17" t="str">
        <f t="shared" si="6"/>
        <v>Pass</v>
      </c>
      <c r="M57" s="17" t="str">
        <f t="shared" si="7"/>
        <v>Pass</v>
      </c>
    </row>
    <row r="58" spans="2:13">
      <c r="B58" s="18" t="s">
        <v>19</v>
      </c>
      <c r="C58" s="22" t="s">
        <v>217</v>
      </c>
      <c r="D58" s="47">
        <v>3128.68</v>
      </c>
      <c r="E58" s="41">
        <f t="shared" si="8"/>
        <v>8.0700000000001637</v>
      </c>
      <c r="F58" s="17" t="str">
        <f t="shared" si="5"/>
        <v>Pass</v>
      </c>
      <c r="H58" s="18" t="s">
        <v>19</v>
      </c>
      <c r="I58" s="22" t="s">
        <v>380</v>
      </c>
      <c r="J58" s="46">
        <v>22.27</v>
      </c>
      <c r="K58" s="41">
        <f t="shared" si="9"/>
        <v>0</v>
      </c>
      <c r="L58" s="17" t="str">
        <f t="shared" si="6"/>
        <v>Pass</v>
      </c>
      <c r="M58" s="17" t="str">
        <f t="shared" si="7"/>
        <v>Pass</v>
      </c>
    </row>
    <row r="59" spans="2:13">
      <c r="B59" s="18" t="s">
        <v>20</v>
      </c>
      <c r="C59" s="22" t="s">
        <v>218</v>
      </c>
      <c r="D59" s="47">
        <v>3125.97</v>
      </c>
      <c r="E59" s="41">
        <f t="shared" si="8"/>
        <v>10.7800000000002</v>
      </c>
      <c r="F59" s="17" t="str">
        <f t="shared" si="5"/>
        <v>Pass</v>
      </c>
      <c r="H59" s="18" t="s">
        <v>20</v>
      </c>
      <c r="I59" s="22" t="s">
        <v>381</v>
      </c>
      <c r="J59" s="46">
        <v>22.27</v>
      </c>
      <c r="K59" s="41">
        <f t="shared" si="9"/>
        <v>0</v>
      </c>
      <c r="L59" s="17" t="str">
        <f t="shared" si="6"/>
        <v>Pass</v>
      </c>
      <c r="M59" s="17" t="str">
        <f t="shared" si="7"/>
        <v>Pass</v>
      </c>
    </row>
    <row r="60" spans="2:13">
      <c r="B60" s="18" t="s">
        <v>21</v>
      </c>
      <c r="C60" s="22" t="s">
        <v>219</v>
      </c>
      <c r="D60" s="47">
        <v>3135.82</v>
      </c>
      <c r="E60" s="41">
        <f t="shared" si="8"/>
        <v>0.92999999999983629</v>
      </c>
      <c r="F60" s="17" t="str">
        <f t="shared" si="5"/>
        <v>Pass</v>
      </c>
      <c r="H60" s="18" t="s">
        <v>21</v>
      </c>
      <c r="I60" s="22" t="s">
        <v>382</v>
      </c>
      <c r="J60" s="46">
        <v>22.27</v>
      </c>
      <c r="K60" s="41">
        <f t="shared" si="9"/>
        <v>0</v>
      </c>
      <c r="L60" s="17" t="str">
        <f t="shared" si="6"/>
        <v>Pass</v>
      </c>
      <c r="M60" s="17" t="str">
        <f t="shared" si="7"/>
        <v>Pass</v>
      </c>
    </row>
    <row r="61" spans="2:13">
      <c r="B61" s="18" t="s">
        <v>22</v>
      </c>
      <c r="C61" s="22" t="s">
        <v>220</v>
      </c>
      <c r="D61" s="47">
        <v>3140.85</v>
      </c>
      <c r="E61" s="41">
        <f t="shared" si="8"/>
        <v>4.0999999999999091</v>
      </c>
      <c r="F61" s="17" t="str">
        <f t="shared" si="5"/>
        <v>Pass</v>
      </c>
      <c r="H61" s="18" t="s">
        <v>22</v>
      </c>
      <c r="I61" s="22" t="s">
        <v>383</v>
      </c>
      <c r="J61" s="46">
        <v>22.27</v>
      </c>
      <c r="K61" s="41">
        <f t="shared" si="9"/>
        <v>0</v>
      </c>
      <c r="L61" s="17" t="str">
        <f t="shared" si="6"/>
        <v>Pass</v>
      </c>
      <c r="M61" s="17" t="str">
        <f t="shared" si="7"/>
        <v>Pass</v>
      </c>
    </row>
    <row r="62" spans="2:13">
      <c r="B62" s="18" t="s">
        <v>23</v>
      </c>
      <c r="C62" s="22" t="s">
        <v>221</v>
      </c>
      <c r="D62" s="47">
        <v>3131.39</v>
      </c>
      <c r="E62" s="41">
        <f t="shared" si="8"/>
        <v>5.3600000000001273</v>
      </c>
      <c r="F62" s="17" t="str">
        <f t="shared" si="5"/>
        <v>Pass</v>
      </c>
      <c r="H62" s="18" t="s">
        <v>23</v>
      </c>
      <c r="I62" s="22" t="s">
        <v>384</v>
      </c>
      <c r="J62" s="46">
        <v>22.27</v>
      </c>
      <c r="K62" s="41">
        <f t="shared" si="9"/>
        <v>0</v>
      </c>
      <c r="L62" s="17" t="str">
        <f t="shared" si="6"/>
        <v>Pass</v>
      </c>
      <c r="M62" s="17" t="str">
        <f t="shared" si="7"/>
        <v>Pass</v>
      </c>
    </row>
    <row r="63" spans="2:13">
      <c r="B63" s="18" t="s">
        <v>24</v>
      </c>
      <c r="C63" s="22" t="s">
        <v>222</v>
      </c>
      <c r="D63" s="47">
        <v>3128.54</v>
      </c>
      <c r="E63" s="41">
        <f t="shared" si="8"/>
        <v>8.2100000000000364</v>
      </c>
      <c r="F63" s="17" t="str">
        <f t="shared" si="5"/>
        <v>Pass</v>
      </c>
      <c r="H63" s="18" t="s">
        <v>24</v>
      </c>
      <c r="I63" s="22" t="s">
        <v>385</v>
      </c>
      <c r="J63" s="46">
        <v>22.27</v>
      </c>
      <c r="K63" s="41">
        <f t="shared" si="9"/>
        <v>0</v>
      </c>
      <c r="L63" s="17" t="str">
        <f t="shared" si="6"/>
        <v>Pass</v>
      </c>
      <c r="M63" s="17" t="str">
        <f t="shared" si="7"/>
        <v>Pass</v>
      </c>
    </row>
    <row r="64" spans="2:13">
      <c r="B64" s="18" t="s">
        <v>25</v>
      </c>
      <c r="C64" s="22" t="s">
        <v>223</v>
      </c>
      <c r="D64" s="47">
        <v>3138.33</v>
      </c>
      <c r="E64" s="41">
        <f t="shared" si="8"/>
        <v>1.5799999999999272</v>
      </c>
      <c r="F64" s="17" t="str">
        <f t="shared" si="5"/>
        <v>Pass</v>
      </c>
      <c r="H64" s="18" t="s">
        <v>25</v>
      </c>
      <c r="I64" s="22" t="s">
        <v>386</v>
      </c>
      <c r="J64" s="46">
        <v>22.27</v>
      </c>
      <c r="K64" s="41">
        <f t="shared" si="9"/>
        <v>0</v>
      </c>
      <c r="L64" s="17" t="str">
        <f t="shared" si="6"/>
        <v>Pass</v>
      </c>
      <c r="M64" s="17" t="str">
        <f t="shared" si="7"/>
        <v>Pass</v>
      </c>
    </row>
    <row r="65" spans="2:13">
      <c r="B65" s="18" t="s">
        <v>26</v>
      </c>
      <c r="C65" s="22" t="s">
        <v>224</v>
      </c>
      <c r="D65" s="47">
        <v>3138.32</v>
      </c>
      <c r="E65" s="41">
        <f t="shared" si="8"/>
        <v>1.5700000000001637</v>
      </c>
      <c r="F65" s="17" t="str">
        <f t="shared" si="5"/>
        <v>Pass</v>
      </c>
      <c r="H65" s="18" t="s">
        <v>26</v>
      </c>
      <c r="I65" s="22" t="s">
        <v>387</v>
      </c>
      <c r="J65" s="46">
        <v>22.27</v>
      </c>
      <c r="K65" s="41">
        <f t="shared" si="9"/>
        <v>0</v>
      </c>
      <c r="L65" s="17" t="str">
        <f t="shared" si="6"/>
        <v>Pass</v>
      </c>
      <c r="M65" s="17" t="str">
        <f t="shared" si="7"/>
        <v>Pass</v>
      </c>
    </row>
    <row r="66" spans="2:13">
      <c r="B66" s="18" t="s">
        <v>27</v>
      </c>
      <c r="C66" s="22" t="s">
        <v>225</v>
      </c>
      <c r="D66" s="47">
        <v>3129.09</v>
      </c>
      <c r="E66" s="41">
        <f t="shared" si="8"/>
        <v>7.6599999999998545</v>
      </c>
      <c r="F66" s="17" t="str">
        <f t="shared" si="5"/>
        <v>Pass</v>
      </c>
      <c r="H66" s="18" t="s">
        <v>27</v>
      </c>
      <c r="I66" s="22" t="s">
        <v>388</v>
      </c>
      <c r="J66" s="46">
        <v>22.27</v>
      </c>
      <c r="K66" s="41">
        <f t="shared" si="9"/>
        <v>0</v>
      </c>
      <c r="L66" s="17" t="str">
        <f t="shared" si="6"/>
        <v>Pass</v>
      </c>
      <c r="M66" s="17" t="str">
        <f t="shared" si="7"/>
        <v>Pass</v>
      </c>
    </row>
    <row r="67" spans="2:13">
      <c r="B67" s="18" t="s">
        <v>28</v>
      </c>
      <c r="C67" s="22" t="s">
        <v>226</v>
      </c>
      <c r="D67" s="47">
        <v>3131.05</v>
      </c>
      <c r="E67" s="41">
        <f t="shared" si="8"/>
        <v>5.6999999999998181</v>
      </c>
      <c r="F67" s="17" t="str">
        <f t="shared" si="5"/>
        <v>Pass</v>
      </c>
      <c r="H67" s="18" t="s">
        <v>28</v>
      </c>
      <c r="I67" s="22" t="s">
        <v>389</v>
      </c>
      <c r="J67" s="46">
        <v>22.27</v>
      </c>
      <c r="K67" s="41">
        <f t="shared" si="9"/>
        <v>0</v>
      </c>
      <c r="L67" s="17" t="str">
        <f t="shared" si="6"/>
        <v>Pass</v>
      </c>
      <c r="M67" s="17" t="str">
        <f t="shared" si="7"/>
        <v>Pass</v>
      </c>
    </row>
    <row r="68" spans="2:13">
      <c r="B68" s="18" t="s">
        <v>29</v>
      </c>
      <c r="C68" s="22" t="s">
        <v>227</v>
      </c>
      <c r="D68" s="47"/>
      <c r="E68" s="41">
        <f t="shared" si="8"/>
        <v>0</v>
      </c>
      <c r="F68" s="17" t="str">
        <f t="shared" si="5"/>
        <v>Pass</v>
      </c>
      <c r="H68" s="18" t="s">
        <v>29</v>
      </c>
      <c r="I68" s="22" t="s">
        <v>390</v>
      </c>
      <c r="J68" s="46">
        <v>22.27</v>
      </c>
      <c r="K68" s="41">
        <f t="shared" si="9"/>
        <v>0</v>
      </c>
      <c r="L68" s="17" t="str">
        <f t="shared" si="6"/>
        <v>Pass</v>
      </c>
      <c r="M68" s="17" t="str">
        <f t="shared" si="7"/>
        <v>Pass</v>
      </c>
    </row>
    <row r="69" spans="2:13">
      <c r="B69" s="18" t="s">
        <v>30</v>
      </c>
      <c r="C69" s="22" t="s">
        <v>298</v>
      </c>
      <c r="D69" s="47">
        <v>3127.03</v>
      </c>
      <c r="E69" s="41">
        <f t="shared" si="8"/>
        <v>9.7199999999997999</v>
      </c>
      <c r="F69" s="17" t="str">
        <f t="shared" si="5"/>
        <v>Pass</v>
      </c>
      <c r="H69" s="18" t="s">
        <v>30</v>
      </c>
      <c r="I69" s="22" t="s">
        <v>391</v>
      </c>
      <c r="J69" s="46">
        <v>22.27</v>
      </c>
      <c r="K69" s="41">
        <f t="shared" si="9"/>
        <v>0</v>
      </c>
      <c r="L69" s="17" t="str">
        <f t="shared" si="6"/>
        <v>Pass</v>
      </c>
      <c r="M69" s="17" t="str">
        <f t="shared" si="7"/>
        <v>Pass</v>
      </c>
    </row>
    <row r="70" spans="2:13">
      <c r="B70" s="18" t="s">
        <v>31</v>
      </c>
      <c r="C70" s="22" t="s">
        <v>299</v>
      </c>
      <c r="D70" s="47">
        <v>3126.37</v>
      </c>
      <c r="E70" s="41">
        <f t="shared" si="8"/>
        <v>10.380000000000109</v>
      </c>
      <c r="F70" s="17" t="str">
        <f t="shared" si="5"/>
        <v>Pass</v>
      </c>
      <c r="H70" s="18" t="s">
        <v>31</v>
      </c>
      <c r="I70" s="22" t="s">
        <v>392</v>
      </c>
      <c r="J70" s="46">
        <v>22.27</v>
      </c>
      <c r="K70" s="41">
        <f t="shared" si="9"/>
        <v>0</v>
      </c>
      <c r="L70" s="17" t="str">
        <f t="shared" si="6"/>
        <v>Pass</v>
      </c>
      <c r="M70" s="17" t="str">
        <f t="shared" si="7"/>
        <v>Pass</v>
      </c>
    </row>
    <row r="71" spans="2:13">
      <c r="B71" s="18" t="s">
        <v>32</v>
      </c>
      <c r="C71" s="22" t="s">
        <v>300</v>
      </c>
      <c r="D71" s="47">
        <v>3122.8</v>
      </c>
      <c r="E71" s="41">
        <f t="shared" si="8"/>
        <v>13.949999999999818</v>
      </c>
      <c r="F71" s="17" t="str">
        <f t="shared" si="5"/>
        <v>Pass</v>
      </c>
      <c r="H71" s="18" t="s">
        <v>32</v>
      </c>
      <c r="I71" s="22" t="s">
        <v>393</v>
      </c>
      <c r="J71" s="46">
        <v>22.27</v>
      </c>
      <c r="K71" s="41">
        <f t="shared" si="9"/>
        <v>0</v>
      </c>
      <c r="L71" s="17" t="str">
        <f t="shared" si="6"/>
        <v>Pass</v>
      </c>
      <c r="M71" s="17" t="str">
        <f t="shared" si="7"/>
        <v>Pass</v>
      </c>
    </row>
    <row r="72" spans="2:13">
      <c r="B72" s="18" t="s">
        <v>33</v>
      </c>
      <c r="C72" s="22" t="s">
        <v>311</v>
      </c>
      <c r="D72" s="47">
        <v>3131.74</v>
      </c>
      <c r="E72" s="41">
        <f t="shared" si="8"/>
        <v>5.0100000000002183</v>
      </c>
      <c r="F72" s="17" t="str">
        <f t="shared" si="5"/>
        <v>Pass</v>
      </c>
      <c r="H72" s="18" t="s">
        <v>33</v>
      </c>
      <c r="I72" s="22" t="s">
        <v>394</v>
      </c>
      <c r="J72" s="46">
        <v>22.27</v>
      </c>
      <c r="K72" s="41">
        <f t="shared" si="9"/>
        <v>0</v>
      </c>
      <c r="L72" s="17" t="str">
        <f t="shared" si="6"/>
        <v>Pass</v>
      </c>
      <c r="M72" s="17" t="str">
        <f t="shared" si="7"/>
        <v>Pass</v>
      </c>
    </row>
    <row r="73" spans="2:13">
      <c r="B73" s="18" t="s">
        <v>34</v>
      </c>
      <c r="C73" s="22" t="s">
        <v>316</v>
      </c>
      <c r="D73" s="47">
        <v>3136.79</v>
      </c>
      <c r="E73" s="41">
        <f t="shared" si="8"/>
        <v>3.999999999996362E-2</v>
      </c>
      <c r="F73" s="17" t="str">
        <f t="shared" si="5"/>
        <v>Pass</v>
      </c>
      <c r="H73" s="18" t="s">
        <v>34</v>
      </c>
      <c r="I73" s="22" t="s">
        <v>395</v>
      </c>
      <c r="J73" s="46">
        <v>22.27</v>
      </c>
      <c r="K73" s="41">
        <f t="shared" si="9"/>
        <v>0</v>
      </c>
      <c r="L73" s="17" t="str">
        <f t="shared" si="6"/>
        <v>Pass</v>
      </c>
      <c r="M73" s="17" t="str">
        <f t="shared" si="7"/>
        <v>Pass</v>
      </c>
    </row>
    <row r="74" spans="2:13">
      <c r="B74" s="18" t="s">
        <v>35</v>
      </c>
      <c r="C74" s="22" t="s">
        <v>321</v>
      </c>
      <c r="D74" s="47">
        <v>3136.01</v>
      </c>
      <c r="E74" s="41">
        <f t="shared" si="8"/>
        <v>0.73999999999978172</v>
      </c>
      <c r="F74" s="17" t="str">
        <f t="shared" si="5"/>
        <v>Pass</v>
      </c>
      <c r="H74" s="18" t="s">
        <v>35</v>
      </c>
      <c r="I74" s="22" t="s">
        <v>396</v>
      </c>
      <c r="J74" s="46">
        <v>22.27</v>
      </c>
      <c r="K74" s="41">
        <f t="shared" si="9"/>
        <v>0</v>
      </c>
      <c r="L74" s="17" t="str">
        <f t="shared" si="6"/>
        <v>Pass</v>
      </c>
      <c r="M74" s="17" t="str">
        <f t="shared" si="7"/>
        <v>Pass</v>
      </c>
    </row>
    <row r="75" spans="2:13">
      <c r="B75" s="18" t="s">
        <v>36</v>
      </c>
      <c r="C75" s="22" t="s">
        <v>286</v>
      </c>
      <c r="D75" s="47">
        <v>3124.45</v>
      </c>
      <c r="E75" s="41">
        <f t="shared" si="8"/>
        <v>12.300000000000182</v>
      </c>
      <c r="F75" s="17" t="str">
        <f t="shared" si="5"/>
        <v>Pass</v>
      </c>
      <c r="H75" s="18" t="s">
        <v>36</v>
      </c>
      <c r="I75" s="22" t="s">
        <v>397</v>
      </c>
      <c r="J75" s="46">
        <v>22.27</v>
      </c>
      <c r="K75" s="41">
        <f t="shared" si="9"/>
        <v>0</v>
      </c>
      <c r="L75" s="17" t="str">
        <f t="shared" si="6"/>
        <v>Pass</v>
      </c>
      <c r="M75" s="17" t="str">
        <f t="shared" si="7"/>
        <v>Pass</v>
      </c>
    </row>
    <row r="76" spans="2:13">
      <c r="B76" s="18" t="s">
        <v>37</v>
      </c>
      <c r="C76" s="22" t="s">
        <v>291</v>
      </c>
      <c r="D76" s="47">
        <v>3131.3</v>
      </c>
      <c r="E76" s="41">
        <f t="shared" si="8"/>
        <v>5.4499999999998181</v>
      </c>
      <c r="F76" s="17" t="str">
        <f t="shared" si="5"/>
        <v>Pass</v>
      </c>
      <c r="H76" s="18" t="s">
        <v>37</v>
      </c>
      <c r="I76" s="22" t="s">
        <v>398</v>
      </c>
      <c r="J76" s="46">
        <v>22.27</v>
      </c>
      <c r="K76" s="41">
        <f t="shared" si="9"/>
        <v>0</v>
      </c>
      <c r="L76" s="17" t="str">
        <f t="shared" si="6"/>
        <v>Pass</v>
      </c>
      <c r="M76" s="17" t="str">
        <f t="shared" si="7"/>
        <v>Pass</v>
      </c>
    </row>
    <row r="77" spans="2:13">
      <c r="B77" s="18" t="s">
        <v>38</v>
      </c>
      <c r="C77" s="22" t="s">
        <v>338</v>
      </c>
      <c r="D77" s="47">
        <v>3132.84</v>
      </c>
      <c r="E77" s="41">
        <f t="shared" si="8"/>
        <v>3.9099999999998545</v>
      </c>
      <c r="F77" s="17" t="str">
        <f t="shared" si="5"/>
        <v>Pass</v>
      </c>
      <c r="H77" s="18" t="s">
        <v>38</v>
      </c>
      <c r="I77" s="22" t="s">
        <v>399</v>
      </c>
      <c r="J77" s="46">
        <v>22.27</v>
      </c>
      <c r="K77" s="41">
        <f t="shared" si="9"/>
        <v>0</v>
      </c>
      <c r="L77" s="17" t="str">
        <f t="shared" si="6"/>
        <v>Pass</v>
      </c>
      <c r="M77" s="17" t="str">
        <f t="shared" si="7"/>
        <v>Pass</v>
      </c>
    </row>
    <row r="78" spans="2:13">
      <c r="B78" s="18" t="s">
        <v>41</v>
      </c>
      <c r="C78" s="22"/>
      <c r="D78" s="47"/>
      <c r="E78" s="41">
        <f t="shared" si="8"/>
        <v>0</v>
      </c>
      <c r="F78" s="17" t="str">
        <f>IF(E78&lt;=max_clock_skew,"Pass", "Fail")</f>
        <v>Pass</v>
      </c>
      <c r="H78" s="18" t="s">
        <v>41</v>
      </c>
      <c r="I78" s="22"/>
      <c r="J78" s="46">
        <v>22.27</v>
      </c>
      <c r="K78" s="41">
        <f t="shared" si="9"/>
        <v>0</v>
      </c>
      <c r="L78" s="17" t="str">
        <f t="shared" si="6"/>
        <v>Pass</v>
      </c>
      <c r="M78" s="17" t="str">
        <f t="shared" si="7"/>
        <v>Pass</v>
      </c>
    </row>
    <row r="79" spans="2:13">
      <c r="B79" s="18" t="s">
        <v>42</v>
      </c>
      <c r="C79" s="22"/>
      <c r="D79" s="47"/>
      <c r="E79" s="41">
        <f t="shared" si="8"/>
        <v>0</v>
      </c>
      <c r="F79" s="17" t="str">
        <f>IF(E79&lt;=max_clock_skew,"Pass", "Fail")</f>
        <v>Pass</v>
      </c>
      <c r="H79" s="18" t="s">
        <v>42</v>
      </c>
      <c r="I79" s="22"/>
      <c r="J79" s="46">
        <v>22.27</v>
      </c>
      <c r="K79" s="41">
        <f t="shared" si="9"/>
        <v>0</v>
      </c>
      <c r="L79" s="17" t="str">
        <f t="shared" si="6"/>
        <v>Pass</v>
      </c>
      <c r="M79" s="17" t="str">
        <f t="shared" si="7"/>
        <v>Pass</v>
      </c>
    </row>
    <row r="80" spans="2:13">
      <c r="B80" s="18" t="s">
        <v>43</v>
      </c>
      <c r="C80" s="22" t="s">
        <v>328</v>
      </c>
      <c r="D80" s="47"/>
      <c r="E80" s="41">
        <f t="shared" si="8"/>
        <v>0</v>
      </c>
      <c r="F80" s="17" t="str">
        <f>IF(E80&lt;=max_ACC_length_delta,"Pass", "Fail")</f>
        <v>Pass</v>
      </c>
      <c r="H80" s="18" t="s">
        <v>43</v>
      </c>
      <c r="I80" s="22" t="s">
        <v>400</v>
      </c>
      <c r="J80" s="46">
        <v>22.27</v>
      </c>
      <c r="K80" s="41">
        <f t="shared" si="9"/>
        <v>0</v>
      </c>
      <c r="L80" s="17" t="str">
        <f t="shared" si="6"/>
        <v>Pass</v>
      </c>
      <c r="M80" s="17" t="str">
        <f t="shared" si="7"/>
        <v>Pass</v>
      </c>
    </row>
    <row r="81" spans="2:13">
      <c r="B81" s="18" t="s">
        <v>44</v>
      </c>
      <c r="C81" s="22" t="s">
        <v>326</v>
      </c>
      <c r="D81" s="47"/>
      <c r="E81" s="41">
        <f t="shared" si="8"/>
        <v>0</v>
      </c>
      <c r="F81" s="17" t="str">
        <f>IF(E81&lt;=max_ACC_length_delta,"Pass", "Fail")</f>
        <v>Pass</v>
      </c>
      <c r="H81" s="18" t="s">
        <v>44</v>
      </c>
      <c r="I81" s="22" t="s">
        <v>401</v>
      </c>
      <c r="J81" s="46">
        <v>22.27</v>
      </c>
      <c r="K81" s="41">
        <f t="shared" si="9"/>
        <v>0</v>
      </c>
      <c r="L81" s="17" t="str">
        <f t="shared" si="6"/>
        <v>Pass</v>
      </c>
      <c r="M81" s="17" t="str">
        <f t="shared" si="7"/>
        <v>Pass</v>
      </c>
    </row>
    <row r="82" spans="2:13">
      <c r="B82" s="18" t="s">
        <v>45</v>
      </c>
      <c r="C82" s="22" t="s">
        <v>262</v>
      </c>
      <c r="D82" s="47"/>
      <c r="E82" s="41">
        <f t="shared" si="8"/>
        <v>0</v>
      </c>
      <c r="F82" s="17" t="str">
        <f>IF(E82&lt;=max_ACC_length_delta,"Pass", "Fail")</f>
        <v>Pass</v>
      </c>
      <c r="H82" s="18" t="s">
        <v>45</v>
      </c>
      <c r="I82" s="22" t="s">
        <v>402</v>
      </c>
      <c r="J82" s="46">
        <v>22.27</v>
      </c>
      <c r="K82" s="41">
        <f t="shared" si="9"/>
        <v>0</v>
      </c>
      <c r="L82" s="17" t="str">
        <f t="shared" si="6"/>
        <v>Pass</v>
      </c>
      <c r="M82" s="17" t="str">
        <f t="shared" si="7"/>
        <v>Pass</v>
      </c>
    </row>
    <row r="83" spans="2:13">
      <c r="C83" s="29"/>
      <c r="D83" s="29"/>
      <c r="I83" s="29"/>
      <c r="J83" s="29"/>
    </row>
    <row r="84" spans="2:13">
      <c r="B84" s="10" t="s">
        <v>58</v>
      </c>
      <c r="C84" s="44" t="s">
        <v>809</v>
      </c>
      <c r="D84" s="45" t="s">
        <v>57</v>
      </c>
      <c r="E84" s="12" t="s">
        <v>11</v>
      </c>
      <c r="F84" s="12" t="s">
        <v>10</v>
      </c>
      <c r="H84" s="10" t="s">
        <v>58</v>
      </c>
      <c r="I84" s="44"/>
      <c r="J84" s="45" t="s">
        <v>9</v>
      </c>
      <c r="K84" s="12" t="s">
        <v>11</v>
      </c>
      <c r="L84" s="12" t="s">
        <v>68</v>
      </c>
      <c r="M84" s="12" t="s">
        <v>69</v>
      </c>
    </row>
    <row r="85" spans="2:13">
      <c r="B85" s="13" t="s">
        <v>39</v>
      </c>
      <c r="C85" s="22" t="s">
        <v>228</v>
      </c>
      <c r="D85" s="46">
        <v>3666.75</v>
      </c>
      <c r="E85" s="15"/>
      <c r="F85" s="15" t="s">
        <v>12</v>
      </c>
      <c r="H85" s="13" t="s">
        <v>39</v>
      </c>
      <c r="I85" s="22" t="s">
        <v>403</v>
      </c>
      <c r="J85" s="46">
        <v>22.27</v>
      </c>
      <c r="K85" s="15"/>
      <c r="L85" s="15" t="s">
        <v>12</v>
      </c>
      <c r="M85" s="17" t="str">
        <f>IF(J85&lt;=max_clock_stub_length,"Pass", "Fail")</f>
        <v>Pass</v>
      </c>
    </row>
    <row r="86" spans="2:13">
      <c r="B86" s="13" t="s">
        <v>40</v>
      </c>
      <c r="C86" s="22" t="s">
        <v>229</v>
      </c>
      <c r="D86" s="46">
        <v>3668.21</v>
      </c>
      <c r="E86" s="40">
        <f>IF(D86&lt;1,0,ABS($D$85-D86))</f>
        <v>1.4600000000000364</v>
      </c>
      <c r="F86" s="17" t="str">
        <f>IF(E86&lt;=max_clock_skew,"Pass", "Fail")</f>
        <v>Pass</v>
      </c>
      <c r="H86" s="13" t="s">
        <v>40</v>
      </c>
      <c r="I86" s="22" t="s">
        <v>404</v>
      </c>
      <c r="J86" s="46">
        <v>22.27</v>
      </c>
      <c r="K86" s="40">
        <f>IF(J86&lt;1,0,ABS($J$85-J86))</f>
        <v>0</v>
      </c>
      <c r="L86" s="17" t="str">
        <f>IF(K86&lt;=max_clock_stub_skew,"Pass", "Fail")</f>
        <v>Pass</v>
      </c>
      <c r="M86" s="17" t="str">
        <f>IF(J86&lt;=max_clock_stub_length,"Pass", "Fail")</f>
        <v>Pass</v>
      </c>
    </row>
    <row r="87" spans="2:13">
      <c r="B87" s="18" t="s">
        <v>14</v>
      </c>
      <c r="C87" s="22" t="s">
        <v>230</v>
      </c>
      <c r="D87" s="47">
        <v>3665.19</v>
      </c>
      <c r="E87" s="41">
        <f>IF(D87&lt;1,0,ABS($D$85-D87))</f>
        <v>1.5599999999999454</v>
      </c>
      <c r="F87" s="17" t="str">
        <f t="shared" ref="F87:F111" si="10">IF(E87&lt;=max_ACC_length_delta,"Pass", "Fail")</f>
        <v>Pass</v>
      </c>
      <c r="H87" s="18" t="s">
        <v>14</v>
      </c>
      <c r="I87" s="22" t="s">
        <v>405</v>
      </c>
      <c r="J87" s="46">
        <v>22.27</v>
      </c>
      <c r="K87" s="41">
        <f>IF(J87&lt;1,0,ABS($J$85-J87))</f>
        <v>0</v>
      </c>
      <c r="L87" s="17" t="str">
        <f t="shared" ref="L87:L116" si="11">IF(K87&lt;=max_ACC_stub_skew,"Pass", "Fail")</f>
        <v>Pass</v>
      </c>
      <c r="M87" s="17" t="str">
        <f t="shared" ref="M87:M116" si="12">IF(J87&lt;=max_ACC_stub_length,"Pass", "Fail")</f>
        <v>Pass</v>
      </c>
    </row>
    <row r="88" spans="2:13">
      <c r="B88" s="18" t="s">
        <v>15</v>
      </c>
      <c r="C88" s="22" t="s">
        <v>231</v>
      </c>
      <c r="D88" s="47">
        <v>3664.78</v>
      </c>
      <c r="E88" s="41">
        <f t="shared" ref="E88:E116" si="13">IF(D88&lt;1,0,ABS($D$85-D88))</f>
        <v>1.9699999999997999</v>
      </c>
      <c r="F88" s="17" t="str">
        <f t="shared" si="10"/>
        <v>Pass</v>
      </c>
      <c r="H88" s="18" t="s">
        <v>15</v>
      </c>
      <c r="I88" s="22" t="s">
        <v>406</v>
      </c>
      <c r="J88" s="46">
        <v>22.27</v>
      </c>
      <c r="K88" s="41">
        <f t="shared" ref="K88:K116" si="14">IF(J88&lt;1,0,ABS($J$85-J88))</f>
        <v>0</v>
      </c>
      <c r="L88" s="17" t="str">
        <f t="shared" si="11"/>
        <v>Pass</v>
      </c>
      <c r="M88" s="17" t="str">
        <f t="shared" si="12"/>
        <v>Pass</v>
      </c>
    </row>
    <row r="89" spans="2:13">
      <c r="B89" s="18" t="s">
        <v>16</v>
      </c>
      <c r="C89" s="22" t="s">
        <v>232</v>
      </c>
      <c r="D89" s="47">
        <v>3655.52</v>
      </c>
      <c r="E89" s="41">
        <f t="shared" si="13"/>
        <v>11.230000000000018</v>
      </c>
      <c r="F89" s="17" t="str">
        <f t="shared" si="10"/>
        <v>Pass</v>
      </c>
      <c r="H89" s="18" t="s">
        <v>16</v>
      </c>
      <c r="I89" s="22" t="s">
        <v>407</v>
      </c>
      <c r="J89" s="46">
        <v>22.27</v>
      </c>
      <c r="K89" s="41">
        <f t="shared" si="14"/>
        <v>0</v>
      </c>
      <c r="L89" s="17" t="str">
        <f t="shared" si="11"/>
        <v>Pass</v>
      </c>
      <c r="M89" s="17" t="str">
        <f t="shared" si="12"/>
        <v>Pass</v>
      </c>
    </row>
    <row r="90" spans="2:13">
      <c r="B90" s="18" t="s">
        <v>17</v>
      </c>
      <c r="C90" s="22" t="s">
        <v>233</v>
      </c>
      <c r="D90" s="47">
        <v>3657.93</v>
      </c>
      <c r="E90" s="41">
        <f t="shared" si="13"/>
        <v>8.8200000000001637</v>
      </c>
      <c r="F90" s="17" t="str">
        <f t="shared" si="10"/>
        <v>Pass</v>
      </c>
      <c r="H90" s="18" t="s">
        <v>17</v>
      </c>
      <c r="I90" s="22" t="s">
        <v>408</v>
      </c>
      <c r="J90" s="46">
        <v>22.27</v>
      </c>
      <c r="K90" s="41">
        <f t="shared" si="14"/>
        <v>0</v>
      </c>
      <c r="L90" s="17" t="str">
        <f t="shared" si="11"/>
        <v>Pass</v>
      </c>
      <c r="M90" s="17" t="str">
        <f t="shared" si="12"/>
        <v>Pass</v>
      </c>
    </row>
    <row r="91" spans="2:13">
      <c r="B91" s="18" t="s">
        <v>18</v>
      </c>
      <c r="C91" s="22" t="s">
        <v>234</v>
      </c>
      <c r="D91" s="47">
        <v>3666.06</v>
      </c>
      <c r="E91" s="41">
        <f t="shared" si="13"/>
        <v>0.69000000000005457</v>
      </c>
      <c r="F91" s="17" t="str">
        <f t="shared" si="10"/>
        <v>Pass</v>
      </c>
      <c r="H91" s="18" t="s">
        <v>18</v>
      </c>
      <c r="I91" s="22" t="s">
        <v>409</v>
      </c>
      <c r="J91" s="46">
        <v>22.27</v>
      </c>
      <c r="K91" s="41">
        <f t="shared" si="14"/>
        <v>0</v>
      </c>
      <c r="L91" s="17" t="str">
        <f t="shared" si="11"/>
        <v>Pass</v>
      </c>
      <c r="M91" s="17" t="str">
        <f t="shared" si="12"/>
        <v>Pass</v>
      </c>
    </row>
    <row r="92" spans="2:13">
      <c r="B92" s="18" t="s">
        <v>19</v>
      </c>
      <c r="C92" s="22" t="s">
        <v>235</v>
      </c>
      <c r="D92" s="47">
        <v>3658.68</v>
      </c>
      <c r="E92" s="41">
        <f t="shared" si="13"/>
        <v>8.0700000000001637</v>
      </c>
      <c r="F92" s="17" t="str">
        <f t="shared" si="10"/>
        <v>Pass</v>
      </c>
      <c r="H92" s="18" t="s">
        <v>19</v>
      </c>
      <c r="I92" s="22" t="s">
        <v>410</v>
      </c>
      <c r="J92" s="46">
        <v>22.27</v>
      </c>
      <c r="K92" s="41">
        <f t="shared" si="14"/>
        <v>0</v>
      </c>
      <c r="L92" s="17" t="str">
        <f t="shared" si="11"/>
        <v>Pass</v>
      </c>
      <c r="M92" s="17" t="str">
        <f t="shared" si="12"/>
        <v>Pass</v>
      </c>
    </row>
    <row r="93" spans="2:13">
      <c r="B93" s="18" t="s">
        <v>20</v>
      </c>
      <c r="C93" s="22" t="s">
        <v>236</v>
      </c>
      <c r="D93" s="47">
        <v>3655.97</v>
      </c>
      <c r="E93" s="41">
        <f t="shared" si="13"/>
        <v>10.7800000000002</v>
      </c>
      <c r="F93" s="17" t="str">
        <f t="shared" si="10"/>
        <v>Pass</v>
      </c>
      <c r="H93" s="18" t="s">
        <v>20</v>
      </c>
      <c r="I93" s="22" t="s">
        <v>411</v>
      </c>
      <c r="J93" s="46">
        <v>22.27</v>
      </c>
      <c r="K93" s="41">
        <f t="shared" si="14"/>
        <v>0</v>
      </c>
      <c r="L93" s="17" t="str">
        <f t="shared" si="11"/>
        <v>Pass</v>
      </c>
      <c r="M93" s="17" t="str">
        <f t="shared" si="12"/>
        <v>Pass</v>
      </c>
    </row>
    <row r="94" spans="2:13">
      <c r="B94" s="18" t="s">
        <v>21</v>
      </c>
      <c r="C94" s="22" t="s">
        <v>237</v>
      </c>
      <c r="D94" s="47">
        <v>3665.82</v>
      </c>
      <c r="E94" s="41">
        <f t="shared" si="13"/>
        <v>0.92999999999983629</v>
      </c>
      <c r="F94" s="17" t="str">
        <f t="shared" si="10"/>
        <v>Pass</v>
      </c>
      <c r="H94" s="18" t="s">
        <v>21</v>
      </c>
      <c r="I94" s="22" t="s">
        <v>412</v>
      </c>
      <c r="J94" s="46">
        <v>22.27</v>
      </c>
      <c r="K94" s="41">
        <f t="shared" si="14"/>
        <v>0</v>
      </c>
      <c r="L94" s="17" t="str">
        <f t="shared" si="11"/>
        <v>Pass</v>
      </c>
      <c r="M94" s="17" t="str">
        <f t="shared" si="12"/>
        <v>Pass</v>
      </c>
    </row>
    <row r="95" spans="2:13">
      <c r="B95" s="18" t="s">
        <v>22</v>
      </c>
      <c r="C95" s="22" t="s">
        <v>238</v>
      </c>
      <c r="D95" s="47">
        <v>3670.85</v>
      </c>
      <c r="E95" s="41">
        <f t="shared" si="13"/>
        <v>4.0999999999999091</v>
      </c>
      <c r="F95" s="17" t="str">
        <f t="shared" si="10"/>
        <v>Pass</v>
      </c>
      <c r="H95" s="18" t="s">
        <v>22</v>
      </c>
      <c r="I95" s="22" t="s">
        <v>413</v>
      </c>
      <c r="J95" s="46">
        <v>22.27</v>
      </c>
      <c r="K95" s="41">
        <f t="shared" si="14"/>
        <v>0</v>
      </c>
      <c r="L95" s="17" t="str">
        <f t="shared" si="11"/>
        <v>Pass</v>
      </c>
      <c r="M95" s="17" t="str">
        <f t="shared" si="12"/>
        <v>Pass</v>
      </c>
    </row>
    <row r="96" spans="2:13">
      <c r="B96" s="18" t="s">
        <v>23</v>
      </c>
      <c r="C96" s="22" t="s">
        <v>239</v>
      </c>
      <c r="D96" s="47">
        <v>3661.39</v>
      </c>
      <c r="E96" s="41">
        <f t="shared" si="13"/>
        <v>5.3600000000001273</v>
      </c>
      <c r="F96" s="17" t="str">
        <f t="shared" si="10"/>
        <v>Pass</v>
      </c>
      <c r="H96" s="18" t="s">
        <v>23</v>
      </c>
      <c r="I96" s="22" t="s">
        <v>414</v>
      </c>
      <c r="J96" s="46">
        <v>22.27</v>
      </c>
      <c r="K96" s="41">
        <f t="shared" si="14"/>
        <v>0</v>
      </c>
      <c r="L96" s="17" t="str">
        <f t="shared" si="11"/>
        <v>Pass</v>
      </c>
      <c r="M96" s="17" t="str">
        <f t="shared" si="12"/>
        <v>Pass</v>
      </c>
    </row>
    <row r="97" spans="2:13">
      <c r="B97" s="18" t="s">
        <v>24</v>
      </c>
      <c r="C97" s="22" t="s">
        <v>240</v>
      </c>
      <c r="D97" s="47">
        <v>3658.54</v>
      </c>
      <c r="E97" s="41">
        <f t="shared" si="13"/>
        <v>8.2100000000000364</v>
      </c>
      <c r="F97" s="17" t="str">
        <f t="shared" si="10"/>
        <v>Pass</v>
      </c>
      <c r="H97" s="18" t="s">
        <v>24</v>
      </c>
      <c r="I97" s="22" t="s">
        <v>415</v>
      </c>
      <c r="J97" s="46">
        <v>22.27</v>
      </c>
      <c r="K97" s="41">
        <f t="shared" si="14"/>
        <v>0</v>
      </c>
      <c r="L97" s="17" t="str">
        <f t="shared" si="11"/>
        <v>Pass</v>
      </c>
      <c r="M97" s="17" t="str">
        <f t="shared" si="12"/>
        <v>Pass</v>
      </c>
    </row>
    <row r="98" spans="2:13">
      <c r="B98" s="18" t="s">
        <v>25</v>
      </c>
      <c r="C98" s="22" t="s">
        <v>241</v>
      </c>
      <c r="D98" s="47">
        <v>3668.33</v>
      </c>
      <c r="E98" s="41">
        <f t="shared" si="13"/>
        <v>1.5799999999999272</v>
      </c>
      <c r="F98" s="17" t="str">
        <f t="shared" si="10"/>
        <v>Pass</v>
      </c>
      <c r="H98" s="18" t="s">
        <v>25</v>
      </c>
      <c r="I98" s="22" t="s">
        <v>416</v>
      </c>
      <c r="J98" s="46">
        <v>22.27</v>
      </c>
      <c r="K98" s="41">
        <f t="shared" si="14"/>
        <v>0</v>
      </c>
      <c r="L98" s="17" t="str">
        <f t="shared" si="11"/>
        <v>Pass</v>
      </c>
      <c r="M98" s="17" t="str">
        <f t="shared" si="12"/>
        <v>Pass</v>
      </c>
    </row>
    <row r="99" spans="2:13">
      <c r="B99" s="18" t="s">
        <v>26</v>
      </c>
      <c r="C99" s="22" t="s">
        <v>242</v>
      </c>
      <c r="D99" s="47">
        <v>3668.32</v>
      </c>
      <c r="E99" s="41">
        <f t="shared" si="13"/>
        <v>1.5700000000001637</v>
      </c>
      <c r="F99" s="17" t="str">
        <f t="shared" si="10"/>
        <v>Pass</v>
      </c>
      <c r="H99" s="18" t="s">
        <v>26</v>
      </c>
      <c r="I99" s="22" t="s">
        <v>417</v>
      </c>
      <c r="J99" s="46">
        <v>22.27</v>
      </c>
      <c r="K99" s="41">
        <f t="shared" si="14"/>
        <v>0</v>
      </c>
      <c r="L99" s="17" t="str">
        <f t="shared" si="11"/>
        <v>Pass</v>
      </c>
      <c r="M99" s="17" t="str">
        <f t="shared" si="12"/>
        <v>Pass</v>
      </c>
    </row>
    <row r="100" spans="2:13">
      <c r="B100" s="18" t="s">
        <v>27</v>
      </c>
      <c r="C100" s="22" t="s">
        <v>243</v>
      </c>
      <c r="D100" s="47">
        <v>3659.09</v>
      </c>
      <c r="E100" s="41">
        <f t="shared" si="13"/>
        <v>7.6599999999998545</v>
      </c>
      <c r="F100" s="17" t="str">
        <f t="shared" si="10"/>
        <v>Pass</v>
      </c>
      <c r="H100" s="18" t="s">
        <v>27</v>
      </c>
      <c r="I100" s="22" t="s">
        <v>418</v>
      </c>
      <c r="J100" s="46">
        <v>22.27</v>
      </c>
      <c r="K100" s="41">
        <f t="shared" si="14"/>
        <v>0</v>
      </c>
      <c r="L100" s="17" t="str">
        <f t="shared" si="11"/>
        <v>Pass</v>
      </c>
      <c r="M100" s="17" t="str">
        <f t="shared" si="12"/>
        <v>Pass</v>
      </c>
    </row>
    <row r="101" spans="2:13">
      <c r="B101" s="18" t="s">
        <v>28</v>
      </c>
      <c r="C101" s="22" t="s">
        <v>244</v>
      </c>
      <c r="D101" s="47">
        <v>3661.05</v>
      </c>
      <c r="E101" s="41">
        <f t="shared" si="13"/>
        <v>5.6999999999998181</v>
      </c>
      <c r="F101" s="17" t="str">
        <f t="shared" si="10"/>
        <v>Pass</v>
      </c>
      <c r="H101" s="18" t="s">
        <v>28</v>
      </c>
      <c r="I101" s="22" t="s">
        <v>419</v>
      </c>
      <c r="J101" s="46">
        <v>22.27</v>
      </c>
      <c r="K101" s="41">
        <f t="shared" si="14"/>
        <v>0</v>
      </c>
      <c r="L101" s="17" t="str">
        <f t="shared" si="11"/>
        <v>Pass</v>
      </c>
      <c r="M101" s="17" t="str">
        <f t="shared" si="12"/>
        <v>Pass</v>
      </c>
    </row>
    <row r="102" spans="2:13">
      <c r="B102" s="18" t="s">
        <v>29</v>
      </c>
      <c r="C102" s="22" t="s">
        <v>245</v>
      </c>
      <c r="D102" s="47"/>
      <c r="E102" s="41">
        <f t="shared" si="13"/>
        <v>0</v>
      </c>
      <c r="F102" s="17" t="str">
        <f t="shared" si="10"/>
        <v>Pass</v>
      </c>
      <c r="H102" s="18" t="s">
        <v>29</v>
      </c>
      <c r="I102" s="22" t="s">
        <v>420</v>
      </c>
      <c r="J102" s="46">
        <v>22.27</v>
      </c>
      <c r="K102" s="41">
        <f t="shared" si="14"/>
        <v>0</v>
      </c>
      <c r="L102" s="17" t="str">
        <f t="shared" si="11"/>
        <v>Pass</v>
      </c>
      <c r="M102" s="17" t="str">
        <f t="shared" si="12"/>
        <v>Pass</v>
      </c>
    </row>
    <row r="103" spans="2:13">
      <c r="B103" s="18" t="s">
        <v>30</v>
      </c>
      <c r="C103" s="22" t="s">
        <v>301</v>
      </c>
      <c r="D103" s="47">
        <v>3657.03</v>
      </c>
      <c r="E103" s="41">
        <f t="shared" si="13"/>
        <v>9.7199999999997999</v>
      </c>
      <c r="F103" s="17" t="str">
        <f t="shared" si="10"/>
        <v>Pass</v>
      </c>
      <c r="H103" s="18" t="s">
        <v>30</v>
      </c>
      <c r="I103" s="22" t="s">
        <v>421</v>
      </c>
      <c r="J103" s="46">
        <v>22.27</v>
      </c>
      <c r="K103" s="41">
        <f t="shared" si="14"/>
        <v>0</v>
      </c>
      <c r="L103" s="17" t="str">
        <f t="shared" si="11"/>
        <v>Pass</v>
      </c>
      <c r="M103" s="17" t="str">
        <f t="shared" si="12"/>
        <v>Pass</v>
      </c>
    </row>
    <row r="104" spans="2:13">
      <c r="B104" s="18" t="s">
        <v>31</v>
      </c>
      <c r="C104" s="22" t="s">
        <v>302</v>
      </c>
      <c r="D104" s="47">
        <v>3656.37</v>
      </c>
      <c r="E104" s="41">
        <f t="shared" si="13"/>
        <v>10.380000000000109</v>
      </c>
      <c r="F104" s="17" t="str">
        <f t="shared" si="10"/>
        <v>Pass</v>
      </c>
      <c r="H104" s="18" t="s">
        <v>31</v>
      </c>
      <c r="I104" s="22" t="s">
        <v>422</v>
      </c>
      <c r="J104" s="46">
        <v>22.27</v>
      </c>
      <c r="K104" s="41">
        <f t="shared" si="14"/>
        <v>0</v>
      </c>
      <c r="L104" s="17" t="str">
        <f t="shared" si="11"/>
        <v>Pass</v>
      </c>
      <c r="M104" s="17" t="str">
        <f t="shared" si="12"/>
        <v>Pass</v>
      </c>
    </row>
    <row r="105" spans="2:13">
      <c r="B105" s="18" t="s">
        <v>32</v>
      </c>
      <c r="C105" s="22" t="s">
        <v>303</v>
      </c>
      <c r="D105" s="47">
        <v>3652.8</v>
      </c>
      <c r="E105" s="41">
        <f t="shared" si="13"/>
        <v>13.949999999999818</v>
      </c>
      <c r="F105" s="17" t="str">
        <f t="shared" si="10"/>
        <v>Pass</v>
      </c>
      <c r="H105" s="18" t="s">
        <v>32</v>
      </c>
      <c r="I105" s="22" t="s">
        <v>423</v>
      </c>
      <c r="J105" s="46">
        <v>22.27</v>
      </c>
      <c r="K105" s="41">
        <f t="shared" si="14"/>
        <v>0</v>
      </c>
      <c r="L105" s="17" t="str">
        <f t="shared" si="11"/>
        <v>Pass</v>
      </c>
      <c r="M105" s="17" t="str">
        <f t="shared" si="12"/>
        <v>Pass</v>
      </c>
    </row>
    <row r="106" spans="2:13">
      <c r="B106" s="18" t="s">
        <v>33</v>
      </c>
      <c r="C106" s="22" t="s">
        <v>312</v>
      </c>
      <c r="D106" s="47">
        <v>3661.74</v>
      </c>
      <c r="E106" s="41">
        <f t="shared" si="13"/>
        <v>5.0100000000002183</v>
      </c>
      <c r="F106" s="17" t="str">
        <f t="shared" si="10"/>
        <v>Pass</v>
      </c>
      <c r="H106" s="18" t="s">
        <v>33</v>
      </c>
      <c r="I106" s="22" t="s">
        <v>424</v>
      </c>
      <c r="J106" s="46">
        <v>22.27</v>
      </c>
      <c r="K106" s="41">
        <f t="shared" si="14"/>
        <v>0</v>
      </c>
      <c r="L106" s="17" t="str">
        <f t="shared" si="11"/>
        <v>Pass</v>
      </c>
      <c r="M106" s="17" t="str">
        <f t="shared" si="12"/>
        <v>Pass</v>
      </c>
    </row>
    <row r="107" spans="2:13">
      <c r="B107" s="18" t="s">
        <v>34</v>
      </c>
      <c r="C107" s="22" t="s">
        <v>317</v>
      </c>
      <c r="D107" s="47">
        <v>3666.79</v>
      </c>
      <c r="E107" s="41">
        <f t="shared" si="13"/>
        <v>3.999999999996362E-2</v>
      </c>
      <c r="F107" s="17" t="str">
        <f t="shared" si="10"/>
        <v>Pass</v>
      </c>
      <c r="H107" s="18" t="s">
        <v>34</v>
      </c>
      <c r="I107" s="22" t="s">
        <v>425</v>
      </c>
      <c r="J107" s="46">
        <v>22.27</v>
      </c>
      <c r="K107" s="41">
        <f t="shared" si="14"/>
        <v>0</v>
      </c>
      <c r="L107" s="17" t="str">
        <f t="shared" si="11"/>
        <v>Pass</v>
      </c>
      <c r="M107" s="17" t="str">
        <f t="shared" si="12"/>
        <v>Pass</v>
      </c>
    </row>
    <row r="108" spans="2:13">
      <c r="B108" s="18" t="s">
        <v>35</v>
      </c>
      <c r="C108" s="22" t="s">
        <v>322</v>
      </c>
      <c r="D108" s="47">
        <v>3666.01</v>
      </c>
      <c r="E108" s="41">
        <f t="shared" si="13"/>
        <v>0.73999999999978172</v>
      </c>
      <c r="F108" s="17" t="str">
        <f t="shared" si="10"/>
        <v>Pass</v>
      </c>
      <c r="H108" s="18" t="s">
        <v>35</v>
      </c>
      <c r="I108" s="22" t="s">
        <v>426</v>
      </c>
      <c r="J108" s="46">
        <v>22.27</v>
      </c>
      <c r="K108" s="41">
        <f t="shared" si="14"/>
        <v>0</v>
      </c>
      <c r="L108" s="17" t="str">
        <f t="shared" si="11"/>
        <v>Pass</v>
      </c>
      <c r="M108" s="17" t="str">
        <f t="shared" si="12"/>
        <v>Pass</v>
      </c>
    </row>
    <row r="109" spans="2:13">
      <c r="B109" s="18" t="s">
        <v>36</v>
      </c>
      <c r="C109" s="22" t="s">
        <v>287</v>
      </c>
      <c r="D109" s="47">
        <v>3654.45</v>
      </c>
      <c r="E109" s="41">
        <f t="shared" si="13"/>
        <v>12.300000000000182</v>
      </c>
      <c r="F109" s="17" t="str">
        <f t="shared" si="10"/>
        <v>Pass</v>
      </c>
      <c r="H109" s="18" t="s">
        <v>36</v>
      </c>
      <c r="I109" s="22" t="s">
        <v>427</v>
      </c>
      <c r="J109" s="46">
        <v>22.27</v>
      </c>
      <c r="K109" s="41">
        <f t="shared" si="14"/>
        <v>0</v>
      </c>
      <c r="L109" s="17" t="str">
        <f t="shared" si="11"/>
        <v>Pass</v>
      </c>
      <c r="M109" s="17" t="str">
        <f t="shared" si="12"/>
        <v>Pass</v>
      </c>
    </row>
    <row r="110" spans="2:13">
      <c r="B110" s="18" t="s">
        <v>37</v>
      </c>
      <c r="C110" s="22" t="s">
        <v>292</v>
      </c>
      <c r="D110" s="47">
        <v>3661.3</v>
      </c>
      <c r="E110" s="41">
        <f t="shared" si="13"/>
        <v>5.4499999999998181</v>
      </c>
      <c r="F110" s="17" t="str">
        <f t="shared" si="10"/>
        <v>Pass</v>
      </c>
      <c r="H110" s="18" t="s">
        <v>37</v>
      </c>
      <c r="I110" s="22" t="s">
        <v>428</v>
      </c>
      <c r="J110" s="46">
        <v>22.27</v>
      </c>
      <c r="K110" s="41">
        <f t="shared" si="14"/>
        <v>0</v>
      </c>
      <c r="L110" s="17" t="str">
        <f t="shared" si="11"/>
        <v>Pass</v>
      </c>
      <c r="M110" s="17" t="str">
        <f t="shared" si="12"/>
        <v>Pass</v>
      </c>
    </row>
    <row r="111" spans="2:13">
      <c r="B111" s="18" t="s">
        <v>38</v>
      </c>
      <c r="C111" s="22" t="s">
        <v>337</v>
      </c>
      <c r="D111" s="47">
        <v>3662.84</v>
      </c>
      <c r="E111" s="41">
        <f t="shared" si="13"/>
        <v>3.9099999999998545</v>
      </c>
      <c r="F111" s="17" t="str">
        <f t="shared" si="10"/>
        <v>Pass</v>
      </c>
      <c r="H111" s="18" t="s">
        <v>38</v>
      </c>
      <c r="I111" s="22" t="s">
        <v>429</v>
      </c>
      <c r="J111" s="46">
        <v>22.27</v>
      </c>
      <c r="K111" s="41">
        <f t="shared" si="14"/>
        <v>0</v>
      </c>
      <c r="L111" s="17" t="str">
        <f t="shared" si="11"/>
        <v>Pass</v>
      </c>
      <c r="M111" s="17" t="str">
        <f t="shared" si="12"/>
        <v>Pass</v>
      </c>
    </row>
    <row r="112" spans="2:13">
      <c r="B112" s="18" t="s">
        <v>41</v>
      </c>
      <c r="C112" s="22"/>
      <c r="D112" s="47"/>
      <c r="E112" s="41">
        <f t="shared" si="13"/>
        <v>0</v>
      </c>
      <c r="F112" s="17" t="str">
        <f>IF(E112&lt;=max_clock_skew,"Pass", "Fail")</f>
        <v>Pass</v>
      </c>
      <c r="H112" s="18" t="s">
        <v>41</v>
      </c>
      <c r="I112" s="22"/>
      <c r="J112" s="46">
        <v>22.27</v>
      </c>
      <c r="K112" s="41">
        <f t="shared" si="14"/>
        <v>0</v>
      </c>
      <c r="L112" s="17" t="str">
        <f t="shared" si="11"/>
        <v>Pass</v>
      </c>
      <c r="M112" s="17" t="str">
        <f t="shared" si="12"/>
        <v>Pass</v>
      </c>
    </row>
    <row r="113" spans="2:13">
      <c r="B113" s="18" t="s">
        <v>42</v>
      </c>
      <c r="C113" s="22"/>
      <c r="D113" s="47"/>
      <c r="E113" s="41">
        <f t="shared" si="13"/>
        <v>0</v>
      </c>
      <c r="F113" s="17" t="str">
        <f>IF(E113&lt;=max_clock_skew,"Pass", "Fail")</f>
        <v>Pass</v>
      </c>
      <c r="H113" s="18" t="s">
        <v>42</v>
      </c>
      <c r="I113" s="22"/>
      <c r="J113" s="46">
        <v>22.27</v>
      </c>
      <c r="K113" s="41">
        <f t="shared" si="14"/>
        <v>0</v>
      </c>
      <c r="L113" s="17" t="str">
        <f t="shared" si="11"/>
        <v>Pass</v>
      </c>
      <c r="M113" s="17" t="str">
        <f t="shared" si="12"/>
        <v>Pass</v>
      </c>
    </row>
    <row r="114" spans="2:13">
      <c r="B114" s="18" t="s">
        <v>43</v>
      </c>
      <c r="C114" s="22" t="s">
        <v>331</v>
      </c>
      <c r="D114" s="47"/>
      <c r="E114" s="41">
        <f t="shared" si="13"/>
        <v>0</v>
      </c>
      <c r="F114" s="17" t="str">
        <f>IF(E114&lt;=max_ACC_length_delta,"Pass", "Fail")</f>
        <v>Pass</v>
      </c>
      <c r="H114" s="18" t="s">
        <v>43</v>
      </c>
      <c r="I114" s="22" t="s">
        <v>430</v>
      </c>
      <c r="J114" s="46">
        <v>22.27</v>
      </c>
      <c r="K114" s="41">
        <f t="shared" si="14"/>
        <v>0</v>
      </c>
      <c r="L114" s="17" t="str">
        <f t="shared" si="11"/>
        <v>Pass</v>
      </c>
      <c r="M114" s="17" t="str">
        <f t="shared" si="12"/>
        <v>Pass</v>
      </c>
    </row>
    <row r="115" spans="2:13">
      <c r="B115" s="18" t="s">
        <v>44</v>
      </c>
      <c r="C115" s="22" t="s">
        <v>332</v>
      </c>
      <c r="D115" s="47"/>
      <c r="E115" s="41">
        <f t="shared" si="13"/>
        <v>0</v>
      </c>
      <c r="F115" s="17" t="str">
        <f>IF(E115&lt;=max_ACC_length_delta,"Pass", "Fail")</f>
        <v>Pass</v>
      </c>
      <c r="H115" s="18" t="s">
        <v>44</v>
      </c>
      <c r="I115" s="22" t="s">
        <v>431</v>
      </c>
      <c r="J115" s="46">
        <v>22.27</v>
      </c>
      <c r="K115" s="41">
        <f t="shared" si="14"/>
        <v>0</v>
      </c>
      <c r="L115" s="17" t="str">
        <f t="shared" si="11"/>
        <v>Pass</v>
      </c>
      <c r="M115" s="17" t="str">
        <f t="shared" si="12"/>
        <v>Pass</v>
      </c>
    </row>
    <row r="116" spans="2:13">
      <c r="B116" s="18" t="s">
        <v>45</v>
      </c>
      <c r="C116" s="22" t="s">
        <v>263</v>
      </c>
      <c r="D116" s="47"/>
      <c r="E116" s="41">
        <f t="shared" si="13"/>
        <v>0</v>
      </c>
      <c r="F116" s="17" t="str">
        <f>IF(E116&lt;=max_ACC_length_delta,"Pass", "Fail")</f>
        <v>Pass</v>
      </c>
      <c r="H116" s="18" t="s">
        <v>45</v>
      </c>
      <c r="I116" s="22" t="s">
        <v>432</v>
      </c>
      <c r="J116" s="46">
        <v>22.27</v>
      </c>
      <c r="K116" s="41">
        <f t="shared" si="14"/>
        <v>0</v>
      </c>
      <c r="L116" s="17" t="str">
        <f t="shared" si="11"/>
        <v>Pass</v>
      </c>
      <c r="M116" s="17" t="str">
        <f t="shared" si="12"/>
        <v>Pass</v>
      </c>
    </row>
    <row r="117" spans="2:13">
      <c r="C117" s="29"/>
      <c r="D117" s="29"/>
      <c r="I117" s="29"/>
      <c r="J117" s="29"/>
    </row>
    <row r="118" spans="2:13">
      <c r="B118" s="10" t="s">
        <v>59</v>
      </c>
      <c r="C118" s="44" t="s">
        <v>810</v>
      </c>
      <c r="D118" s="45" t="s">
        <v>57</v>
      </c>
      <c r="E118" s="12" t="s">
        <v>11</v>
      </c>
      <c r="F118" s="12" t="s">
        <v>10</v>
      </c>
      <c r="H118" s="10" t="s">
        <v>59</v>
      </c>
      <c r="I118" s="44"/>
      <c r="J118" s="45" t="s">
        <v>9</v>
      </c>
      <c r="K118" s="12" t="s">
        <v>11</v>
      </c>
      <c r="L118" s="12" t="s">
        <v>68</v>
      </c>
      <c r="M118" s="12" t="s">
        <v>69</v>
      </c>
    </row>
    <row r="119" spans="2:13">
      <c r="B119" s="13" t="s">
        <v>39</v>
      </c>
      <c r="C119" s="22" t="s">
        <v>246</v>
      </c>
      <c r="D119" s="46">
        <v>4196.75</v>
      </c>
      <c r="E119" s="15"/>
      <c r="F119" s="15" t="s">
        <v>12</v>
      </c>
      <c r="H119" s="13" t="s">
        <v>39</v>
      </c>
      <c r="I119" s="22" t="s">
        <v>433</v>
      </c>
      <c r="J119" s="46">
        <v>22.27</v>
      </c>
      <c r="K119" s="15"/>
      <c r="L119" s="15" t="s">
        <v>12</v>
      </c>
      <c r="M119" s="17" t="str">
        <f>IF(J119&lt;=max_clock_stub_length,"Pass", "Fail")</f>
        <v>Pass</v>
      </c>
    </row>
    <row r="120" spans="2:13">
      <c r="B120" s="13" t="s">
        <v>40</v>
      </c>
      <c r="C120" s="22" t="s">
        <v>247</v>
      </c>
      <c r="D120" s="46">
        <v>4198.21</v>
      </c>
      <c r="E120" s="40">
        <f>IF(D120&lt;1,0,ABS($D$119-D120))</f>
        <v>1.4600000000000364</v>
      </c>
      <c r="F120" s="17" t="str">
        <f>IF(E120&lt;=max_clock_skew,"Pass", "Fail")</f>
        <v>Pass</v>
      </c>
      <c r="H120" s="13" t="s">
        <v>40</v>
      </c>
      <c r="I120" s="22" t="s">
        <v>434</v>
      </c>
      <c r="J120" s="46">
        <v>22.27</v>
      </c>
      <c r="K120" s="40">
        <f>IF(J120&lt;1,0,ABS($J$119-J120))</f>
        <v>0</v>
      </c>
      <c r="L120" s="17" t="str">
        <f>IF(K120&lt;=max_clock_stub_skew,"Pass", "Fail")</f>
        <v>Pass</v>
      </c>
      <c r="M120" s="17" t="str">
        <f>IF(J120&lt;=max_clock_stub_length,"Pass", "Fail")</f>
        <v>Pass</v>
      </c>
    </row>
    <row r="121" spans="2:13">
      <c r="B121" s="18" t="s">
        <v>14</v>
      </c>
      <c r="C121" s="22" t="s">
        <v>248</v>
      </c>
      <c r="D121" s="47">
        <v>4195.1900000000005</v>
      </c>
      <c r="E121" s="41">
        <f>IF(D121&lt;1,0,ABS($D$119-D121))</f>
        <v>1.5599999999994907</v>
      </c>
      <c r="F121" s="17" t="str">
        <f t="shared" ref="F121:F145" si="15">IF(E121&lt;=max_ACC_length_delta,"Pass", "Fail")</f>
        <v>Pass</v>
      </c>
      <c r="H121" s="18" t="s">
        <v>14</v>
      </c>
      <c r="I121" s="22" t="s">
        <v>435</v>
      </c>
      <c r="J121" s="46">
        <v>22.27</v>
      </c>
      <c r="K121" s="41">
        <f>IF(J121&lt;1,0,ABS($J$119-J121))</f>
        <v>0</v>
      </c>
      <c r="L121" s="17" t="str">
        <f t="shared" ref="L121:L150" si="16">IF(K121&lt;=max_ACC_stub_skew,"Pass", "Fail")</f>
        <v>Pass</v>
      </c>
      <c r="M121" s="17" t="str">
        <f t="shared" ref="M121:M150" si="17">IF(J121&lt;=max_ACC_stub_length,"Pass", "Fail")</f>
        <v>Pass</v>
      </c>
    </row>
    <row r="122" spans="2:13">
      <c r="B122" s="18" t="s">
        <v>15</v>
      </c>
      <c r="C122" s="22" t="s">
        <v>249</v>
      </c>
      <c r="D122" s="47">
        <v>4194.7800000000007</v>
      </c>
      <c r="E122" s="41">
        <f t="shared" ref="E122:E150" si="18">IF(D122&lt;1,0,ABS($D$119-D122))</f>
        <v>1.9699999999993452</v>
      </c>
      <c r="F122" s="17" t="str">
        <f t="shared" si="15"/>
        <v>Pass</v>
      </c>
      <c r="H122" s="18" t="s">
        <v>15</v>
      </c>
      <c r="I122" s="22" t="s">
        <v>436</v>
      </c>
      <c r="J122" s="46">
        <v>22.27</v>
      </c>
      <c r="K122" s="41">
        <f t="shared" ref="K122:K150" si="19">IF(J122&lt;1,0,ABS($J$119-J122))</f>
        <v>0</v>
      </c>
      <c r="L122" s="17" t="str">
        <f t="shared" si="16"/>
        <v>Pass</v>
      </c>
      <c r="M122" s="17" t="str">
        <f t="shared" si="17"/>
        <v>Pass</v>
      </c>
    </row>
    <row r="123" spans="2:13">
      <c r="B123" s="18" t="s">
        <v>16</v>
      </c>
      <c r="C123" s="22" t="s">
        <v>250</v>
      </c>
      <c r="D123" s="47">
        <v>4185.5200000000004</v>
      </c>
      <c r="E123" s="41">
        <f t="shared" si="18"/>
        <v>11.229999999999563</v>
      </c>
      <c r="F123" s="17" t="str">
        <f t="shared" si="15"/>
        <v>Pass</v>
      </c>
      <c r="H123" s="18" t="s">
        <v>16</v>
      </c>
      <c r="I123" s="22" t="s">
        <v>437</v>
      </c>
      <c r="J123" s="46">
        <v>22.27</v>
      </c>
      <c r="K123" s="41">
        <f t="shared" si="19"/>
        <v>0</v>
      </c>
      <c r="L123" s="17" t="str">
        <f t="shared" si="16"/>
        <v>Pass</v>
      </c>
      <c r="M123" s="17" t="str">
        <f t="shared" si="17"/>
        <v>Pass</v>
      </c>
    </row>
    <row r="124" spans="2:13">
      <c r="B124" s="18" t="s">
        <v>17</v>
      </c>
      <c r="C124" s="22" t="s">
        <v>251</v>
      </c>
      <c r="D124" s="47">
        <v>4187.93</v>
      </c>
      <c r="E124" s="41">
        <f t="shared" si="18"/>
        <v>8.819999999999709</v>
      </c>
      <c r="F124" s="17" t="str">
        <f t="shared" si="15"/>
        <v>Pass</v>
      </c>
      <c r="H124" s="18" t="s">
        <v>17</v>
      </c>
      <c r="I124" s="22" t="s">
        <v>438</v>
      </c>
      <c r="J124" s="46">
        <v>22.27</v>
      </c>
      <c r="K124" s="41">
        <f t="shared" si="19"/>
        <v>0</v>
      </c>
      <c r="L124" s="17" t="str">
        <f t="shared" si="16"/>
        <v>Pass</v>
      </c>
      <c r="M124" s="17" t="str">
        <f t="shared" si="17"/>
        <v>Pass</v>
      </c>
    </row>
    <row r="125" spans="2:13">
      <c r="B125" s="18" t="s">
        <v>18</v>
      </c>
      <c r="C125" s="22" t="s">
        <v>252</v>
      </c>
      <c r="D125" s="47">
        <v>4196.0599999999995</v>
      </c>
      <c r="E125" s="41">
        <f t="shared" si="18"/>
        <v>0.69000000000050932</v>
      </c>
      <c r="F125" s="17" t="str">
        <f t="shared" si="15"/>
        <v>Pass</v>
      </c>
      <c r="H125" s="18" t="s">
        <v>18</v>
      </c>
      <c r="I125" s="22" t="s">
        <v>439</v>
      </c>
      <c r="J125" s="46">
        <v>22.27</v>
      </c>
      <c r="K125" s="41">
        <f t="shared" si="19"/>
        <v>0</v>
      </c>
      <c r="L125" s="17" t="str">
        <f t="shared" si="16"/>
        <v>Pass</v>
      </c>
      <c r="M125" s="17" t="str">
        <f t="shared" si="17"/>
        <v>Pass</v>
      </c>
    </row>
    <row r="126" spans="2:13">
      <c r="B126" s="18" t="s">
        <v>19</v>
      </c>
      <c r="C126" s="22" t="s">
        <v>253</v>
      </c>
      <c r="D126" s="47">
        <v>4188.68</v>
      </c>
      <c r="E126" s="41">
        <f t="shared" si="18"/>
        <v>8.069999999999709</v>
      </c>
      <c r="F126" s="17" t="str">
        <f t="shared" si="15"/>
        <v>Pass</v>
      </c>
      <c r="H126" s="18" t="s">
        <v>19</v>
      </c>
      <c r="I126" s="22" t="s">
        <v>440</v>
      </c>
      <c r="J126" s="46">
        <v>22.27</v>
      </c>
      <c r="K126" s="41">
        <f t="shared" si="19"/>
        <v>0</v>
      </c>
      <c r="L126" s="17" t="str">
        <f t="shared" si="16"/>
        <v>Pass</v>
      </c>
      <c r="M126" s="17" t="str">
        <f t="shared" si="17"/>
        <v>Pass</v>
      </c>
    </row>
    <row r="127" spans="2:13">
      <c r="B127" s="18" t="s">
        <v>20</v>
      </c>
      <c r="C127" s="22" t="s">
        <v>254</v>
      </c>
      <c r="D127" s="47">
        <v>4185.9699999999993</v>
      </c>
      <c r="E127" s="41">
        <f t="shared" si="18"/>
        <v>10.780000000000655</v>
      </c>
      <c r="F127" s="17" t="str">
        <f t="shared" si="15"/>
        <v>Pass</v>
      </c>
      <c r="H127" s="18" t="s">
        <v>20</v>
      </c>
      <c r="I127" s="22" t="s">
        <v>441</v>
      </c>
      <c r="J127" s="46">
        <v>22.27</v>
      </c>
      <c r="K127" s="41">
        <f t="shared" si="19"/>
        <v>0</v>
      </c>
      <c r="L127" s="17" t="str">
        <f t="shared" si="16"/>
        <v>Pass</v>
      </c>
      <c r="M127" s="17" t="str">
        <f t="shared" si="17"/>
        <v>Pass</v>
      </c>
    </row>
    <row r="128" spans="2:13">
      <c r="B128" s="18" t="s">
        <v>21</v>
      </c>
      <c r="C128" s="22" t="s">
        <v>255</v>
      </c>
      <c r="D128" s="47">
        <v>4195.82</v>
      </c>
      <c r="E128" s="41">
        <f t="shared" si="18"/>
        <v>0.93000000000029104</v>
      </c>
      <c r="F128" s="17" t="str">
        <f t="shared" si="15"/>
        <v>Pass</v>
      </c>
      <c r="H128" s="18" t="s">
        <v>21</v>
      </c>
      <c r="I128" s="22" t="s">
        <v>442</v>
      </c>
      <c r="J128" s="46">
        <v>22.27</v>
      </c>
      <c r="K128" s="41">
        <f t="shared" si="19"/>
        <v>0</v>
      </c>
      <c r="L128" s="17" t="str">
        <f t="shared" si="16"/>
        <v>Pass</v>
      </c>
      <c r="M128" s="17" t="str">
        <f t="shared" si="17"/>
        <v>Pass</v>
      </c>
    </row>
    <row r="129" spans="2:13">
      <c r="B129" s="18" t="s">
        <v>22</v>
      </c>
      <c r="C129" s="22" t="s">
        <v>256</v>
      </c>
      <c r="D129" s="47">
        <v>4200.8500000000004</v>
      </c>
      <c r="E129" s="41">
        <f t="shared" si="18"/>
        <v>4.1000000000003638</v>
      </c>
      <c r="F129" s="17" t="str">
        <f t="shared" si="15"/>
        <v>Pass</v>
      </c>
      <c r="H129" s="18" t="s">
        <v>22</v>
      </c>
      <c r="I129" s="22" t="s">
        <v>443</v>
      </c>
      <c r="J129" s="46">
        <v>22.27</v>
      </c>
      <c r="K129" s="41">
        <f t="shared" si="19"/>
        <v>0</v>
      </c>
      <c r="L129" s="17" t="str">
        <f t="shared" si="16"/>
        <v>Pass</v>
      </c>
      <c r="M129" s="17" t="str">
        <f t="shared" si="17"/>
        <v>Pass</v>
      </c>
    </row>
    <row r="130" spans="2:13">
      <c r="B130" s="18" t="s">
        <v>23</v>
      </c>
      <c r="C130" s="22" t="s">
        <v>257</v>
      </c>
      <c r="D130" s="47">
        <v>4191.3899999999994</v>
      </c>
      <c r="E130" s="41">
        <f t="shared" si="18"/>
        <v>5.3600000000005821</v>
      </c>
      <c r="F130" s="17" t="str">
        <f t="shared" si="15"/>
        <v>Pass</v>
      </c>
      <c r="H130" s="18" t="s">
        <v>23</v>
      </c>
      <c r="I130" s="22" t="s">
        <v>444</v>
      </c>
      <c r="J130" s="46">
        <v>22.27</v>
      </c>
      <c r="K130" s="41">
        <f t="shared" si="19"/>
        <v>0</v>
      </c>
      <c r="L130" s="17" t="str">
        <f t="shared" si="16"/>
        <v>Pass</v>
      </c>
      <c r="M130" s="17" t="str">
        <f t="shared" si="17"/>
        <v>Pass</v>
      </c>
    </row>
    <row r="131" spans="2:13">
      <c r="B131" s="18" t="s">
        <v>24</v>
      </c>
      <c r="C131" s="22" t="s">
        <v>258</v>
      </c>
      <c r="D131" s="47">
        <v>4188.54</v>
      </c>
      <c r="E131" s="41">
        <f t="shared" si="18"/>
        <v>8.2100000000000364</v>
      </c>
      <c r="F131" s="17" t="str">
        <f t="shared" si="15"/>
        <v>Pass</v>
      </c>
      <c r="H131" s="18" t="s">
        <v>24</v>
      </c>
      <c r="I131" s="22" t="s">
        <v>445</v>
      </c>
      <c r="J131" s="46">
        <v>22.27</v>
      </c>
      <c r="K131" s="41">
        <f t="shared" si="19"/>
        <v>0</v>
      </c>
      <c r="L131" s="17" t="str">
        <f t="shared" si="16"/>
        <v>Pass</v>
      </c>
      <c r="M131" s="17" t="str">
        <f t="shared" si="17"/>
        <v>Pass</v>
      </c>
    </row>
    <row r="132" spans="2:13">
      <c r="B132" s="18" t="s">
        <v>25</v>
      </c>
      <c r="C132" s="22" t="s">
        <v>259</v>
      </c>
      <c r="D132" s="47">
        <v>4198.33</v>
      </c>
      <c r="E132" s="41">
        <f t="shared" si="18"/>
        <v>1.5799999999999272</v>
      </c>
      <c r="F132" s="17" t="str">
        <f t="shared" si="15"/>
        <v>Pass</v>
      </c>
      <c r="H132" s="18" t="s">
        <v>25</v>
      </c>
      <c r="I132" s="22" t="s">
        <v>446</v>
      </c>
      <c r="J132" s="46">
        <v>22.27</v>
      </c>
      <c r="K132" s="41">
        <f t="shared" si="19"/>
        <v>0</v>
      </c>
      <c r="L132" s="17" t="str">
        <f t="shared" si="16"/>
        <v>Pass</v>
      </c>
      <c r="M132" s="17" t="str">
        <f t="shared" si="17"/>
        <v>Pass</v>
      </c>
    </row>
    <row r="133" spans="2:13">
      <c r="B133" s="18" t="s">
        <v>26</v>
      </c>
      <c r="C133" s="22" t="s">
        <v>260</v>
      </c>
      <c r="D133" s="47">
        <v>4198.32</v>
      </c>
      <c r="E133" s="41">
        <f t="shared" si="18"/>
        <v>1.569999999999709</v>
      </c>
      <c r="F133" s="17" t="str">
        <f t="shared" si="15"/>
        <v>Pass</v>
      </c>
      <c r="H133" s="18" t="s">
        <v>26</v>
      </c>
      <c r="I133" s="22" t="s">
        <v>447</v>
      </c>
      <c r="J133" s="46">
        <v>22.27</v>
      </c>
      <c r="K133" s="41">
        <f t="shared" si="19"/>
        <v>0</v>
      </c>
      <c r="L133" s="17" t="str">
        <f t="shared" si="16"/>
        <v>Pass</v>
      </c>
      <c r="M133" s="17" t="str">
        <f t="shared" si="17"/>
        <v>Pass</v>
      </c>
    </row>
    <row r="134" spans="2:13">
      <c r="B134" s="18" t="s">
        <v>27</v>
      </c>
      <c r="C134" s="22" t="s">
        <v>261</v>
      </c>
      <c r="D134" s="47">
        <v>4189.09</v>
      </c>
      <c r="E134" s="41">
        <f t="shared" si="18"/>
        <v>7.6599999999998545</v>
      </c>
      <c r="F134" s="17" t="str">
        <f t="shared" si="15"/>
        <v>Pass</v>
      </c>
      <c r="H134" s="18" t="s">
        <v>27</v>
      </c>
      <c r="I134" s="22" t="s">
        <v>448</v>
      </c>
      <c r="J134" s="46">
        <v>22.27</v>
      </c>
      <c r="K134" s="41">
        <f t="shared" si="19"/>
        <v>0</v>
      </c>
      <c r="L134" s="17" t="str">
        <f t="shared" si="16"/>
        <v>Pass</v>
      </c>
      <c r="M134" s="17" t="str">
        <f t="shared" si="17"/>
        <v>Pass</v>
      </c>
    </row>
    <row r="135" spans="2:13">
      <c r="B135" s="18" t="s">
        <v>28</v>
      </c>
      <c r="C135" s="22" t="s">
        <v>805</v>
      </c>
      <c r="D135" s="47">
        <v>4191.05</v>
      </c>
      <c r="E135" s="41">
        <f t="shared" si="18"/>
        <v>5.6999999999998181</v>
      </c>
      <c r="F135" s="17" t="str">
        <f t="shared" si="15"/>
        <v>Pass</v>
      </c>
      <c r="H135" s="18" t="s">
        <v>28</v>
      </c>
      <c r="I135" s="22" t="s">
        <v>449</v>
      </c>
      <c r="J135" s="46">
        <v>22.27</v>
      </c>
      <c r="K135" s="41">
        <f t="shared" si="19"/>
        <v>0</v>
      </c>
      <c r="L135" s="17" t="str">
        <f t="shared" si="16"/>
        <v>Pass</v>
      </c>
      <c r="M135" s="17" t="str">
        <f t="shared" si="17"/>
        <v>Pass</v>
      </c>
    </row>
    <row r="136" spans="2:13">
      <c r="B136" s="18" t="s">
        <v>29</v>
      </c>
      <c r="C136" s="22" t="s">
        <v>806</v>
      </c>
      <c r="D136" s="47"/>
      <c r="E136" s="41">
        <f t="shared" si="18"/>
        <v>0</v>
      </c>
      <c r="F136" s="17" t="str">
        <f t="shared" si="15"/>
        <v>Pass</v>
      </c>
      <c r="H136" s="18" t="s">
        <v>29</v>
      </c>
      <c r="I136" s="22" t="s">
        <v>450</v>
      </c>
      <c r="J136" s="46">
        <v>22.27</v>
      </c>
      <c r="K136" s="41">
        <f t="shared" si="19"/>
        <v>0</v>
      </c>
      <c r="L136" s="17" t="str">
        <f t="shared" si="16"/>
        <v>Pass</v>
      </c>
      <c r="M136" s="17" t="str">
        <f t="shared" si="17"/>
        <v>Pass</v>
      </c>
    </row>
    <row r="137" spans="2:13">
      <c r="B137" s="18" t="s">
        <v>30</v>
      </c>
      <c r="C137" s="22" t="s">
        <v>304</v>
      </c>
      <c r="D137" s="47">
        <v>4187.0300000000007</v>
      </c>
      <c r="E137" s="41">
        <f t="shared" si="18"/>
        <v>9.7199999999993452</v>
      </c>
      <c r="F137" s="17" t="str">
        <f t="shared" si="15"/>
        <v>Pass</v>
      </c>
      <c r="H137" s="18" t="s">
        <v>30</v>
      </c>
      <c r="I137" s="22" t="s">
        <v>451</v>
      </c>
      <c r="J137" s="46">
        <v>22.27</v>
      </c>
      <c r="K137" s="41">
        <f t="shared" si="19"/>
        <v>0</v>
      </c>
      <c r="L137" s="17" t="str">
        <f t="shared" si="16"/>
        <v>Pass</v>
      </c>
      <c r="M137" s="17" t="str">
        <f t="shared" si="17"/>
        <v>Pass</v>
      </c>
    </row>
    <row r="138" spans="2:13">
      <c r="B138" s="18" t="s">
        <v>31</v>
      </c>
      <c r="C138" s="22" t="s">
        <v>305</v>
      </c>
      <c r="D138" s="47">
        <v>4186.37</v>
      </c>
      <c r="E138" s="41">
        <f t="shared" si="18"/>
        <v>10.380000000000109</v>
      </c>
      <c r="F138" s="17" t="str">
        <f t="shared" si="15"/>
        <v>Pass</v>
      </c>
      <c r="H138" s="18" t="s">
        <v>31</v>
      </c>
      <c r="I138" s="22" t="s">
        <v>452</v>
      </c>
      <c r="J138" s="46">
        <v>22.27</v>
      </c>
      <c r="K138" s="41">
        <f t="shared" si="19"/>
        <v>0</v>
      </c>
      <c r="L138" s="17" t="str">
        <f t="shared" si="16"/>
        <v>Pass</v>
      </c>
      <c r="M138" s="17" t="str">
        <f t="shared" si="17"/>
        <v>Pass</v>
      </c>
    </row>
    <row r="139" spans="2:13">
      <c r="B139" s="18" t="s">
        <v>32</v>
      </c>
      <c r="C139" s="22" t="s">
        <v>306</v>
      </c>
      <c r="D139" s="47">
        <v>4182.8</v>
      </c>
      <c r="E139" s="41">
        <f t="shared" si="18"/>
        <v>13.949999999999818</v>
      </c>
      <c r="F139" s="17" t="str">
        <f t="shared" si="15"/>
        <v>Pass</v>
      </c>
      <c r="H139" s="18" t="s">
        <v>32</v>
      </c>
      <c r="I139" s="22" t="s">
        <v>453</v>
      </c>
      <c r="J139" s="46">
        <v>22.27</v>
      </c>
      <c r="K139" s="41">
        <f t="shared" si="19"/>
        <v>0</v>
      </c>
      <c r="L139" s="17" t="str">
        <f t="shared" si="16"/>
        <v>Pass</v>
      </c>
      <c r="M139" s="17" t="str">
        <f t="shared" si="17"/>
        <v>Pass</v>
      </c>
    </row>
    <row r="140" spans="2:13">
      <c r="B140" s="18" t="s">
        <v>33</v>
      </c>
      <c r="C140" s="22" t="s">
        <v>313</v>
      </c>
      <c r="D140" s="47">
        <v>4191.74</v>
      </c>
      <c r="E140" s="41">
        <f t="shared" si="18"/>
        <v>5.0100000000002183</v>
      </c>
      <c r="F140" s="17" t="str">
        <f t="shared" si="15"/>
        <v>Pass</v>
      </c>
      <c r="H140" s="18" t="s">
        <v>33</v>
      </c>
      <c r="I140" s="22" t="s">
        <v>454</v>
      </c>
      <c r="J140" s="46">
        <v>22.27</v>
      </c>
      <c r="K140" s="41">
        <f t="shared" si="19"/>
        <v>0</v>
      </c>
      <c r="L140" s="17" t="str">
        <f t="shared" si="16"/>
        <v>Pass</v>
      </c>
      <c r="M140" s="17" t="str">
        <f t="shared" si="17"/>
        <v>Pass</v>
      </c>
    </row>
    <row r="141" spans="2:13">
      <c r="B141" s="18" t="s">
        <v>34</v>
      </c>
      <c r="C141" s="22" t="s">
        <v>318</v>
      </c>
      <c r="D141" s="47">
        <v>4196.79</v>
      </c>
      <c r="E141" s="41">
        <f t="shared" si="18"/>
        <v>3.999999999996362E-2</v>
      </c>
      <c r="F141" s="17" t="str">
        <f t="shared" si="15"/>
        <v>Pass</v>
      </c>
      <c r="H141" s="18" t="s">
        <v>34</v>
      </c>
      <c r="I141" s="22" t="s">
        <v>455</v>
      </c>
      <c r="J141" s="46">
        <v>22.27</v>
      </c>
      <c r="K141" s="41">
        <f t="shared" si="19"/>
        <v>0</v>
      </c>
      <c r="L141" s="17" t="str">
        <f t="shared" si="16"/>
        <v>Pass</v>
      </c>
      <c r="M141" s="17" t="str">
        <f t="shared" si="17"/>
        <v>Pass</v>
      </c>
    </row>
    <row r="142" spans="2:13">
      <c r="B142" s="18" t="s">
        <v>35</v>
      </c>
      <c r="C142" s="22" t="s">
        <v>323</v>
      </c>
      <c r="D142" s="47">
        <v>4196.01</v>
      </c>
      <c r="E142" s="41">
        <f t="shared" si="18"/>
        <v>0.73999999999978172</v>
      </c>
      <c r="F142" s="17" t="str">
        <f t="shared" si="15"/>
        <v>Pass</v>
      </c>
      <c r="H142" s="18" t="s">
        <v>35</v>
      </c>
      <c r="I142" s="22" t="s">
        <v>456</v>
      </c>
      <c r="J142" s="46">
        <v>22.27</v>
      </c>
      <c r="K142" s="41">
        <f t="shared" si="19"/>
        <v>0</v>
      </c>
      <c r="L142" s="17" t="str">
        <f t="shared" si="16"/>
        <v>Pass</v>
      </c>
      <c r="M142" s="17" t="str">
        <f t="shared" si="17"/>
        <v>Pass</v>
      </c>
    </row>
    <row r="143" spans="2:13">
      <c r="B143" s="18" t="s">
        <v>36</v>
      </c>
      <c r="C143" s="22" t="s">
        <v>288</v>
      </c>
      <c r="D143" s="47">
        <v>4184.45</v>
      </c>
      <c r="E143" s="41">
        <f t="shared" si="18"/>
        <v>12.300000000000182</v>
      </c>
      <c r="F143" s="17" t="str">
        <f t="shared" si="15"/>
        <v>Pass</v>
      </c>
      <c r="H143" s="18" t="s">
        <v>36</v>
      </c>
      <c r="I143" s="22" t="s">
        <v>457</v>
      </c>
      <c r="J143" s="46">
        <v>22.27</v>
      </c>
      <c r="K143" s="41">
        <f t="shared" si="19"/>
        <v>0</v>
      </c>
      <c r="L143" s="17" t="str">
        <f t="shared" si="16"/>
        <v>Pass</v>
      </c>
      <c r="M143" s="17" t="str">
        <f t="shared" si="17"/>
        <v>Pass</v>
      </c>
    </row>
    <row r="144" spans="2:13">
      <c r="B144" s="18" t="s">
        <v>37</v>
      </c>
      <c r="C144" s="22" t="s">
        <v>293</v>
      </c>
      <c r="D144" s="47">
        <v>4191.3</v>
      </c>
      <c r="E144" s="41">
        <f t="shared" si="18"/>
        <v>5.4499999999998181</v>
      </c>
      <c r="F144" s="17" t="str">
        <f t="shared" si="15"/>
        <v>Pass</v>
      </c>
      <c r="H144" s="18" t="s">
        <v>37</v>
      </c>
      <c r="I144" s="22" t="s">
        <v>458</v>
      </c>
      <c r="J144" s="46">
        <v>22.27</v>
      </c>
      <c r="K144" s="41">
        <f t="shared" si="19"/>
        <v>0</v>
      </c>
      <c r="L144" s="17" t="str">
        <f t="shared" si="16"/>
        <v>Pass</v>
      </c>
      <c r="M144" s="17" t="str">
        <f t="shared" si="17"/>
        <v>Pass</v>
      </c>
    </row>
    <row r="145" spans="2:13">
      <c r="B145" s="18" t="s">
        <v>38</v>
      </c>
      <c r="C145" s="22" t="s">
        <v>336</v>
      </c>
      <c r="D145" s="47">
        <v>4192.84</v>
      </c>
      <c r="E145" s="41">
        <f t="shared" si="18"/>
        <v>3.9099999999998545</v>
      </c>
      <c r="F145" s="17" t="str">
        <f t="shared" si="15"/>
        <v>Pass</v>
      </c>
      <c r="H145" s="18" t="s">
        <v>38</v>
      </c>
      <c r="I145" s="22" t="s">
        <v>459</v>
      </c>
      <c r="J145" s="46">
        <v>22.27</v>
      </c>
      <c r="K145" s="41">
        <f t="shared" si="19"/>
        <v>0</v>
      </c>
      <c r="L145" s="17" t="str">
        <f t="shared" si="16"/>
        <v>Pass</v>
      </c>
      <c r="M145" s="17" t="str">
        <f t="shared" si="17"/>
        <v>Pass</v>
      </c>
    </row>
    <row r="146" spans="2:13">
      <c r="B146" s="18" t="s">
        <v>41</v>
      </c>
      <c r="C146" s="22"/>
      <c r="D146" s="47"/>
      <c r="E146" s="41">
        <f t="shared" si="18"/>
        <v>0</v>
      </c>
      <c r="F146" s="17" t="str">
        <f>IF(E146&lt;=max_clock_skew,"Pass", "Fail")</f>
        <v>Pass</v>
      </c>
      <c r="H146" s="18" t="s">
        <v>41</v>
      </c>
      <c r="I146" s="22"/>
      <c r="J146" s="46">
        <v>22.27</v>
      </c>
      <c r="K146" s="41">
        <f t="shared" si="19"/>
        <v>0</v>
      </c>
      <c r="L146" s="17" t="str">
        <f t="shared" si="16"/>
        <v>Pass</v>
      </c>
      <c r="M146" s="17" t="str">
        <f t="shared" si="17"/>
        <v>Pass</v>
      </c>
    </row>
    <row r="147" spans="2:13">
      <c r="B147" s="18" t="s">
        <v>42</v>
      </c>
      <c r="C147" s="22"/>
      <c r="D147" s="47"/>
      <c r="E147" s="41">
        <f t="shared" si="18"/>
        <v>0</v>
      </c>
      <c r="F147" s="17" t="str">
        <f>IF(E147&lt;=max_clock_skew,"Pass", "Fail")</f>
        <v>Pass</v>
      </c>
      <c r="H147" s="18" t="s">
        <v>42</v>
      </c>
      <c r="I147" s="22"/>
      <c r="J147" s="46">
        <v>22.27</v>
      </c>
      <c r="K147" s="41">
        <f t="shared" si="19"/>
        <v>0</v>
      </c>
      <c r="L147" s="17" t="str">
        <f t="shared" si="16"/>
        <v>Pass</v>
      </c>
      <c r="M147" s="17" t="str">
        <f t="shared" si="17"/>
        <v>Pass</v>
      </c>
    </row>
    <row r="148" spans="2:13">
      <c r="B148" s="18" t="s">
        <v>43</v>
      </c>
      <c r="C148" s="22" t="s">
        <v>329</v>
      </c>
      <c r="D148" s="47"/>
      <c r="E148" s="41">
        <f t="shared" si="18"/>
        <v>0</v>
      </c>
      <c r="F148" s="17" t="str">
        <f>IF(E148&lt;=max_ACC_length_delta,"Pass", "Fail")</f>
        <v>Pass</v>
      </c>
      <c r="H148" s="18" t="s">
        <v>43</v>
      </c>
      <c r="I148" s="22" t="s">
        <v>460</v>
      </c>
      <c r="J148" s="46">
        <v>22.27</v>
      </c>
      <c r="K148" s="41">
        <f t="shared" si="19"/>
        <v>0</v>
      </c>
      <c r="L148" s="17" t="str">
        <f t="shared" si="16"/>
        <v>Pass</v>
      </c>
      <c r="M148" s="17" t="str">
        <f t="shared" si="17"/>
        <v>Pass</v>
      </c>
    </row>
    <row r="149" spans="2:13">
      <c r="B149" s="18" t="s">
        <v>44</v>
      </c>
      <c r="C149" s="22" t="s">
        <v>330</v>
      </c>
      <c r="D149" s="47"/>
      <c r="E149" s="41">
        <f t="shared" si="18"/>
        <v>0</v>
      </c>
      <c r="F149" s="17" t="str">
        <f>IF(E149&lt;=max_ACC_length_delta,"Pass", "Fail")</f>
        <v>Pass</v>
      </c>
      <c r="H149" s="18" t="s">
        <v>44</v>
      </c>
      <c r="I149" s="22" t="s">
        <v>461</v>
      </c>
      <c r="J149" s="46">
        <v>22.27</v>
      </c>
      <c r="K149" s="41">
        <f t="shared" si="19"/>
        <v>0</v>
      </c>
      <c r="L149" s="17" t="str">
        <f t="shared" si="16"/>
        <v>Pass</v>
      </c>
      <c r="M149" s="17" t="str">
        <f t="shared" si="17"/>
        <v>Pass</v>
      </c>
    </row>
    <row r="150" spans="2:13">
      <c r="B150" s="18" t="s">
        <v>45</v>
      </c>
      <c r="C150" s="22" t="s">
        <v>264</v>
      </c>
      <c r="D150" s="47"/>
      <c r="E150" s="41">
        <f t="shared" si="18"/>
        <v>0</v>
      </c>
      <c r="F150" s="17" t="str">
        <f>IF(E150&lt;=max_ACC_length_delta,"Pass", "Fail")</f>
        <v>Pass</v>
      </c>
      <c r="H150" s="18" t="s">
        <v>45</v>
      </c>
      <c r="I150" s="22" t="s">
        <v>462</v>
      </c>
      <c r="J150" s="46">
        <v>22.27</v>
      </c>
      <c r="K150" s="41">
        <f t="shared" si="19"/>
        <v>0</v>
      </c>
      <c r="L150" s="17" t="str">
        <f t="shared" si="16"/>
        <v>Pass</v>
      </c>
      <c r="M150" s="17" t="str">
        <f t="shared" si="17"/>
        <v>Pass</v>
      </c>
    </row>
    <row r="151" spans="2:13">
      <c r="C151" s="29"/>
      <c r="D151" s="29"/>
      <c r="I151" s="29"/>
      <c r="J151" s="29"/>
    </row>
    <row r="152" spans="2:13">
      <c r="B152" s="10" t="s">
        <v>60</v>
      </c>
      <c r="C152" s="44" t="s">
        <v>811</v>
      </c>
      <c r="D152" s="45" t="s">
        <v>57</v>
      </c>
      <c r="E152" s="12" t="s">
        <v>11</v>
      </c>
      <c r="F152" s="12" t="s">
        <v>10</v>
      </c>
      <c r="H152" s="10" t="s">
        <v>60</v>
      </c>
      <c r="I152" s="44"/>
      <c r="J152" s="45" t="s">
        <v>9</v>
      </c>
      <c r="K152" s="12" t="s">
        <v>11</v>
      </c>
      <c r="L152" s="12" t="s">
        <v>68</v>
      </c>
      <c r="M152" s="12" t="s">
        <v>69</v>
      </c>
    </row>
    <row r="153" spans="2:13">
      <c r="B153" s="13" t="s">
        <v>39</v>
      </c>
      <c r="C153" s="22" t="s">
        <v>265</v>
      </c>
      <c r="D153" s="46">
        <v>4726.75</v>
      </c>
      <c r="E153" s="15"/>
      <c r="F153" s="15" t="s">
        <v>12</v>
      </c>
      <c r="H153" s="13" t="s">
        <v>39</v>
      </c>
      <c r="I153" s="22" t="s">
        <v>463</v>
      </c>
      <c r="J153" s="46">
        <v>22.27</v>
      </c>
      <c r="K153" s="15"/>
      <c r="L153" s="15" t="s">
        <v>12</v>
      </c>
      <c r="M153" s="17" t="str">
        <f>IF(J153&lt;=max_clock_stub_length,"Pass", "Fail")</f>
        <v>Pass</v>
      </c>
    </row>
    <row r="154" spans="2:13">
      <c r="B154" s="13" t="s">
        <v>40</v>
      </c>
      <c r="C154" s="22" t="s">
        <v>266</v>
      </c>
      <c r="D154" s="46">
        <v>4728.21</v>
      </c>
      <c r="E154" s="40">
        <f>IF(D154&lt;1,0,ABS($D$153-D154))</f>
        <v>1.4600000000000364</v>
      </c>
      <c r="F154" s="17" t="str">
        <f>IF(E154&lt;=max_clock_skew,"Pass", "Fail")</f>
        <v>Pass</v>
      </c>
      <c r="H154" s="13" t="s">
        <v>40</v>
      </c>
      <c r="I154" s="22" t="s">
        <v>464</v>
      </c>
      <c r="J154" s="46">
        <v>22.27</v>
      </c>
      <c r="K154" s="40">
        <f>IF(J154&lt;1,0,ABS($J$153-J154))</f>
        <v>0</v>
      </c>
      <c r="L154" s="17" t="str">
        <f>IF(K154&lt;=max_clock_stub_skew,"Pass", "Fail")</f>
        <v>Pass</v>
      </c>
      <c r="M154" s="17" t="str">
        <f>IF(J154&lt;=max_clock_stub_length,"Pass", "Fail")</f>
        <v>Pass</v>
      </c>
    </row>
    <row r="155" spans="2:13">
      <c r="B155" s="18" t="s">
        <v>14</v>
      </c>
      <c r="C155" s="22" t="s">
        <v>267</v>
      </c>
      <c r="D155" s="47">
        <v>4725.1900000000005</v>
      </c>
      <c r="E155" s="41">
        <f>IF(D155&lt;1,0,ABS($D$153-D155))</f>
        <v>1.5599999999994907</v>
      </c>
      <c r="F155" s="17" t="str">
        <f t="shared" ref="F155:F179" si="20">IF(E155&lt;=max_ACC_length_delta,"Pass", "Fail")</f>
        <v>Pass</v>
      </c>
      <c r="H155" s="18" t="s">
        <v>14</v>
      </c>
      <c r="I155" s="22" t="s">
        <v>465</v>
      </c>
      <c r="J155" s="46">
        <v>22.27</v>
      </c>
      <c r="K155" s="41">
        <f>IF(J155&lt;1,0,ABS($J$153-J155))</f>
        <v>0</v>
      </c>
      <c r="L155" s="17" t="str">
        <f t="shared" ref="L155:L184" si="21">IF(K155&lt;=max_ACC_stub_skew,"Pass", "Fail")</f>
        <v>Pass</v>
      </c>
      <c r="M155" s="17" t="str">
        <f t="shared" ref="M155:M184" si="22">IF(J155&lt;=max_ACC_stub_length,"Pass", "Fail")</f>
        <v>Pass</v>
      </c>
    </row>
    <row r="156" spans="2:13">
      <c r="B156" s="18" t="s">
        <v>15</v>
      </c>
      <c r="C156" s="22" t="s">
        <v>268</v>
      </c>
      <c r="D156" s="47">
        <v>4724.7800000000007</v>
      </c>
      <c r="E156" s="41">
        <f t="shared" ref="E156:E184" si="23">IF(D156&lt;1,0,ABS($D$153-D156))</f>
        <v>1.9699999999993452</v>
      </c>
      <c r="F156" s="17" t="str">
        <f t="shared" si="20"/>
        <v>Pass</v>
      </c>
      <c r="H156" s="18" t="s">
        <v>15</v>
      </c>
      <c r="I156" s="22" t="s">
        <v>466</v>
      </c>
      <c r="J156" s="46">
        <v>22.27</v>
      </c>
      <c r="K156" s="41">
        <f t="shared" ref="K156:K184" si="24">IF(J156&lt;1,0,ABS($J$153-J156))</f>
        <v>0</v>
      </c>
      <c r="L156" s="17" t="str">
        <f t="shared" si="21"/>
        <v>Pass</v>
      </c>
      <c r="M156" s="17" t="str">
        <f t="shared" si="22"/>
        <v>Pass</v>
      </c>
    </row>
    <row r="157" spans="2:13">
      <c r="B157" s="18" t="s">
        <v>16</v>
      </c>
      <c r="C157" s="22" t="s">
        <v>269</v>
      </c>
      <c r="D157" s="47">
        <v>4715.5200000000004</v>
      </c>
      <c r="E157" s="41">
        <f t="shared" si="23"/>
        <v>11.229999999999563</v>
      </c>
      <c r="F157" s="17" t="str">
        <f t="shared" si="20"/>
        <v>Pass</v>
      </c>
      <c r="H157" s="18" t="s">
        <v>16</v>
      </c>
      <c r="I157" s="22" t="s">
        <v>467</v>
      </c>
      <c r="J157" s="46">
        <v>22.27</v>
      </c>
      <c r="K157" s="41">
        <f t="shared" si="24"/>
        <v>0</v>
      </c>
      <c r="L157" s="17" t="str">
        <f t="shared" si="21"/>
        <v>Pass</v>
      </c>
      <c r="M157" s="17" t="str">
        <f t="shared" si="22"/>
        <v>Pass</v>
      </c>
    </row>
    <row r="158" spans="2:13">
      <c r="B158" s="18" t="s">
        <v>17</v>
      </c>
      <c r="C158" s="22" t="s">
        <v>270</v>
      </c>
      <c r="D158" s="47">
        <v>4717.93</v>
      </c>
      <c r="E158" s="41">
        <f t="shared" si="23"/>
        <v>8.819999999999709</v>
      </c>
      <c r="F158" s="17" t="str">
        <f t="shared" si="20"/>
        <v>Pass</v>
      </c>
      <c r="H158" s="18" t="s">
        <v>17</v>
      </c>
      <c r="I158" s="22" t="s">
        <v>468</v>
      </c>
      <c r="J158" s="46">
        <v>22.27</v>
      </c>
      <c r="K158" s="41">
        <f t="shared" si="24"/>
        <v>0</v>
      </c>
      <c r="L158" s="17" t="str">
        <f t="shared" si="21"/>
        <v>Pass</v>
      </c>
      <c r="M158" s="17" t="str">
        <f t="shared" si="22"/>
        <v>Pass</v>
      </c>
    </row>
    <row r="159" spans="2:13">
      <c r="B159" s="18" t="s">
        <v>18</v>
      </c>
      <c r="C159" s="22" t="s">
        <v>271</v>
      </c>
      <c r="D159" s="47">
        <v>4726.0599999999995</v>
      </c>
      <c r="E159" s="41">
        <f t="shared" si="23"/>
        <v>0.69000000000050932</v>
      </c>
      <c r="F159" s="17" t="str">
        <f t="shared" si="20"/>
        <v>Pass</v>
      </c>
      <c r="H159" s="18" t="s">
        <v>18</v>
      </c>
      <c r="I159" s="22" t="s">
        <v>469</v>
      </c>
      <c r="J159" s="46">
        <v>22.27</v>
      </c>
      <c r="K159" s="41">
        <f t="shared" si="24"/>
        <v>0</v>
      </c>
      <c r="L159" s="17" t="str">
        <f t="shared" si="21"/>
        <v>Pass</v>
      </c>
      <c r="M159" s="17" t="str">
        <f t="shared" si="22"/>
        <v>Pass</v>
      </c>
    </row>
    <row r="160" spans="2:13">
      <c r="B160" s="18" t="s">
        <v>19</v>
      </c>
      <c r="C160" s="22" t="s">
        <v>272</v>
      </c>
      <c r="D160" s="47">
        <v>4718.68</v>
      </c>
      <c r="E160" s="41">
        <f t="shared" si="23"/>
        <v>8.069999999999709</v>
      </c>
      <c r="F160" s="17" t="str">
        <f t="shared" si="20"/>
        <v>Pass</v>
      </c>
      <c r="H160" s="18" t="s">
        <v>19</v>
      </c>
      <c r="I160" s="22" t="s">
        <v>470</v>
      </c>
      <c r="J160" s="46">
        <v>22.27</v>
      </c>
      <c r="K160" s="41">
        <f t="shared" si="24"/>
        <v>0</v>
      </c>
      <c r="L160" s="17" t="str">
        <f t="shared" si="21"/>
        <v>Pass</v>
      </c>
      <c r="M160" s="17" t="str">
        <f t="shared" si="22"/>
        <v>Pass</v>
      </c>
    </row>
    <row r="161" spans="2:13">
      <c r="B161" s="18" t="s">
        <v>20</v>
      </c>
      <c r="C161" s="22" t="s">
        <v>273</v>
      </c>
      <c r="D161" s="47">
        <v>4715.9699999999993</v>
      </c>
      <c r="E161" s="41">
        <f t="shared" si="23"/>
        <v>10.780000000000655</v>
      </c>
      <c r="F161" s="17" t="str">
        <f t="shared" si="20"/>
        <v>Pass</v>
      </c>
      <c r="H161" s="18" t="s">
        <v>20</v>
      </c>
      <c r="I161" s="22" t="s">
        <v>471</v>
      </c>
      <c r="J161" s="46">
        <v>22.27</v>
      </c>
      <c r="K161" s="41">
        <f t="shared" si="24"/>
        <v>0</v>
      </c>
      <c r="L161" s="17" t="str">
        <f t="shared" si="21"/>
        <v>Pass</v>
      </c>
      <c r="M161" s="17" t="str">
        <f t="shared" si="22"/>
        <v>Pass</v>
      </c>
    </row>
    <row r="162" spans="2:13">
      <c r="B162" s="18" t="s">
        <v>21</v>
      </c>
      <c r="C162" s="22" t="s">
        <v>274</v>
      </c>
      <c r="D162" s="47">
        <v>4725.82</v>
      </c>
      <c r="E162" s="41">
        <f t="shared" si="23"/>
        <v>0.93000000000029104</v>
      </c>
      <c r="F162" s="17" t="str">
        <f t="shared" si="20"/>
        <v>Pass</v>
      </c>
      <c r="H162" s="18" t="s">
        <v>21</v>
      </c>
      <c r="I162" s="22" t="s">
        <v>472</v>
      </c>
      <c r="J162" s="46">
        <v>22.27</v>
      </c>
      <c r="K162" s="41">
        <f t="shared" si="24"/>
        <v>0</v>
      </c>
      <c r="L162" s="17" t="str">
        <f t="shared" si="21"/>
        <v>Pass</v>
      </c>
      <c r="M162" s="17" t="str">
        <f t="shared" si="22"/>
        <v>Pass</v>
      </c>
    </row>
    <row r="163" spans="2:13">
      <c r="B163" s="18" t="s">
        <v>22</v>
      </c>
      <c r="C163" s="22" t="s">
        <v>275</v>
      </c>
      <c r="D163" s="47">
        <v>4730.8500000000004</v>
      </c>
      <c r="E163" s="41">
        <f t="shared" si="23"/>
        <v>4.1000000000003638</v>
      </c>
      <c r="F163" s="17" t="str">
        <f t="shared" si="20"/>
        <v>Pass</v>
      </c>
      <c r="H163" s="18" t="s">
        <v>22</v>
      </c>
      <c r="I163" s="22" t="s">
        <v>473</v>
      </c>
      <c r="J163" s="46">
        <v>22.27</v>
      </c>
      <c r="K163" s="41">
        <f t="shared" si="24"/>
        <v>0</v>
      </c>
      <c r="L163" s="17" t="str">
        <f t="shared" si="21"/>
        <v>Pass</v>
      </c>
      <c r="M163" s="17" t="str">
        <f t="shared" si="22"/>
        <v>Pass</v>
      </c>
    </row>
    <row r="164" spans="2:13">
      <c r="B164" s="18" t="s">
        <v>23</v>
      </c>
      <c r="C164" s="22" t="s">
        <v>276</v>
      </c>
      <c r="D164" s="47">
        <v>4721.3899999999994</v>
      </c>
      <c r="E164" s="41">
        <f t="shared" si="23"/>
        <v>5.3600000000005821</v>
      </c>
      <c r="F164" s="17" t="str">
        <f t="shared" si="20"/>
        <v>Pass</v>
      </c>
      <c r="H164" s="18" t="s">
        <v>23</v>
      </c>
      <c r="I164" s="22" t="s">
        <v>474</v>
      </c>
      <c r="J164" s="46">
        <v>22.27</v>
      </c>
      <c r="K164" s="41">
        <f t="shared" si="24"/>
        <v>0</v>
      </c>
      <c r="L164" s="17" t="str">
        <f t="shared" si="21"/>
        <v>Pass</v>
      </c>
      <c r="M164" s="17" t="str">
        <f t="shared" si="22"/>
        <v>Pass</v>
      </c>
    </row>
    <row r="165" spans="2:13">
      <c r="B165" s="18" t="s">
        <v>24</v>
      </c>
      <c r="C165" s="22" t="s">
        <v>277</v>
      </c>
      <c r="D165" s="47">
        <v>4718.54</v>
      </c>
      <c r="E165" s="41">
        <f t="shared" si="23"/>
        <v>8.2100000000000364</v>
      </c>
      <c r="F165" s="17" t="str">
        <f t="shared" si="20"/>
        <v>Pass</v>
      </c>
      <c r="H165" s="18" t="s">
        <v>24</v>
      </c>
      <c r="I165" s="22" t="s">
        <v>475</v>
      </c>
      <c r="J165" s="46">
        <v>22.27</v>
      </c>
      <c r="K165" s="41">
        <f t="shared" si="24"/>
        <v>0</v>
      </c>
      <c r="L165" s="17" t="str">
        <f t="shared" si="21"/>
        <v>Pass</v>
      </c>
      <c r="M165" s="17" t="str">
        <f t="shared" si="22"/>
        <v>Pass</v>
      </c>
    </row>
    <row r="166" spans="2:13">
      <c r="B166" s="18" t="s">
        <v>25</v>
      </c>
      <c r="C166" s="22" t="s">
        <v>278</v>
      </c>
      <c r="D166" s="47">
        <v>4728.33</v>
      </c>
      <c r="E166" s="41">
        <f t="shared" si="23"/>
        <v>1.5799999999999272</v>
      </c>
      <c r="F166" s="17" t="str">
        <f t="shared" si="20"/>
        <v>Pass</v>
      </c>
      <c r="H166" s="18" t="s">
        <v>25</v>
      </c>
      <c r="I166" s="22" t="s">
        <v>476</v>
      </c>
      <c r="J166" s="46">
        <v>22.27</v>
      </c>
      <c r="K166" s="41">
        <f t="shared" si="24"/>
        <v>0</v>
      </c>
      <c r="L166" s="17" t="str">
        <f t="shared" si="21"/>
        <v>Pass</v>
      </c>
      <c r="M166" s="17" t="str">
        <f t="shared" si="22"/>
        <v>Pass</v>
      </c>
    </row>
    <row r="167" spans="2:13">
      <c r="B167" s="18" t="s">
        <v>26</v>
      </c>
      <c r="C167" s="22" t="s">
        <v>279</v>
      </c>
      <c r="D167" s="47">
        <v>4728.32</v>
      </c>
      <c r="E167" s="41">
        <f t="shared" si="23"/>
        <v>1.569999999999709</v>
      </c>
      <c r="F167" s="17" t="str">
        <f t="shared" si="20"/>
        <v>Pass</v>
      </c>
      <c r="H167" s="18" t="s">
        <v>26</v>
      </c>
      <c r="I167" s="22" t="s">
        <v>477</v>
      </c>
      <c r="J167" s="46">
        <v>22.27</v>
      </c>
      <c r="K167" s="41">
        <f t="shared" si="24"/>
        <v>0</v>
      </c>
      <c r="L167" s="17" t="str">
        <f t="shared" si="21"/>
        <v>Pass</v>
      </c>
      <c r="M167" s="17" t="str">
        <f t="shared" si="22"/>
        <v>Pass</v>
      </c>
    </row>
    <row r="168" spans="2:13">
      <c r="B168" s="18" t="s">
        <v>27</v>
      </c>
      <c r="C168" s="22" t="s">
        <v>280</v>
      </c>
      <c r="D168" s="47">
        <v>4719.09</v>
      </c>
      <c r="E168" s="41">
        <f t="shared" si="23"/>
        <v>7.6599999999998545</v>
      </c>
      <c r="F168" s="17" t="str">
        <f t="shared" si="20"/>
        <v>Pass</v>
      </c>
      <c r="H168" s="18" t="s">
        <v>27</v>
      </c>
      <c r="I168" s="22" t="s">
        <v>478</v>
      </c>
      <c r="J168" s="46">
        <v>22.27</v>
      </c>
      <c r="K168" s="41">
        <f t="shared" si="24"/>
        <v>0</v>
      </c>
      <c r="L168" s="17" t="str">
        <f t="shared" si="21"/>
        <v>Pass</v>
      </c>
      <c r="M168" s="17" t="str">
        <f t="shared" si="22"/>
        <v>Pass</v>
      </c>
    </row>
    <row r="169" spans="2:13">
      <c r="B169" s="18" t="s">
        <v>28</v>
      </c>
      <c r="C169" s="22" t="s">
        <v>281</v>
      </c>
      <c r="D169" s="47">
        <v>4721.05</v>
      </c>
      <c r="E169" s="41">
        <f t="shared" si="23"/>
        <v>5.6999999999998181</v>
      </c>
      <c r="F169" s="17" t="str">
        <f t="shared" si="20"/>
        <v>Pass</v>
      </c>
      <c r="H169" s="18" t="s">
        <v>28</v>
      </c>
      <c r="I169" s="22" t="s">
        <v>479</v>
      </c>
      <c r="J169" s="46">
        <v>22.27</v>
      </c>
      <c r="K169" s="41">
        <f t="shared" si="24"/>
        <v>0</v>
      </c>
      <c r="L169" s="17" t="str">
        <f t="shared" si="21"/>
        <v>Pass</v>
      </c>
      <c r="M169" s="17" t="str">
        <f t="shared" si="22"/>
        <v>Pass</v>
      </c>
    </row>
    <row r="170" spans="2:13">
      <c r="B170" s="18" t="s">
        <v>29</v>
      </c>
      <c r="C170" s="22" t="s">
        <v>282</v>
      </c>
      <c r="D170" s="47"/>
      <c r="E170" s="41">
        <f t="shared" si="23"/>
        <v>0</v>
      </c>
      <c r="F170" s="17" t="str">
        <f t="shared" si="20"/>
        <v>Pass</v>
      </c>
      <c r="H170" s="18" t="s">
        <v>29</v>
      </c>
      <c r="I170" s="22" t="s">
        <v>480</v>
      </c>
      <c r="J170" s="46">
        <v>22.27</v>
      </c>
      <c r="K170" s="41">
        <f t="shared" si="24"/>
        <v>0</v>
      </c>
      <c r="L170" s="17" t="str">
        <f t="shared" si="21"/>
        <v>Pass</v>
      </c>
      <c r="M170" s="17" t="str">
        <f t="shared" si="22"/>
        <v>Pass</v>
      </c>
    </row>
    <row r="171" spans="2:13">
      <c r="B171" s="18" t="s">
        <v>30</v>
      </c>
      <c r="C171" s="22" t="s">
        <v>314</v>
      </c>
      <c r="D171" s="47">
        <v>4717.0300000000007</v>
      </c>
      <c r="E171" s="41">
        <f t="shared" si="23"/>
        <v>9.7199999999993452</v>
      </c>
      <c r="F171" s="17" t="str">
        <f t="shared" si="20"/>
        <v>Pass</v>
      </c>
      <c r="H171" s="18" t="s">
        <v>30</v>
      </c>
      <c r="I171" s="22" t="s">
        <v>481</v>
      </c>
      <c r="J171" s="46">
        <v>22.27</v>
      </c>
      <c r="K171" s="41">
        <f t="shared" si="24"/>
        <v>0</v>
      </c>
      <c r="L171" s="17" t="str">
        <f t="shared" si="21"/>
        <v>Pass</v>
      </c>
      <c r="M171" s="17" t="str">
        <f t="shared" si="22"/>
        <v>Pass</v>
      </c>
    </row>
    <row r="172" spans="2:13">
      <c r="B172" s="18" t="s">
        <v>31</v>
      </c>
      <c r="C172" s="22" t="s">
        <v>319</v>
      </c>
      <c r="D172" s="47">
        <v>4716.37</v>
      </c>
      <c r="E172" s="41">
        <f t="shared" si="23"/>
        <v>10.380000000000109</v>
      </c>
      <c r="F172" s="17" t="str">
        <f t="shared" si="20"/>
        <v>Pass</v>
      </c>
      <c r="H172" s="18" t="s">
        <v>31</v>
      </c>
      <c r="I172" s="22" t="s">
        <v>482</v>
      </c>
      <c r="J172" s="46">
        <v>22.27</v>
      </c>
      <c r="K172" s="41">
        <f t="shared" si="24"/>
        <v>0</v>
      </c>
      <c r="L172" s="17" t="str">
        <f t="shared" si="21"/>
        <v>Pass</v>
      </c>
      <c r="M172" s="17" t="str">
        <f t="shared" si="22"/>
        <v>Pass</v>
      </c>
    </row>
    <row r="173" spans="2:13">
      <c r="B173" s="18" t="s">
        <v>32</v>
      </c>
      <c r="C173" s="22" t="s">
        <v>324</v>
      </c>
      <c r="D173" s="47">
        <v>4712.8</v>
      </c>
      <c r="E173" s="41">
        <f t="shared" si="23"/>
        <v>13.949999999999818</v>
      </c>
      <c r="F173" s="17" t="str">
        <f t="shared" si="20"/>
        <v>Pass</v>
      </c>
      <c r="H173" s="18" t="s">
        <v>32</v>
      </c>
      <c r="I173" s="22" t="s">
        <v>483</v>
      </c>
      <c r="J173" s="46">
        <v>22.27</v>
      </c>
      <c r="K173" s="41">
        <f t="shared" si="24"/>
        <v>0</v>
      </c>
      <c r="L173" s="17" t="str">
        <f t="shared" si="21"/>
        <v>Pass</v>
      </c>
      <c r="M173" s="17" t="str">
        <f t="shared" si="22"/>
        <v>Pass</v>
      </c>
    </row>
    <row r="174" spans="2:13">
      <c r="B174" s="18" t="s">
        <v>33</v>
      </c>
      <c r="C174" s="22" t="s">
        <v>307</v>
      </c>
      <c r="D174" s="47">
        <v>4721.74</v>
      </c>
      <c r="E174" s="41">
        <f t="shared" si="23"/>
        <v>5.0100000000002183</v>
      </c>
      <c r="F174" s="17" t="str">
        <f t="shared" si="20"/>
        <v>Pass</v>
      </c>
      <c r="H174" s="18" t="s">
        <v>33</v>
      </c>
      <c r="I174" s="22" t="s">
        <v>484</v>
      </c>
      <c r="J174" s="46">
        <v>22.27</v>
      </c>
      <c r="K174" s="41">
        <f t="shared" si="24"/>
        <v>0</v>
      </c>
      <c r="L174" s="17" t="str">
        <f t="shared" si="21"/>
        <v>Pass</v>
      </c>
      <c r="M174" s="17" t="str">
        <f t="shared" si="22"/>
        <v>Pass</v>
      </c>
    </row>
    <row r="175" spans="2:13">
      <c r="B175" s="18" t="s">
        <v>34</v>
      </c>
      <c r="C175" s="22" t="s">
        <v>308</v>
      </c>
      <c r="D175" s="47">
        <v>4726.79</v>
      </c>
      <c r="E175" s="41">
        <f t="shared" si="23"/>
        <v>3.999999999996362E-2</v>
      </c>
      <c r="F175" s="17" t="str">
        <f t="shared" si="20"/>
        <v>Pass</v>
      </c>
      <c r="H175" s="18" t="s">
        <v>34</v>
      </c>
      <c r="I175" s="22" t="s">
        <v>485</v>
      </c>
      <c r="J175" s="46">
        <v>22.27</v>
      </c>
      <c r="K175" s="41">
        <f t="shared" si="24"/>
        <v>0</v>
      </c>
      <c r="L175" s="17" t="str">
        <f t="shared" si="21"/>
        <v>Pass</v>
      </c>
      <c r="M175" s="17" t="str">
        <f t="shared" si="22"/>
        <v>Pass</v>
      </c>
    </row>
    <row r="176" spans="2:13">
      <c r="B176" s="18" t="s">
        <v>35</v>
      </c>
      <c r="C176" s="22" t="s">
        <v>309</v>
      </c>
      <c r="D176" s="47">
        <v>4726.01</v>
      </c>
      <c r="E176" s="41">
        <f t="shared" si="23"/>
        <v>0.73999999999978172</v>
      </c>
      <c r="F176" s="17" t="str">
        <f t="shared" si="20"/>
        <v>Pass</v>
      </c>
      <c r="H176" s="18" t="s">
        <v>35</v>
      </c>
      <c r="I176" s="22" t="s">
        <v>486</v>
      </c>
      <c r="J176" s="46">
        <v>22.27</v>
      </c>
      <c r="K176" s="41">
        <f t="shared" si="24"/>
        <v>0</v>
      </c>
      <c r="L176" s="17" t="str">
        <f t="shared" si="21"/>
        <v>Pass</v>
      </c>
      <c r="M176" s="17" t="str">
        <f t="shared" si="22"/>
        <v>Pass</v>
      </c>
    </row>
    <row r="177" spans="2:13">
      <c r="B177" s="18" t="s">
        <v>36</v>
      </c>
      <c r="C177" s="22" t="s">
        <v>289</v>
      </c>
      <c r="D177" s="47">
        <v>4714.45</v>
      </c>
      <c r="E177" s="41">
        <f t="shared" si="23"/>
        <v>12.300000000000182</v>
      </c>
      <c r="F177" s="17" t="str">
        <f t="shared" si="20"/>
        <v>Pass</v>
      </c>
      <c r="H177" s="18" t="s">
        <v>36</v>
      </c>
      <c r="I177" s="22" t="s">
        <v>487</v>
      </c>
      <c r="J177" s="46">
        <v>22.27</v>
      </c>
      <c r="K177" s="41">
        <f t="shared" si="24"/>
        <v>0</v>
      </c>
      <c r="L177" s="17" t="str">
        <f t="shared" si="21"/>
        <v>Pass</v>
      </c>
      <c r="M177" s="17" t="str">
        <f t="shared" si="22"/>
        <v>Pass</v>
      </c>
    </row>
    <row r="178" spans="2:13">
      <c r="B178" s="18" t="s">
        <v>37</v>
      </c>
      <c r="C178" s="22" t="s">
        <v>294</v>
      </c>
      <c r="D178" s="47">
        <v>4721.3</v>
      </c>
      <c r="E178" s="41">
        <f t="shared" si="23"/>
        <v>5.4499999999998181</v>
      </c>
      <c r="F178" s="17" t="str">
        <f t="shared" si="20"/>
        <v>Pass</v>
      </c>
      <c r="H178" s="18" t="s">
        <v>37</v>
      </c>
      <c r="I178" s="22" t="s">
        <v>488</v>
      </c>
      <c r="J178" s="46">
        <v>22.27</v>
      </c>
      <c r="K178" s="41">
        <f t="shared" si="24"/>
        <v>0</v>
      </c>
      <c r="L178" s="17" t="str">
        <f t="shared" si="21"/>
        <v>Pass</v>
      </c>
      <c r="M178" s="17" t="str">
        <f t="shared" si="22"/>
        <v>Pass</v>
      </c>
    </row>
    <row r="179" spans="2:13">
      <c r="B179" s="18" t="s">
        <v>38</v>
      </c>
      <c r="C179" s="22" t="s">
        <v>335</v>
      </c>
      <c r="D179" s="47">
        <v>4722.84</v>
      </c>
      <c r="E179" s="41">
        <f t="shared" si="23"/>
        <v>3.9099999999998545</v>
      </c>
      <c r="F179" s="17" t="str">
        <f t="shared" si="20"/>
        <v>Pass</v>
      </c>
      <c r="H179" s="18" t="s">
        <v>38</v>
      </c>
      <c r="I179" s="22" t="s">
        <v>489</v>
      </c>
      <c r="J179" s="46">
        <v>22.27</v>
      </c>
      <c r="K179" s="41">
        <f t="shared" si="24"/>
        <v>0</v>
      </c>
      <c r="L179" s="17" t="str">
        <f t="shared" si="21"/>
        <v>Pass</v>
      </c>
      <c r="M179" s="17" t="str">
        <f t="shared" si="22"/>
        <v>Pass</v>
      </c>
    </row>
    <row r="180" spans="2:13">
      <c r="B180" s="18" t="s">
        <v>41</v>
      </c>
      <c r="C180" s="22"/>
      <c r="D180" s="47"/>
      <c r="E180" s="41">
        <f t="shared" si="23"/>
        <v>0</v>
      </c>
      <c r="F180" s="17" t="str">
        <f>IF(E180&lt;=max_clock_skew,"Pass", "Fail")</f>
        <v>Pass</v>
      </c>
      <c r="H180" s="18" t="s">
        <v>41</v>
      </c>
      <c r="I180" s="22"/>
      <c r="J180" s="46">
        <v>22.27</v>
      </c>
      <c r="K180" s="41">
        <f t="shared" si="24"/>
        <v>0</v>
      </c>
      <c r="L180" s="17" t="str">
        <f t="shared" si="21"/>
        <v>Pass</v>
      </c>
      <c r="M180" s="17" t="str">
        <f t="shared" si="22"/>
        <v>Pass</v>
      </c>
    </row>
    <row r="181" spans="2:13">
      <c r="B181" s="18" t="s">
        <v>42</v>
      </c>
      <c r="C181" s="22"/>
      <c r="D181" s="47"/>
      <c r="E181" s="41">
        <f t="shared" si="23"/>
        <v>0</v>
      </c>
      <c r="F181" s="17" t="str">
        <f>IF(E181&lt;=max_clock_skew,"Pass", "Fail")</f>
        <v>Pass</v>
      </c>
      <c r="H181" s="18" t="s">
        <v>42</v>
      </c>
      <c r="I181" s="22"/>
      <c r="J181" s="46">
        <v>22.27</v>
      </c>
      <c r="K181" s="41">
        <f t="shared" si="24"/>
        <v>0</v>
      </c>
      <c r="L181" s="17" t="str">
        <f t="shared" si="21"/>
        <v>Pass</v>
      </c>
      <c r="M181" s="17" t="str">
        <f t="shared" si="22"/>
        <v>Pass</v>
      </c>
    </row>
    <row r="182" spans="2:13">
      <c r="B182" s="18" t="s">
        <v>43</v>
      </c>
      <c r="C182" s="22" t="s">
        <v>333</v>
      </c>
      <c r="D182" s="47"/>
      <c r="E182" s="41">
        <f t="shared" si="23"/>
        <v>0</v>
      </c>
      <c r="F182" s="17" t="str">
        <f>IF(E182&lt;=max_ACC_length_delta,"Pass", "Fail")</f>
        <v>Pass</v>
      </c>
      <c r="H182" s="18" t="s">
        <v>43</v>
      </c>
      <c r="I182" s="22" t="s">
        <v>490</v>
      </c>
      <c r="J182" s="46">
        <v>22.27</v>
      </c>
      <c r="K182" s="41">
        <f t="shared" si="24"/>
        <v>0</v>
      </c>
      <c r="L182" s="17" t="str">
        <f t="shared" si="21"/>
        <v>Pass</v>
      </c>
      <c r="M182" s="17" t="str">
        <f t="shared" si="22"/>
        <v>Pass</v>
      </c>
    </row>
    <row r="183" spans="2:13">
      <c r="B183" s="18" t="s">
        <v>44</v>
      </c>
      <c r="C183" s="22" t="s">
        <v>334</v>
      </c>
      <c r="D183" s="47"/>
      <c r="E183" s="41">
        <f t="shared" si="23"/>
        <v>0</v>
      </c>
      <c r="F183" s="17" t="str">
        <f>IF(E183&lt;=max_ACC_length_delta,"Pass", "Fail")</f>
        <v>Pass</v>
      </c>
      <c r="H183" s="18" t="s">
        <v>44</v>
      </c>
      <c r="I183" s="22" t="s">
        <v>491</v>
      </c>
      <c r="J183" s="46">
        <v>22.27</v>
      </c>
      <c r="K183" s="41">
        <f t="shared" si="24"/>
        <v>0</v>
      </c>
      <c r="L183" s="17" t="str">
        <f t="shared" si="21"/>
        <v>Pass</v>
      </c>
      <c r="M183" s="17" t="str">
        <f t="shared" si="22"/>
        <v>Pass</v>
      </c>
    </row>
    <row r="184" spans="2:13">
      <c r="B184" s="18" t="s">
        <v>45</v>
      </c>
      <c r="C184" s="22" t="s">
        <v>283</v>
      </c>
      <c r="D184" s="47"/>
      <c r="E184" s="41">
        <f t="shared" si="23"/>
        <v>0</v>
      </c>
      <c r="F184" s="17" t="str">
        <f>IF(E184&lt;=max_ACC_length_delta,"Pass", "Fail")</f>
        <v>Pass</v>
      </c>
      <c r="H184" s="18" t="s">
        <v>45</v>
      </c>
      <c r="I184" s="22" t="s">
        <v>492</v>
      </c>
      <c r="J184" s="46">
        <v>22.27</v>
      </c>
      <c r="K184" s="41">
        <f t="shared" si="24"/>
        <v>0</v>
      </c>
      <c r="L184" s="17" t="str">
        <f t="shared" si="21"/>
        <v>Pass</v>
      </c>
      <c r="M184" s="17" t="str">
        <f t="shared" si="22"/>
        <v>Pass</v>
      </c>
    </row>
    <row r="185" spans="2:13">
      <c r="C185" s="29"/>
      <c r="D185" s="29"/>
      <c r="I185" s="29"/>
      <c r="J185" s="29"/>
    </row>
    <row r="186" spans="2:13">
      <c r="B186" s="10" t="s">
        <v>61</v>
      </c>
      <c r="C186" s="44" t="s">
        <v>339</v>
      </c>
      <c r="D186" s="45" t="s">
        <v>57</v>
      </c>
      <c r="E186" s="12" t="s">
        <v>11</v>
      </c>
      <c r="F186" s="12" t="s">
        <v>10</v>
      </c>
      <c r="H186" s="10" t="s">
        <v>61</v>
      </c>
      <c r="I186" s="44"/>
      <c r="J186" s="45" t="s">
        <v>9</v>
      </c>
      <c r="K186" s="12" t="s">
        <v>11</v>
      </c>
      <c r="L186" s="12" t="s">
        <v>68</v>
      </c>
      <c r="M186" s="12" t="s">
        <v>69</v>
      </c>
    </row>
    <row r="187" spans="2:13">
      <c r="B187" s="13" t="s">
        <v>39</v>
      </c>
      <c r="C187" s="22"/>
      <c r="D187" s="46"/>
      <c r="E187" s="15"/>
      <c r="F187" s="15" t="s">
        <v>12</v>
      </c>
      <c r="H187" s="13" t="s">
        <v>39</v>
      </c>
      <c r="I187" s="22" t="s">
        <v>493</v>
      </c>
      <c r="J187" s="46">
        <v>22.27</v>
      </c>
      <c r="K187" s="15"/>
      <c r="L187" s="15" t="s">
        <v>12</v>
      </c>
      <c r="M187" s="17" t="str">
        <f>IF(J187&lt;=max_clock_stub_length,"Pass", "Fail")</f>
        <v>Pass</v>
      </c>
    </row>
    <row r="188" spans="2:13">
      <c r="B188" s="13" t="s">
        <v>40</v>
      </c>
      <c r="C188" s="22"/>
      <c r="D188" s="46"/>
      <c r="E188" s="40">
        <f>IF(D188&lt;1,0,ABS($D$187-D188))</f>
        <v>0</v>
      </c>
      <c r="F188" s="17" t="str">
        <f>IF(E188&lt;=max_clock_skew,"Pass", "Fail")</f>
        <v>Pass</v>
      </c>
      <c r="H188" s="13" t="s">
        <v>40</v>
      </c>
      <c r="I188" s="22" t="s">
        <v>494</v>
      </c>
      <c r="J188" s="46">
        <v>22.27</v>
      </c>
      <c r="K188" s="40">
        <f>IF(J188&lt;1,0,ABS($J$187-J188))</f>
        <v>0</v>
      </c>
      <c r="L188" s="17" t="str">
        <f>IF(K188&lt;=max_clock_stub_skew,"Pass", "Fail")</f>
        <v>Pass</v>
      </c>
      <c r="M188" s="17" t="str">
        <f>IF(J188&lt;=max_clock_stub_length,"Pass", "Fail")</f>
        <v>Pass</v>
      </c>
    </row>
    <row r="189" spans="2:13">
      <c r="B189" s="18" t="s">
        <v>14</v>
      </c>
      <c r="C189" s="22"/>
      <c r="D189" s="47"/>
      <c r="E189" s="41">
        <f>IF(D189&lt;1,0,ABS($D$187-D189))</f>
        <v>0</v>
      </c>
      <c r="F189" s="17" t="str">
        <f t="shared" ref="F189:F213" si="25">IF(E189&lt;=max_ACC_length_delta,"Pass", "Fail")</f>
        <v>Pass</v>
      </c>
      <c r="H189" s="18" t="s">
        <v>14</v>
      </c>
      <c r="I189" s="22" t="s">
        <v>495</v>
      </c>
      <c r="J189" s="46">
        <v>22.27</v>
      </c>
      <c r="K189" s="41">
        <f>IF(J189&lt;1,0,ABS($J$187-J189))</f>
        <v>0</v>
      </c>
      <c r="L189" s="17" t="str">
        <f t="shared" ref="L189:L218" si="26">IF(K189&lt;=max_ACC_stub_skew,"Pass", "Fail")</f>
        <v>Pass</v>
      </c>
      <c r="M189" s="17" t="str">
        <f t="shared" ref="M189:M218" si="27">IF(J189&lt;=max_ACC_stub_length,"Pass", "Fail")</f>
        <v>Pass</v>
      </c>
    </row>
    <row r="190" spans="2:13">
      <c r="B190" s="18" t="s">
        <v>15</v>
      </c>
      <c r="C190" s="22"/>
      <c r="D190" s="47"/>
      <c r="E190" s="41">
        <f t="shared" ref="E190:E218" si="28">IF(D190&lt;1,0,ABS($D$187-D190))</f>
        <v>0</v>
      </c>
      <c r="F190" s="17" t="str">
        <f t="shared" si="25"/>
        <v>Pass</v>
      </c>
      <c r="H190" s="18" t="s">
        <v>15</v>
      </c>
      <c r="I190" s="22" t="s">
        <v>496</v>
      </c>
      <c r="J190" s="46">
        <v>22.27</v>
      </c>
      <c r="K190" s="41">
        <f t="shared" ref="K190:K218" si="29">IF(J190&lt;1,0,ABS($J$187-J190))</f>
        <v>0</v>
      </c>
      <c r="L190" s="17" t="str">
        <f t="shared" si="26"/>
        <v>Pass</v>
      </c>
      <c r="M190" s="17" t="str">
        <f t="shared" si="27"/>
        <v>Pass</v>
      </c>
    </row>
    <row r="191" spans="2:13">
      <c r="B191" s="18" t="s">
        <v>16</v>
      </c>
      <c r="C191" s="22"/>
      <c r="D191" s="47"/>
      <c r="E191" s="41">
        <f t="shared" si="28"/>
        <v>0</v>
      </c>
      <c r="F191" s="17" t="str">
        <f t="shared" si="25"/>
        <v>Pass</v>
      </c>
      <c r="H191" s="18" t="s">
        <v>16</v>
      </c>
      <c r="I191" s="22" t="s">
        <v>497</v>
      </c>
      <c r="J191" s="46">
        <v>22.27</v>
      </c>
      <c r="K191" s="41">
        <f t="shared" si="29"/>
        <v>0</v>
      </c>
      <c r="L191" s="17" t="str">
        <f t="shared" si="26"/>
        <v>Pass</v>
      </c>
      <c r="M191" s="17" t="str">
        <f t="shared" si="27"/>
        <v>Pass</v>
      </c>
    </row>
    <row r="192" spans="2:13">
      <c r="B192" s="18" t="s">
        <v>17</v>
      </c>
      <c r="C192" s="22"/>
      <c r="D192" s="47"/>
      <c r="E192" s="41">
        <f t="shared" si="28"/>
        <v>0</v>
      </c>
      <c r="F192" s="17" t="str">
        <f t="shared" si="25"/>
        <v>Pass</v>
      </c>
      <c r="H192" s="18" t="s">
        <v>17</v>
      </c>
      <c r="I192" s="22" t="s">
        <v>498</v>
      </c>
      <c r="J192" s="46">
        <v>22.27</v>
      </c>
      <c r="K192" s="41">
        <f t="shared" si="29"/>
        <v>0</v>
      </c>
      <c r="L192" s="17" t="str">
        <f t="shared" si="26"/>
        <v>Pass</v>
      </c>
      <c r="M192" s="17" t="str">
        <f t="shared" si="27"/>
        <v>Pass</v>
      </c>
    </row>
    <row r="193" spans="2:13">
      <c r="B193" s="18" t="s">
        <v>18</v>
      </c>
      <c r="C193" s="22"/>
      <c r="D193" s="47"/>
      <c r="E193" s="41">
        <f t="shared" si="28"/>
        <v>0</v>
      </c>
      <c r="F193" s="17" t="str">
        <f t="shared" si="25"/>
        <v>Pass</v>
      </c>
      <c r="H193" s="18" t="s">
        <v>18</v>
      </c>
      <c r="I193" s="22" t="s">
        <v>499</v>
      </c>
      <c r="J193" s="46">
        <v>22.27</v>
      </c>
      <c r="K193" s="41">
        <f t="shared" si="29"/>
        <v>0</v>
      </c>
      <c r="L193" s="17" t="str">
        <f t="shared" si="26"/>
        <v>Pass</v>
      </c>
      <c r="M193" s="17" t="str">
        <f t="shared" si="27"/>
        <v>Pass</v>
      </c>
    </row>
    <row r="194" spans="2:13">
      <c r="B194" s="18" t="s">
        <v>19</v>
      </c>
      <c r="C194" s="22"/>
      <c r="D194" s="47"/>
      <c r="E194" s="41">
        <f t="shared" si="28"/>
        <v>0</v>
      </c>
      <c r="F194" s="17" t="str">
        <f t="shared" si="25"/>
        <v>Pass</v>
      </c>
      <c r="H194" s="18" t="s">
        <v>19</v>
      </c>
      <c r="I194" s="22" t="s">
        <v>500</v>
      </c>
      <c r="J194" s="46">
        <v>22.27</v>
      </c>
      <c r="K194" s="41">
        <f t="shared" si="29"/>
        <v>0</v>
      </c>
      <c r="L194" s="17" t="str">
        <f t="shared" si="26"/>
        <v>Pass</v>
      </c>
      <c r="M194" s="17" t="str">
        <f t="shared" si="27"/>
        <v>Pass</v>
      </c>
    </row>
    <row r="195" spans="2:13">
      <c r="B195" s="18" t="s">
        <v>20</v>
      </c>
      <c r="C195" s="22"/>
      <c r="D195" s="47"/>
      <c r="E195" s="41">
        <f t="shared" si="28"/>
        <v>0</v>
      </c>
      <c r="F195" s="17" t="str">
        <f t="shared" si="25"/>
        <v>Pass</v>
      </c>
      <c r="H195" s="18" t="s">
        <v>20</v>
      </c>
      <c r="I195" s="22" t="s">
        <v>501</v>
      </c>
      <c r="J195" s="46">
        <v>22.27</v>
      </c>
      <c r="K195" s="41">
        <f t="shared" si="29"/>
        <v>0</v>
      </c>
      <c r="L195" s="17" t="str">
        <f t="shared" si="26"/>
        <v>Pass</v>
      </c>
      <c r="M195" s="17" t="str">
        <f t="shared" si="27"/>
        <v>Pass</v>
      </c>
    </row>
    <row r="196" spans="2:13">
      <c r="B196" s="18" t="s">
        <v>21</v>
      </c>
      <c r="C196" s="22"/>
      <c r="D196" s="47"/>
      <c r="E196" s="41">
        <f t="shared" si="28"/>
        <v>0</v>
      </c>
      <c r="F196" s="17" t="str">
        <f t="shared" si="25"/>
        <v>Pass</v>
      </c>
      <c r="H196" s="18" t="s">
        <v>21</v>
      </c>
      <c r="I196" s="22" t="s">
        <v>502</v>
      </c>
      <c r="J196" s="46">
        <v>22.27</v>
      </c>
      <c r="K196" s="41">
        <f t="shared" si="29"/>
        <v>0</v>
      </c>
      <c r="L196" s="17" t="str">
        <f t="shared" si="26"/>
        <v>Pass</v>
      </c>
      <c r="M196" s="17" t="str">
        <f t="shared" si="27"/>
        <v>Pass</v>
      </c>
    </row>
    <row r="197" spans="2:13">
      <c r="B197" s="18" t="s">
        <v>22</v>
      </c>
      <c r="C197" s="22"/>
      <c r="D197" s="47"/>
      <c r="E197" s="41">
        <f t="shared" si="28"/>
        <v>0</v>
      </c>
      <c r="F197" s="17" t="str">
        <f t="shared" si="25"/>
        <v>Pass</v>
      </c>
      <c r="H197" s="18" t="s">
        <v>22</v>
      </c>
      <c r="I197" s="22" t="s">
        <v>503</v>
      </c>
      <c r="J197" s="46">
        <v>22.27</v>
      </c>
      <c r="K197" s="41">
        <f t="shared" si="29"/>
        <v>0</v>
      </c>
      <c r="L197" s="17" t="str">
        <f t="shared" si="26"/>
        <v>Pass</v>
      </c>
      <c r="M197" s="17" t="str">
        <f t="shared" si="27"/>
        <v>Pass</v>
      </c>
    </row>
    <row r="198" spans="2:13">
      <c r="B198" s="18" t="s">
        <v>23</v>
      </c>
      <c r="C198" s="22"/>
      <c r="D198" s="47"/>
      <c r="E198" s="41">
        <f t="shared" si="28"/>
        <v>0</v>
      </c>
      <c r="F198" s="17" t="str">
        <f t="shared" si="25"/>
        <v>Pass</v>
      </c>
      <c r="H198" s="18" t="s">
        <v>23</v>
      </c>
      <c r="I198" s="22" t="s">
        <v>504</v>
      </c>
      <c r="J198" s="46">
        <v>22.27</v>
      </c>
      <c r="K198" s="41">
        <f t="shared" si="29"/>
        <v>0</v>
      </c>
      <c r="L198" s="17" t="str">
        <f t="shared" si="26"/>
        <v>Pass</v>
      </c>
      <c r="M198" s="17" t="str">
        <f t="shared" si="27"/>
        <v>Pass</v>
      </c>
    </row>
    <row r="199" spans="2:13">
      <c r="B199" s="18" t="s">
        <v>24</v>
      </c>
      <c r="C199" s="22"/>
      <c r="D199" s="47"/>
      <c r="E199" s="41">
        <f t="shared" si="28"/>
        <v>0</v>
      </c>
      <c r="F199" s="17" t="str">
        <f t="shared" si="25"/>
        <v>Pass</v>
      </c>
      <c r="H199" s="18" t="s">
        <v>24</v>
      </c>
      <c r="I199" s="22" t="s">
        <v>505</v>
      </c>
      <c r="J199" s="46">
        <v>22.27</v>
      </c>
      <c r="K199" s="41">
        <f t="shared" si="29"/>
        <v>0</v>
      </c>
      <c r="L199" s="17" t="str">
        <f t="shared" si="26"/>
        <v>Pass</v>
      </c>
      <c r="M199" s="17" t="str">
        <f t="shared" si="27"/>
        <v>Pass</v>
      </c>
    </row>
    <row r="200" spans="2:13">
      <c r="B200" s="18" t="s">
        <v>25</v>
      </c>
      <c r="C200" s="22"/>
      <c r="D200" s="47"/>
      <c r="E200" s="41">
        <f t="shared" si="28"/>
        <v>0</v>
      </c>
      <c r="F200" s="17" t="str">
        <f t="shared" si="25"/>
        <v>Pass</v>
      </c>
      <c r="H200" s="18" t="s">
        <v>25</v>
      </c>
      <c r="I200" s="22" t="s">
        <v>506</v>
      </c>
      <c r="J200" s="46">
        <v>22.27</v>
      </c>
      <c r="K200" s="41">
        <f t="shared" si="29"/>
        <v>0</v>
      </c>
      <c r="L200" s="17" t="str">
        <f t="shared" si="26"/>
        <v>Pass</v>
      </c>
      <c r="M200" s="17" t="str">
        <f t="shared" si="27"/>
        <v>Pass</v>
      </c>
    </row>
    <row r="201" spans="2:13">
      <c r="B201" s="18" t="s">
        <v>26</v>
      </c>
      <c r="C201" s="22"/>
      <c r="D201" s="47"/>
      <c r="E201" s="41">
        <f t="shared" si="28"/>
        <v>0</v>
      </c>
      <c r="F201" s="17" t="str">
        <f t="shared" si="25"/>
        <v>Pass</v>
      </c>
      <c r="H201" s="18" t="s">
        <v>26</v>
      </c>
      <c r="I201" s="22" t="s">
        <v>507</v>
      </c>
      <c r="J201" s="46">
        <v>22.27</v>
      </c>
      <c r="K201" s="41">
        <f t="shared" si="29"/>
        <v>0</v>
      </c>
      <c r="L201" s="17" t="str">
        <f t="shared" si="26"/>
        <v>Pass</v>
      </c>
      <c r="M201" s="17" t="str">
        <f t="shared" si="27"/>
        <v>Pass</v>
      </c>
    </row>
    <row r="202" spans="2:13">
      <c r="B202" s="18" t="s">
        <v>27</v>
      </c>
      <c r="C202" s="22"/>
      <c r="D202" s="47"/>
      <c r="E202" s="41">
        <f t="shared" si="28"/>
        <v>0</v>
      </c>
      <c r="F202" s="17" t="str">
        <f t="shared" si="25"/>
        <v>Pass</v>
      </c>
      <c r="H202" s="18" t="s">
        <v>27</v>
      </c>
      <c r="I202" s="22" t="s">
        <v>508</v>
      </c>
      <c r="J202" s="46">
        <v>22.27</v>
      </c>
      <c r="K202" s="41">
        <f t="shared" si="29"/>
        <v>0</v>
      </c>
      <c r="L202" s="17" t="str">
        <f t="shared" si="26"/>
        <v>Pass</v>
      </c>
      <c r="M202" s="17" t="str">
        <f t="shared" si="27"/>
        <v>Pass</v>
      </c>
    </row>
    <row r="203" spans="2:13">
      <c r="B203" s="18" t="s">
        <v>28</v>
      </c>
      <c r="C203" s="22"/>
      <c r="D203" s="47"/>
      <c r="E203" s="41">
        <f t="shared" si="28"/>
        <v>0</v>
      </c>
      <c r="F203" s="17" t="str">
        <f t="shared" si="25"/>
        <v>Pass</v>
      </c>
      <c r="H203" s="18" t="s">
        <v>28</v>
      </c>
      <c r="I203" s="22" t="s">
        <v>509</v>
      </c>
      <c r="J203" s="46">
        <v>22.27</v>
      </c>
      <c r="K203" s="41">
        <f t="shared" si="29"/>
        <v>0</v>
      </c>
      <c r="L203" s="17" t="str">
        <f t="shared" si="26"/>
        <v>Pass</v>
      </c>
      <c r="M203" s="17" t="str">
        <f t="shared" si="27"/>
        <v>Pass</v>
      </c>
    </row>
    <row r="204" spans="2:13">
      <c r="B204" s="18" t="s">
        <v>29</v>
      </c>
      <c r="C204" s="22"/>
      <c r="D204" s="47"/>
      <c r="E204" s="41">
        <f t="shared" si="28"/>
        <v>0</v>
      </c>
      <c r="F204" s="17" t="str">
        <f t="shared" si="25"/>
        <v>Pass</v>
      </c>
      <c r="H204" s="18" t="s">
        <v>29</v>
      </c>
      <c r="I204" s="22" t="s">
        <v>510</v>
      </c>
      <c r="J204" s="46">
        <v>22.27</v>
      </c>
      <c r="K204" s="41">
        <f t="shared" si="29"/>
        <v>0</v>
      </c>
      <c r="L204" s="17" t="str">
        <f t="shared" si="26"/>
        <v>Pass</v>
      </c>
      <c r="M204" s="17" t="str">
        <f t="shared" si="27"/>
        <v>Pass</v>
      </c>
    </row>
    <row r="205" spans="2:13">
      <c r="B205" s="18" t="s">
        <v>30</v>
      </c>
      <c r="C205" s="22"/>
      <c r="D205" s="47"/>
      <c r="E205" s="41">
        <f t="shared" si="28"/>
        <v>0</v>
      </c>
      <c r="F205" s="17" t="str">
        <f t="shared" si="25"/>
        <v>Pass</v>
      </c>
      <c r="H205" s="18" t="s">
        <v>30</v>
      </c>
      <c r="I205" s="22" t="s">
        <v>511</v>
      </c>
      <c r="J205" s="46">
        <v>22.27</v>
      </c>
      <c r="K205" s="41">
        <f t="shared" si="29"/>
        <v>0</v>
      </c>
      <c r="L205" s="17" t="str">
        <f t="shared" si="26"/>
        <v>Pass</v>
      </c>
      <c r="M205" s="17" t="str">
        <f t="shared" si="27"/>
        <v>Pass</v>
      </c>
    </row>
    <row r="206" spans="2:13">
      <c r="B206" s="18" t="s">
        <v>31</v>
      </c>
      <c r="C206" s="22"/>
      <c r="D206" s="47"/>
      <c r="E206" s="41">
        <f t="shared" si="28"/>
        <v>0</v>
      </c>
      <c r="F206" s="17" t="str">
        <f t="shared" si="25"/>
        <v>Pass</v>
      </c>
      <c r="H206" s="18" t="s">
        <v>31</v>
      </c>
      <c r="I206" s="22" t="s">
        <v>512</v>
      </c>
      <c r="J206" s="46">
        <v>22.27</v>
      </c>
      <c r="K206" s="41">
        <f t="shared" si="29"/>
        <v>0</v>
      </c>
      <c r="L206" s="17" t="str">
        <f t="shared" si="26"/>
        <v>Pass</v>
      </c>
      <c r="M206" s="17" t="str">
        <f t="shared" si="27"/>
        <v>Pass</v>
      </c>
    </row>
    <row r="207" spans="2:13">
      <c r="B207" s="18" t="s">
        <v>32</v>
      </c>
      <c r="C207" s="22"/>
      <c r="D207" s="47"/>
      <c r="E207" s="41">
        <f t="shared" si="28"/>
        <v>0</v>
      </c>
      <c r="F207" s="17" t="str">
        <f t="shared" si="25"/>
        <v>Pass</v>
      </c>
      <c r="H207" s="18" t="s">
        <v>32</v>
      </c>
      <c r="I207" s="22" t="s">
        <v>513</v>
      </c>
      <c r="J207" s="46">
        <v>22.27</v>
      </c>
      <c r="K207" s="41">
        <f t="shared" si="29"/>
        <v>0</v>
      </c>
      <c r="L207" s="17" t="str">
        <f t="shared" si="26"/>
        <v>Pass</v>
      </c>
      <c r="M207" s="17" t="str">
        <f t="shared" si="27"/>
        <v>Pass</v>
      </c>
    </row>
    <row r="208" spans="2:13">
      <c r="B208" s="18" t="s">
        <v>33</v>
      </c>
      <c r="C208" s="22"/>
      <c r="D208" s="47"/>
      <c r="E208" s="41">
        <f t="shared" si="28"/>
        <v>0</v>
      </c>
      <c r="F208" s="17" t="str">
        <f t="shared" si="25"/>
        <v>Pass</v>
      </c>
      <c r="H208" s="18" t="s">
        <v>33</v>
      </c>
      <c r="I208" s="22" t="s">
        <v>514</v>
      </c>
      <c r="J208" s="46">
        <v>22.27</v>
      </c>
      <c r="K208" s="41">
        <f t="shared" si="29"/>
        <v>0</v>
      </c>
      <c r="L208" s="17" t="str">
        <f t="shared" si="26"/>
        <v>Pass</v>
      </c>
      <c r="M208" s="17" t="str">
        <f t="shared" si="27"/>
        <v>Pass</v>
      </c>
    </row>
    <row r="209" spans="2:13">
      <c r="B209" s="18" t="s">
        <v>34</v>
      </c>
      <c r="C209" s="22"/>
      <c r="D209" s="47"/>
      <c r="E209" s="41">
        <f t="shared" si="28"/>
        <v>0</v>
      </c>
      <c r="F209" s="17" t="str">
        <f t="shared" si="25"/>
        <v>Pass</v>
      </c>
      <c r="H209" s="18" t="s">
        <v>34</v>
      </c>
      <c r="I209" s="22" t="s">
        <v>515</v>
      </c>
      <c r="J209" s="46">
        <v>22.27</v>
      </c>
      <c r="K209" s="41">
        <f t="shared" si="29"/>
        <v>0</v>
      </c>
      <c r="L209" s="17" t="str">
        <f t="shared" si="26"/>
        <v>Pass</v>
      </c>
      <c r="M209" s="17" t="str">
        <f t="shared" si="27"/>
        <v>Pass</v>
      </c>
    </row>
    <row r="210" spans="2:13">
      <c r="B210" s="18" t="s">
        <v>35</v>
      </c>
      <c r="C210" s="22"/>
      <c r="D210" s="47"/>
      <c r="E210" s="41">
        <f t="shared" si="28"/>
        <v>0</v>
      </c>
      <c r="F210" s="17" t="str">
        <f t="shared" si="25"/>
        <v>Pass</v>
      </c>
      <c r="H210" s="18" t="s">
        <v>35</v>
      </c>
      <c r="I210" s="22" t="s">
        <v>516</v>
      </c>
      <c r="J210" s="46">
        <v>22.27</v>
      </c>
      <c r="K210" s="41">
        <f t="shared" si="29"/>
        <v>0</v>
      </c>
      <c r="L210" s="17" t="str">
        <f t="shared" si="26"/>
        <v>Pass</v>
      </c>
      <c r="M210" s="17" t="str">
        <f t="shared" si="27"/>
        <v>Pass</v>
      </c>
    </row>
    <row r="211" spans="2:13">
      <c r="B211" s="18" t="s">
        <v>36</v>
      </c>
      <c r="C211" s="22"/>
      <c r="D211" s="47"/>
      <c r="E211" s="41">
        <f t="shared" si="28"/>
        <v>0</v>
      </c>
      <c r="F211" s="17" t="str">
        <f t="shared" si="25"/>
        <v>Pass</v>
      </c>
      <c r="H211" s="18" t="s">
        <v>36</v>
      </c>
      <c r="I211" s="22" t="s">
        <v>517</v>
      </c>
      <c r="J211" s="46">
        <v>22.27</v>
      </c>
      <c r="K211" s="41">
        <f t="shared" si="29"/>
        <v>0</v>
      </c>
      <c r="L211" s="17" t="str">
        <f t="shared" si="26"/>
        <v>Pass</v>
      </c>
      <c r="M211" s="17" t="str">
        <f t="shared" si="27"/>
        <v>Pass</v>
      </c>
    </row>
    <row r="212" spans="2:13">
      <c r="B212" s="18" t="s">
        <v>37</v>
      </c>
      <c r="C212" s="22"/>
      <c r="D212" s="47"/>
      <c r="E212" s="41">
        <f t="shared" si="28"/>
        <v>0</v>
      </c>
      <c r="F212" s="17" t="str">
        <f t="shared" si="25"/>
        <v>Pass</v>
      </c>
      <c r="H212" s="18" t="s">
        <v>37</v>
      </c>
      <c r="I212" s="22" t="s">
        <v>518</v>
      </c>
      <c r="J212" s="46">
        <v>22.27</v>
      </c>
      <c r="K212" s="41">
        <f t="shared" si="29"/>
        <v>0</v>
      </c>
      <c r="L212" s="17" t="str">
        <f t="shared" si="26"/>
        <v>Pass</v>
      </c>
      <c r="M212" s="17" t="str">
        <f t="shared" si="27"/>
        <v>Pass</v>
      </c>
    </row>
    <row r="213" spans="2:13">
      <c r="B213" s="18" t="s">
        <v>38</v>
      </c>
      <c r="C213" s="22"/>
      <c r="D213" s="47"/>
      <c r="E213" s="41">
        <f t="shared" si="28"/>
        <v>0</v>
      </c>
      <c r="F213" s="17" t="str">
        <f t="shared" si="25"/>
        <v>Pass</v>
      </c>
      <c r="H213" s="18" t="s">
        <v>38</v>
      </c>
      <c r="I213" s="22" t="s">
        <v>519</v>
      </c>
      <c r="J213" s="46">
        <v>22.27</v>
      </c>
      <c r="K213" s="41">
        <f t="shared" si="29"/>
        <v>0</v>
      </c>
      <c r="L213" s="17" t="str">
        <f t="shared" si="26"/>
        <v>Pass</v>
      </c>
      <c r="M213" s="17" t="str">
        <f t="shared" si="27"/>
        <v>Pass</v>
      </c>
    </row>
    <row r="214" spans="2:13">
      <c r="B214" s="18" t="s">
        <v>41</v>
      </c>
      <c r="C214" s="22"/>
      <c r="D214" s="47"/>
      <c r="E214" s="41">
        <f t="shared" si="28"/>
        <v>0</v>
      </c>
      <c r="F214" s="17" t="str">
        <f>IF(E214&lt;=max_clock_skew,"Pass", "Fail")</f>
        <v>Pass</v>
      </c>
      <c r="H214" s="18" t="s">
        <v>41</v>
      </c>
      <c r="I214" s="22"/>
      <c r="J214" s="46">
        <v>22.27</v>
      </c>
      <c r="K214" s="41">
        <f t="shared" si="29"/>
        <v>0</v>
      </c>
      <c r="L214" s="17" t="str">
        <f t="shared" si="26"/>
        <v>Pass</v>
      </c>
      <c r="M214" s="17" t="str">
        <f t="shared" si="27"/>
        <v>Pass</v>
      </c>
    </row>
    <row r="215" spans="2:13">
      <c r="B215" s="18" t="s">
        <v>42</v>
      </c>
      <c r="C215" s="22"/>
      <c r="D215" s="47"/>
      <c r="E215" s="41">
        <f t="shared" si="28"/>
        <v>0</v>
      </c>
      <c r="F215" s="17" t="str">
        <f>IF(E215&lt;=max_clock_skew,"Pass", "Fail")</f>
        <v>Pass</v>
      </c>
      <c r="H215" s="18" t="s">
        <v>42</v>
      </c>
      <c r="I215" s="22"/>
      <c r="J215" s="46">
        <v>22.27</v>
      </c>
      <c r="K215" s="41">
        <f t="shared" si="29"/>
        <v>0</v>
      </c>
      <c r="L215" s="17" t="str">
        <f t="shared" si="26"/>
        <v>Pass</v>
      </c>
      <c r="M215" s="17" t="str">
        <f t="shared" si="27"/>
        <v>Pass</v>
      </c>
    </row>
    <row r="216" spans="2:13">
      <c r="B216" s="18" t="s">
        <v>43</v>
      </c>
      <c r="C216" s="22"/>
      <c r="D216" s="47"/>
      <c r="E216" s="41">
        <f t="shared" si="28"/>
        <v>0</v>
      </c>
      <c r="F216" s="17" t="str">
        <f>IF(E216&lt;=max_ACC_length_delta,"Pass", "Fail")</f>
        <v>Pass</v>
      </c>
      <c r="H216" s="18" t="s">
        <v>43</v>
      </c>
      <c r="I216" s="22" t="s">
        <v>520</v>
      </c>
      <c r="J216" s="46">
        <v>22.27</v>
      </c>
      <c r="K216" s="41">
        <f t="shared" si="29"/>
        <v>0</v>
      </c>
      <c r="L216" s="17" t="str">
        <f t="shared" si="26"/>
        <v>Pass</v>
      </c>
      <c r="M216" s="17" t="str">
        <f t="shared" si="27"/>
        <v>Pass</v>
      </c>
    </row>
    <row r="217" spans="2:13">
      <c r="B217" s="18" t="s">
        <v>44</v>
      </c>
      <c r="C217" s="22"/>
      <c r="D217" s="47"/>
      <c r="E217" s="41">
        <f t="shared" si="28"/>
        <v>0</v>
      </c>
      <c r="F217" s="17" t="str">
        <f>IF(E217&lt;=max_ACC_length_delta,"Pass", "Fail")</f>
        <v>Pass</v>
      </c>
      <c r="H217" s="18" t="s">
        <v>44</v>
      </c>
      <c r="I217" s="22" t="s">
        <v>521</v>
      </c>
      <c r="J217" s="46">
        <v>22.27</v>
      </c>
      <c r="K217" s="41">
        <f t="shared" si="29"/>
        <v>0</v>
      </c>
      <c r="L217" s="17" t="str">
        <f t="shared" si="26"/>
        <v>Pass</v>
      </c>
      <c r="M217" s="17" t="str">
        <f t="shared" si="27"/>
        <v>Pass</v>
      </c>
    </row>
    <row r="218" spans="2:13">
      <c r="B218" s="18" t="s">
        <v>45</v>
      </c>
      <c r="C218" s="22"/>
      <c r="D218" s="47"/>
      <c r="E218" s="41">
        <f t="shared" si="28"/>
        <v>0</v>
      </c>
      <c r="F218" s="17" t="str">
        <f>IF(E218&lt;=max_ACC_length_delta,"Pass", "Fail")</f>
        <v>Pass</v>
      </c>
      <c r="H218" s="18" t="s">
        <v>45</v>
      </c>
      <c r="I218" s="22" t="s">
        <v>522</v>
      </c>
      <c r="J218" s="46">
        <v>22.27</v>
      </c>
      <c r="K218" s="41">
        <f t="shared" si="29"/>
        <v>0</v>
      </c>
      <c r="L218" s="17" t="str">
        <f t="shared" si="26"/>
        <v>Pass</v>
      </c>
      <c r="M218" s="17" t="str">
        <f t="shared" si="27"/>
        <v>Pass</v>
      </c>
    </row>
    <row r="219" spans="2:13">
      <c r="C219" s="29"/>
      <c r="D219" s="29"/>
      <c r="I219" s="29"/>
      <c r="J219" s="29"/>
    </row>
    <row r="220" spans="2:13">
      <c r="B220" s="10" t="s">
        <v>62</v>
      </c>
      <c r="C220" s="44" t="s">
        <v>340</v>
      </c>
      <c r="D220" s="45" t="s">
        <v>57</v>
      </c>
      <c r="E220" s="12" t="s">
        <v>11</v>
      </c>
      <c r="F220" s="12" t="s">
        <v>10</v>
      </c>
      <c r="H220" s="10" t="s">
        <v>62</v>
      </c>
      <c r="I220" s="44"/>
      <c r="J220" s="45" t="s">
        <v>9</v>
      </c>
      <c r="K220" s="12" t="s">
        <v>11</v>
      </c>
      <c r="L220" s="12" t="s">
        <v>68</v>
      </c>
      <c r="M220" s="12" t="s">
        <v>69</v>
      </c>
    </row>
    <row r="221" spans="2:13">
      <c r="B221" s="13" t="s">
        <v>39</v>
      </c>
      <c r="C221" s="22"/>
      <c r="D221" s="46"/>
      <c r="E221" s="15"/>
      <c r="F221" s="15" t="s">
        <v>12</v>
      </c>
      <c r="H221" s="13" t="s">
        <v>39</v>
      </c>
      <c r="I221" s="22" t="s">
        <v>523</v>
      </c>
      <c r="J221" s="46">
        <v>22.27</v>
      </c>
      <c r="K221" s="15"/>
      <c r="L221" s="15" t="s">
        <v>12</v>
      </c>
      <c r="M221" s="17" t="str">
        <f>IF(J221&lt;=max_clock_stub_length,"Pass", "Fail")</f>
        <v>Pass</v>
      </c>
    </row>
    <row r="222" spans="2:13">
      <c r="B222" s="13" t="s">
        <v>40</v>
      </c>
      <c r="C222" s="22"/>
      <c r="D222" s="46"/>
      <c r="E222" s="40">
        <f>IF(D222&lt;1,0,ABS($D$221-D222))</f>
        <v>0</v>
      </c>
      <c r="F222" s="17" t="str">
        <f>IF(E222&lt;=max_clock_skew,"Pass", "Fail")</f>
        <v>Pass</v>
      </c>
      <c r="H222" s="13" t="s">
        <v>40</v>
      </c>
      <c r="I222" s="22" t="s">
        <v>524</v>
      </c>
      <c r="J222" s="46">
        <v>22.27</v>
      </c>
      <c r="K222" s="40">
        <f>IF(J222&lt;1,0,ABS($J$221-J222))</f>
        <v>0</v>
      </c>
      <c r="L222" s="17" t="str">
        <f>IF(K222&lt;=max_clock_stub_skew,"Pass", "Fail")</f>
        <v>Pass</v>
      </c>
      <c r="M222" s="17" t="str">
        <f>IF(J222&lt;=max_clock_stub_length,"Pass", "Fail")</f>
        <v>Pass</v>
      </c>
    </row>
    <row r="223" spans="2:13">
      <c r="B223" s="18" t="s">
        <v>14</v>
      </c>
      <c r="C223" s="22"/>
      <c r="D223" s="47"/>
      <c r="E223" s="41">
        <f>IF(D223&lt;1,0,ABS($D$221-D223))</f>
        <v>0</v>
      </c>
      <c r="F223" s="17" t="str">
        <f t="shared" ref="F223:F247" si="30">IF(E223&lt;=max_ACC_length_delta,"Pass", "Fail")</f>
        <v>Pass</v>
      </c>
      <c r="H223" s="18" t="s">
        <v>14</v>
      </c>
      <c r="I223" s="22" t="s">
        <v>525</v>
      </c>
      <c r="J223" s="46">
        <v>22.27</v>
      </c>
      <c r="K223" s="41">
        <f>IF(J223&lt;1,0,ABS($J$221-J223))</f>
        <v>0</v>
      </c>
      <c r="L223" s="17" t="str">
        <f t="shared" ref="L223:L252" si="31">IF(K223&lt;=max_ACC_stub_skew,"Pass", "Fail")</f>
        <v>Pass</v>
      </c>
      <c r="M223" s="17" t="str">
        <f t="shared" ref="M223:M252" si="32">IF(J223&lt;=max_ACC_stub_length,"Pass", "Fail")</f>
        <v>Pass</v>
      </c>
    </row>
    <row r="224" spans="2:13">
      <c r="B224" s="18" t="s">
        <v>15</v>
      </c>
      <c r="C224" s="22"/>
      <c r="D224" s="47"/>
      <c r="E224" s="41">
        <f t="shared" ref="E224:E252" si="33">IF(D224&lt;1,0,ABS($D$221-D224))</f>
        <v>0</v>
      </c>
      <c r="F224" s="17" t="str">
        <f t="shared" si="30"/>
        <v>Pass</v>
      </c>
      <c r="H224" s="18" t="s">
        <v>15</v>
      </c>
      <c r="I224" s="22" t="s">
        <v>526</v>
      </c>
      <c r="J224" s="46">
        <v>22.27</v>
      </c>
      <c r="K224" s="41">
        <f t="shared" ref="K224:K252" si="34">IF(J224&lt;1,0,ABS($J$221-J224))</f>
        <v>0</v>
      </c>
      <c r="L224" s="17" t="str">
        <f t="shared" si="31"/>
        <v>Pass</v>
      </c>
      <c r="M224" s="17" t="str">
        <f t="shared" si="32"/>
        <v>Pass</v>
      </c>
    </row>
    <row r="225" spans="2:13">
      <c r="B225" s="18" t="s">
        <v>16</v>
      </c>
      <c r="C225" s="22"/>
      <c r="D225" s="47"/>
      <c r="E225" s="41">
        <f t="shared" si="33"/>
        <v>0</v>
      </c>
      <c r="F225" s="17" t="str">
        <f t="shared" si="30"/>
        <v>Pass</v>
      </c>
      <c r="H225" s="18" t="s">
        <v>16</v>
      </c>
      <c r="I225" s="22" t="s">
        <v>527</v>
      </c>
      <c r="J225" s="46">
        <v>22.27</v>
      </c>
      <c r="K225" s="41">
        <f t="shared" si="34"/>
        <v>0</v>
      </c>
      <c r="L225" s="17" t="str">
        <f t="shared" si="31"/>
        <v>Pass</v>
      </c>
      <c r="M225" s="17" t="str">
        <f t="shared" si="32"/>
        <v>Pass</v>
      </c>
    </row>
    <row r="226" spans="2:13">
      <c r="B226" s="18" t="s">
        <v>17</v>
      </c>
      <c r="C226" s="22"/>
      <c r="D226" s="47"/>
      <c r="E226" s="41">
        <f t="shared" si="33"/>
        <v>0</v>
      </c>
      <c r="F226" s="17" t="str">
        <f t="shared" si="30"/>
        <v>Pass</v>
      </c>
      <c r="H226" s="18" t="s">
        <v>17</v>
      </c>
      <c r="I226" s="22" t="s">
        <v>528</v>
      </c>
      <c r="J226" s="46">
        <v>22.27</v>
      </c>
      <c r="K226" s="41">
        <f t="shared" si="34"/>
        <v>0</v>
      </c>
      <c r="L226" s="17" t="str">
        <f t="shared" si="31"/>
        <v>Pass</v>
      </c>
      <c r="M226" s="17" t="str">
        <f t="shared" si="32"/>
        <v>Pass</v>
      </c>
    </row>
    <row r="227" spans="2:13">
      <c r="B227" s="18" t="s">
        <v>18</v>
      </c>
      <c r="C227" s="22"/>
      <c r="D227" s="47"/>
      <c r="E227" s="41">
        <f t="shared" si="33"/>
        <v>0</v>
      </c>
      <c r="F227" s="17" t="str">
        <f t="shared" si="30"/>
        <v>Pass</v>
      </c>
      <c r="H227" s="18" t="s">
        <v>18</v>
      </c>
      <c r="I227" s="22" t="s">
        <v>529</v>
      </c>
      <c r="J227" s="46">
        <v>22.27</v>
      </c>
      <c r="K227" s="41">
        <f t="shared" si="34"/>
        <v>0</v>
      </c>
      <c r="L227" s="17" t="str">
        <f t="shared" si="31"/>
        <v>Pass</v>
      </c>
      <c r="M227" s="17" t="str">
        <f t="shared" si="32"/>
        <v>Pass</v>
      </c>
    </row>
    <row r="228" spans="2:13">
      <c r="B228" s="18" t="s">
        <v>19</v>
      </c>
      <c r="C228" s="22"/>
      <c r="D228" s="47"/>
      <c r="E228" s="41">
        <f t="shared" si="33"/>
        <v>0</v>
      </c>
      <c r="F228" s="17" t="str">
        <f t="shared" si="30"/>
        <v>Pass</v>
      </c>
      <c r="H228" s="18" t="s">
        <v>19</v>
      </c>
      <c r="I228" s="22" t="s">
        <v>530</v>
      </c>
      <c r="J228" s="46">
        <v>22.27</v>
      </c>
      <c r="K228" s="41">
        <f t="shared" si="34"/>
        <v>0</v>
      </c>
      <c r="L228" s="17" t="str">
        <f t="shared" si="31"/>
        <v>Pass</v>
      </c>
      <c r="M228" s="17" t="str">
        <f t="shared" si="32"/>
        <v>Pass</v>
      </c>
    </row>
    <row r="229" spans="2:13">
      <c r="B229" s="18" t="s">
        <v>20</v>
      </c>
      <c r="C229" s="22"/>
      <c r="D229" s="47"/>
      <c r="E229" s="41">
        <f t="shared" si="33"/>
        <v>0</v>
      </c>
      <c r="F229" s="17" t="str">
        <f t="shared" si="30"/>
        <v>Pass</v>
      </c>
      <c r="H229" s="18" t="s">
        <v>20</v>
      </c>
      <c r="I229" s="22" t="s">
        <v>531</v>
      </c>
      <c r="J229" s="46">
        <v>22.27</v>
      </c>
      <c r="K229" s="41">
        <f t="shared" si="34"/>
        <v>0</v>
      </c>
      <c r="L229" s="17" t="str">
        <f t="shared" si="31"/>
        <v>Pass</v>
      </c>
      <c r="M229" s="17" t="str">
        <f t="shared" si="32"/>
        <v>Pass</v>
      </c>
    </row>
    <row r="230" spans="2:13">
      <c r="B230" s="18" t="s">
        <v>21</v>
      </c>
      <c r="C230" s="22"/>
      <c r="D230" s="47"/>
      <c r="E230" s="41">
        <f t="shared" si="33"/>
        <v>0</v>
      </c>
      <c r="F230" s="17" t="str">
        <f t="shared" si="30"/>
        <v>Pass</v>
      </c>
      <c r="H230" s="18" t="s">
        <v>21</v>
      </c>
      <c r="I230" s="22" t="s">
        <v>532</v>
      </c>
      <c r="J230" s="46">
        <v>22.27</v>
      </c>
      <c r="K230" s="41">
        <f t="shared" si="34"/>
        <v>0</v>
      </c>
      <c r="L230" s="17" t="str">
        <f t="shared" si="31"/>
        <v>Pass</v>
      </c>
      <c r="M230" s="17" t="str">
        <f t="shared" si="32"/>
        <v>Pass</v>
      </c>
    </row>
    <row r="231" spans="2:13">
      <c r="B231" s="18" t="s">
        <v>22</v>
      </c>
      <c r="C231" s="22"/>
      <c r="D231" s="47"/>
      <c r="E231" s="41">
        <f t="shared" si="33"/>
        <v>0</v>
      </c>
      <c r="F231" s="17" t="str">
        <f t="shared" si="30"/>
        <v>Pass</v>
      </c>
      <c r="H231" s="18" t="s">
        <v>22</v>
      </c>
      <c r="I231" s="22" t="s">
        <v>533</v>
      </c>
      <c r="J231" s="46">
        <v>22.27</v>
      </c>
      <c r="K231" s="41">
        <f t="shared" si="34"/>
        <v>0</v>
      </c>
      <c r="L231" s="17" t="str">
        <f t="shared" si="31"/>
        <v>Pass</v>
      </c>
      <c r="M231" s="17" t="str">
        <f t="shared" si="32"/>
        <v>Pass</v>
      </c>
    </row>
    <row r="232" spans="2:13">
      <c r="B232" s="18" t="s">
        <v>23</v>
      </c>
      <c r="C232" s="22"/>
      <c r="D232" s="47"/>
      <c r="E232" s="41">
        <f t="shared" si="33"/>
        <v>0</v>
      </c>
      <c r="F232" s="17" t="str">
        <f t="shared" si="30"/>
        <v>Pass</v>
      </c>
      <c r="H232" s="18" t="s">
        <v>23</v>
      </c>
      <c r="I232" s="22" t="s">
        <v>534</v>
      </c>
      <c r="J232" s="46">
        <v>22.27</v>
      </c>
      <c r="K232" s="41">
        <f t="shared" si="34"/>
        <v>0</v>
      </c>
      <c r="L232" s="17" t="str">
        <f t="shared" si="31"/>
        <v>Pass</v>
      </c>
      <c r="M232" s="17" t="str">
        <f t="shared" si="32"/>
        <v>Pass</v>
      </c>
    </row>
    <row r="233" spans="2:13">
      <c r="B233" s="18" t="s">
        <v>24</v>
      </c>
      <c r="C233" s="22"/>
      <c r="D233" s="47"/>
      <c r="E233" s="41">
        <f t="shared" si="33"/>
        <v>0</v>
      </c>
      <c r="F233" s="17" t="str">
        <f t="shared" si="30"/>
        <v>Pass</v>
      </c>
      <c r="H233" s="18" t="s">
        <v>24</v>
      </c>
      <c r="I233" s="22" t="s">
        <v>535</v>
      </c>
      <c r="J233" s="46">
        <v>22.27</v>
      </c>
      <c r="K233" s="41">
        <f t="shared" si="34"/>
        <v>0</v>
      </c>
      <c r="L233" s="17" t="str">
        <f t="shared" si="31"/>
        <v>Pass</v>
      </c>
      <c r="M233" s="17" t="str">
        <f t="shared" si="32"/>
        <v>Pass</v>
      </c>
    </row>
    <row r="234" spans="2:13">
      <c r="B234" s="18" t="s">
        <v>25</v>
      </c>
      <c r="C234" s="22"/>
      <c r="D234" s="47"/>
      <c r="E234" s="41">
        <f t="shared" si="33"/>
        <v>0</v>
      </c>
      <c r="F234" s="17" t="str">
        <f t="shared" si="30"/>
        <v>Pass</v>
      </c>
      <c r="H234" s="18" t="s">
        <v>25</v>
      </c>
      <c r="I234" s="22" t="s">
        <v>536</v>
      </c>
      <c r="J234" s="46">
        <v>22.27</v>
      </c>
      <c r="K234" s="41">
        <f t="shared" si="34"/>
        <v>0</v>
      </c>
      <c r="L234" s="17" t="str">
        <f t="shared" si="31"/>
        <v>Pass</v>
      </c>
      <c r="M234" s="17" t="str">
        <f t="shared" si="32"/>
        <v>Pass</v>
      </c>
    </row>
    <row r="235" spans="2:13">
      <c r="B235" s="18" t="s">
        <v>26</v>
      </c>
      <c r="C235" s="22"/>
      <c r="D235" s="47"/>
      <c r="E235" s="41">
        <f t="shared" si="33"/>
        <v>0</v>
      </c>
      <c r="F235" s="17" t="str">
        <f t="shared" si="30"/>
        <v>Pass</v>
      </c>
      <c r="H235" s="18" t="s">
        <v>26</v>
      </c>
      <c r="I235" s="22" t="s">
        <v>537</v>
      </c>
      <c r="J235" s="46">
        <v>22.27</v>
      </c>
      <c r="K235" s="41">
        <f t="shared" si="34"/>
        <v>0</v>
      </c>
      <c r="L235" s="17" t="str">
        <f t="shared" si="31"/>
        <v>Pass</v>
      </c>
      <c r="M235" s="17" t="str">
        <f t="shared" si="32"/>
        <v>Pass</v>
      </c>
    </row>
    <row r="236" spans="2:13">
      <c r="B236" s="18" t="s">
        <v>27</v>
      </c>
      <c r="C236" s="22"/>
      <c r="D236" s="47"/>
      <c r="E236" s="41">
        <f t="shared" si="33"/>
        <v>0</v>
      </c>
      <c r="F236" s="17" t="str">
        <f t="shared" si="30"/>
        <v>Pass</v>
      </c>
      <c r="H236" s="18" t="s">
        <v>27</v>
      </c>
      <c r="I236" s="22" t="s">
        <v>538</v>
      </c>
      <c r="J236" s="46">
        <v>22.27</v>
      </c>
      <c r="K236" s="41">
        <f t="shared" si="34"/>
        <v>0</v>
      </c>
      <c r="L236" s="17" t="str">
        <f t="shared" si="31"/>
        <v>Pass</v>
      </c>
      <c r="M236" s="17" t="str">
        <f t="shared" si="32"/>
        <v>Pass</v>
      </c>
    </row>
    <row r="237" spans="2:13">
      <c r="B237" s="18" t="s">
        <v>28</v>
      </c>
      <c r="C237" s="22"/>
      <c r="D237" s="47"/>
      <c r="E237" s="41">
        <f t="shared" si="33"/>
        <v>0</v>
      </c>
      <c r="F237" s="17" t="str">
        <f t="shared" si="30"/>
        <v>Pass</v>
      </c>
      <c r="H237" s="18" t="s">
        <v>28</v>
      </c>
      <c r="I237" s="22" t="s">
        <v>539</v>
      </c>
      <c r="J237" s="46">
        <v>22.27</v>
      </c>
      <c r="K237" s="41">
        <f t="shared" si="34"/>
        <v>0</v>
      </c>
      <c r="L237" s="17" t="str">
        <f t="shared" si="31"/>
        <v>Pass</v>
      </c>
      <c r="M237" s="17" t="str">
        <f t="shared" si="32"/>
        <v>Pass</v>
      </c>
    </row>
    <row r="238" spans="2:13">
      <c r="B238" s="18" t="s">
        <v>29</v>
      </c>
      <c r="C238" s="22"/>
      <c r="D238" s="47"/>
      <c r="E238" s="41">
        <f t="shared" si="33"/>
        <v>0</v>
      </c>
      <c r="F238" s="17" t="str">
        <f t="shared" si="30"/>
        <v>Pass</v>
      </c>
      <c r="H238" s="18" t="s">
        <v>29</v>
      </c>
      <c r="I238" s="22" t="s">
        <v>540</v>
      </c>
      <c r="J238" s="46">
        <v>22.27</v>
      </c>
      <c r="K238" s="41">
        <f t="shared" si="34"/>
        <v>0</v>
      </c>
      <c r="L238" s="17" t="str">
        <f t="shared" si="31"/>
        <v>Pass</v>
      </c>
      <c r="M238" s="17" t="str">
        <f t="shared" si="32"/>
        <v>Pass</v>
      </c>
    </row>
    <row r="239" spans="2:13">
      <c r="B239" s="18" t="s">
        <v>30</v>
      </c>
      <c r="C239" s="22"/>
      <c r="D239" s="47"/>
      <c r="E239" s="41">
        <f t="shared" si="33"/>
        <v>0</v>
      </c>
      <c r="F239" s="17" t="str">
        <f t="shared" si="30"/>
        <v>Pass</v>
      </c>
      <c r="H239" s="18" t="s">
        <v>30</v>
      </c>
      <c r="I239" s="22" t="s">
        <v>541</v>
      </c>
      <c r="J239" s="46">
        <v>22.27</v>
      </c>
      <c r="K239" s="41">
        <f t="shared" si="34"/>
        <v>0</v>
      </c>
      <c r="L239" s="17" t="str">
        <f t="shared" si="31"/>
        <v>Pass</v>
      </c>
      <c r="M239" s="17" t="str">
        <f t="shared" si="32"/>
        <v>Pass</v>
      </c>
    </row>
    <row r="240" spans="2:13">
      <c r="B240" s="18" t="s">
        <v>31</v>
      </c>
      <c r="C240" s="22"/>
      <c r="D240" s="47"/>
      <c r="E240" s="41">
        <f t="shared" si="33"/>
        <v>0</v>
      </c>
      <c r="F240" s="17" t="str">
        <f t="shared" si="30"/>
        <v>Pass</v>
      </c>
      <c r="H240" s="18" t="s">
        <v>31</v>
      </c>
      <c r="I240" s="22" t="s">
        <v>542</v>
      </c>
      <c r="J240" s="46">
        <v>22.27</v>
      </c>
      <c r="K240" s="41">
        <f t="shared" si="34"/>
        <v>0</v>
      </c>
      <c r="L240" s="17" t="str">
        <f t="shared" si="31"/>
        <v>Pass</v>
      </c>
      <c r="M240" s="17" t="str">
        <f t="shared" si="32"/>
        <v>Pass</v>
      </c>
    </row>
    <row r="241" spans="2:13">
      <c r="B241" s="18" t="s">
        <v>32</v>
      </c>
      <c r="C241" s="22"/>
      <c r="D241" s="47"/>
      <c r="E241" s="41">
        <f t="shared" si="33"/>
        <v>0</v>
      </c>
      <c r="F241" s="17" t="str">
        <f t="shared" si="30"/>
        <v>Pass</v>
      </c>
      <c r="H241" s="18" t="s">
        <v>32</v>
      </c>
      <c r="I241" s="22" t="s">
        <v>543</v>
      </c>
      <c r="J241" s="46">
        <v>22.27</v>
      </c>
      <c r="K241" s="41">
        <f t="shared" si="34"/>
        <v>0</v>
      </c>
      <c r="L241" s="17" t="str">
        <f t="shared" si="31"/>
        <v>Pass</v>
      </c>
      <c r="M241" s="17" t="str">
        <f t="shared" si="32"/>
        <v>Pass</v>
      </c>
    </row>
    <row r="242" spans="2:13">
      <c r="B242" s="18" t="s">
        <v>33</v>
      </c>
      <c r="C242" s="22"/>
      <c r="D242" s="47"/>
      <c r="E242" s="41">
        <f t="shared" si="33"/>
        <v>0</v>
      </c>
      <c r="F242" s="17" t="str">
        <f t="shared" si="30"/>
        <v>Pass</v>
      </c>
      <c r="H242" s="18" t="s">
        <v>33</v>
      </c>
      <c r="I242" s="22" t="s">
        <v>544</v>
      </c>
      <c r="J242" s="46">
        <v>22.27</v>
      </c>
      <c r="K242" s="41">
        <f t="shared" si="34"/>
        <v>0</v>
      </c>
      <c r="L242" s="17" t="str">
        <f t="shared" si="31"/>
        <v>Pass</v>
      </c>
      <c r="M242" s="17" t="str">
        <f t="shared" si="32"/>
        <v>Pass</v>
      </c>
    </row>
    <row r="243" spans="2:13">
      <c r="B243" s="18" t="s">
        <v>34</v>
      </c>
      <c r="C243" s="22"/>
      <c r="D243" s="47"/>
      <c r="E243" s="41">
        <f t="shared" si="33"/>
        <v>0</v>
      </c>
      <c r="F243" s="17" t="str">
        <f t="shared" si="30"/>
        <v>Pass</v>
      </c>
      <c r="H243" s="18" t="s">
        <v>34</v>
      </c>
      <c r="I243" s="22" t="s">
        <v>545</v>
      </c>
      <c r="J243" s="46">
        <v>22.27</v>
      </c>
      <c r="K243" s="41">
        <f t="shared" si="34"/>
        <v>0</v>
      </c>
      <c r="L243" s="17" t="str">
        <f t="shared" si="31"/>
        <v>Pass</v>
      </c>
      <c r="M243" s="17" t="str">
        <f t="shared" si="32"/>
        <v>Pass</v>
      </c>
    </row>
    <row r="244" spans="2:13">
      <c r="B244" s="18" t="s">
        <v>35</v>
      </c>
      <c r="C244" s="22"/>
      <c r="D244" s="47"/>
      <c r="E244" s="41">
        <f t="shared" si="33"/>
        <v>0</v>
      </c>
      <c r="F244" s="17" t="str">
        <f t="shared" si="30"/>
        <v>Pass</v>
      </c>
      <c r="H244" s="18" t="s">
        <v>35</v>
      </c>
      <c r="I244" s="22" t="s">
        <v>546</v>
      </c>
      <c r="J244" s="46">
        <v>22.27</v>
      </c>
      <c r="K244" s="41">
        <f t="shared" si="34"/>
        <v>0</v>
      </c>
      <c r="L244" s="17" t="str">
        <f t="shared" si="31"/>
        <v>Pass</v>
      </c>
      <c r="M244" s="17" t="str">
        <f t="shared" si="32"/>
        <v>Pass</v>
      </c>
    </row>
    <row r="245" spans="2:13">
      <c r="B245" s="18" t="s">
        <v>36</v>
      </c>
      <c r="C245" s="22"/>
      <c r="D245" s="47"/>
      <c r="E245" s="41">
        <f t="shared" si="33"/>
        <v>0</v>
      </c>
      <c r="F245" s="17" t="str">
        <f t="shared" si="30"/>
        <v>Pass</v>
      </c>
      <c r="H245" s="18" t="s">
        <v>36</v>
      </c>
      <c r="I245" s="22" t="s">
        <v>547</v>
      </c>
      <c r="J245" s="46">
        <v>22.27</v>
      </c>
      <c r="K245" s="41">
        <f t="shared" si="34"/>
        <v>0</v>
      </c>
      <c r="L245" s="17" t="str">
        <f t="shared" si="31"/>
        <v>Pass</v>
      </c>
      <c r="M245" s="17" t="str">
        <f t="shared" si="32"/>
        <v>Pass</v>
      </c>
    </row>
    <row r="246" spans="2:13">
      <c r="B246" s="18" t="s">
        <v>37</v>
      </c>
      <c r="C246" s="22"/>
      <c r="D246" s="47"/>
      <c r="E246" s="41">
        <f t="shared" si="33"/>
        <v>0</v>
      </c>
      <c r="F246" s="17" t="str">
        <f t="shared" si="30"/>
        <v>Pass</v>
      </c>
      <c r="H246" s="18" t="s">
        <v>37</v>
      </c>
      <c r="I246" s="22" t="s">
        <v>548</v>
      </c>
      <c r="J246" s="46">
        <v>22.27</v>
      </c>
      <c r="K246" s="41">
        <f t="shared" si="34"/>
        <v>0</v>
      </c>
      <c r="L246" s="17" t="str">
        <f t="shared" si="31"/>
        <v>Pass</v>
      </c>
      <c r="M246" s="17" t="str">
        <f t="shared" si="32"/>
        <v>Pass</v>
      </c>
    </row>
    <row r="247" spans="2:13">
      <c r="B247" s="18" t="s">
        <v>38</v>
      </c>
      <c r="C247" s="22"/>
      <c r="D247" s="47"/>
      <c r="E247" s="41">
        <f t="shared" si="33"/>
        <v>0</v>
      </c>
      <c r="F247" s="17" t="str">
        <f t="shared" si="30"/>
        <v>Pass</v>
      </c>
      <c r="H247" s="18" t="s">
        <v>38</v>
      </c>
      <c r="I247" s="22" t="s">
        <v>549</v>
      </c>
      <c r="J247" s="46">
        <v>22.27</v>
      </c>
      <c r="K247" s="41">
        <f t="shared" si="34"/>
        <v>0</v>
      </c>
      <c r="L247" s="17" t="str">
        <f t="shared" si="31"/>
        <v>Pass</v>
      </c>
      <c r="M247" s="17" t="str">
        <f t="shared" si="32"/>
        <v>Pass</v>
      </c>
    </row>
    <row r="248" spans="2:13">
      <c r="B248" s="18" t="s">
        <v>41</v>
      </c>
      <c r="C248" s="22"/>
      <c r="D248" s="47"/>
      <c r="E248" s="41">
        <f t="shared" si="33"/>
        <v>0</v>
      </c>
      <c r="F248" s="17" t="str">
        <f>IF(E248&lt;=max_clock_skew,"Pass", "Fail")</f>
        <v>Pass</v>
      </c>
      <c r="H248" s="18" t="s">
        <v>41</v>
      </c>
      <c r="I248" s="22"/>
      <c r="J248" s="46">
        <v>22.27</v>
      </c>
      <c r="K248" s="41">
        <f t="shared" si="34"/>
        <v>0</v>
      </c>
      <c r="L248" s="17" t="str">
        <f t="shared" si="31"/>
        <v>Pass</v>
      </c>
      <c r="M248" s="17" t="str">
        <f t="shared" si="32"/>
        <v>Pass</v>
      </c>
    </row>
    <row r="249" spans="2:13">
      <c r="B249" s="18" t="s">
        <v>42</v>
      </c>
      <c r="C249" s="22"/>
      <c r="D249" s="47"/>
      <c r="E249" s="41">
        <f t="shared" si="33"/>
        <v>0</v>
      </c>
      <c r="F249" s="17" t="str">
        <f>IF(E249&lt;=max_clock_skew,"Pass", "Fail")</f>
        <v>Pass</v>
      </c>
      <c r="H249" s="18" t="s">
        <v>42</v>
      </c>
      <c r="I249" s="22"/>
      <c r="J249" s="46">
        <v>22.27</v>
      </c>
      <c r="K249" s="41">
        <f t="shared" si="34"/>
        <v>0</v>
      </c>
      <c r="L249" s="17" t="str">
        <f t="shared" si="31"/>
        <v>Pass</v>
      </c>
      <c r="M249" s="17" t="str">
        <f t="shared" si="32"/>
        <v>Pass</v>
      </c>
    </row>
    <row r="250" spans="2:13">
      <c r="B250" s="18" t="s">
        <v>43</v>
      </c>
      <c r="C250" s="22"/>
      <c r="D250" s="47"/>
      <c r="E250" s="41">
        <f t="shared" si="33"/>
        <v>0</v>
      </c>
      <c r="F250" s="17" t="str">
        <f>IF(E250&lt;=max_ACC_length_delta,"Pass", "Fail")</f>
        <v>Pass</v>
      </c>
      <c r="H250" s="18" t="s">
        <v>43</v>
      </c>
      <c r="I250" s="22" t="s">
        <v>550</v>
      </c>
      <c r="J250" s="46">
        <v>22.27</v>
      </c>
      <c r="K250" s="41">
        <f t="shared" si="34"/>
        <v>0</v>
      </c>
      <c r="L250" s="17" t="str">
        <f t="shared" si="31"/>
        <v>Pass</v>
      </c>
      <c r="M250" s="17" t="str">
        <f t="shared" si="32"/>
        <v>Pass</v>
      </c>
    </row>
    <row r="251" spans="2:13">
      <c r="B251" s="18" t="s">
        <v>44</v>
      </c>
      <c r="C251" s="22"/>
      <c r="D251" s="47"/>
      <c r="E251" s="41">
        <f t="shared" si="33"/>
        <v>0</v>
      </c>
      <c r="F251" s="17" t="str">
        <f>IF(E251&lt;=max_ACC_length_delta,"Pass", "Fail")</f>
        <v>Pass</v>
      </c>
      <c r="H251" s="18" t="s">
        <v>44</v>
      </c>
      <c r="I251" s="22" t="s">
        <v>551</v>
      </c>
      <c r="J251" s="46">
        <v>22.27</v>
      </c>
      <c r="K251" s="41">
        <f t="shared" si="34"/>
        <v>0</v>
      </c>
      <c r="L251" s="17" t="str">
        <f t="shared" si="31"/>
        <v>Pass</v>
      </c>
      <c r="M251" s="17" t="str">
        <f t="shared" si="32"/>
        <v>Pass</v>
      </c>
    </row>
    <row r="252" spans="2:13">
      <c r="B252" s="18" t="s">
        <v>45</v>
      </c>
      <c r="C252" s="22"/>
      <c r="D252" s="47"/>
      <c r="E252" s="41">
        <f t="shared" si="33"/>
        <v>0</v>
      </c>
      <c r="F252" s="17" t="str">
        <f>IF(E252&lt;=max_ACC_length_delta,"Pass", "Fail")</f>
        <v>Pass</v>
      </c>
      <c r="H252" s="18" t="s">
        <v>45</v>
      </c>
      <c r="I252" s="22" t="s">
        <v>552</v>
      </c>
      <c r="J252" s="46">
        <v>22.27</v>
      </c>
      <c r="K252" s="41">
        <f t="shared" si="34"/>
        <v>0</v>
      </c>
      <c r="L252" s="17" t="str">
        <f t="shared" si="31"/>
        <v>Pass</v>
      </c>
      <c r="M252" s="17" t="str">
        <f t="shared" si="32"/>
        <v>Pass</v>
      </c>
    </row>
    <row r="253" spans="2:13">
      <c r="C253" s="29"/>
      <c r="D253" s="29"/>
      <c r="I253" s="29"/>
      <c r="J253" s="29"/>
    </row>
    <row r="254" spans="2:13">
      <c r="B254" s="10" t="s">
        <v>63</v>
      </c>
      <c r="C254" s="44" t="s">
        <v>341</v>
      </c>
      <c r="D254" s="45" t="s">
        <v>57</v>
      </c>
      <c r="E254" s="12" t="s">
        <v>11</v>
      </c>
      <c r="F254" s="12" t="s">
        <v>10</v>
      </c>
      <c r="H254" s="10" t="s">
        <v>63</v>
      </c>
      <c r="I254" s="44"/>
      <c r="J254" s="45" t="s">
        <v>9</v>
      </c>
      <c r="K254" s="12" t="s">
        <v>11</v>
      </c>
      <c r="L254" s="12" t="s">
        <v>68</v>
      </c>
      <c r="M254" s="12" t="s">
        <v>69</v>
      </c>
    </row>
    <row r="255" spans="2:13">
      <c r="B255" s="13" t="s">
        <v>39</v>
      </c>
      <c r="C255" s="22"/>
      <c r="D255" s="46"/>
      <c r="E255" s="15"/>
      <c r="F255" s="15" t="s">
        <v>12</v>
      </c>
      <c r="H255" s="13" t="s">
        <v>39</v>
      </c>
      <c r="I255" s="22" t="s">
        <v>553</v>
      </c>
      <c r="J255" s="46">
        <v>22.27</v>
      </c>
      <c r="K255" s="15"/>
      <c r="L255" s="15" t="s">
        <v>12</v>
      </c>
      <c r="M255" s="17" t="str">
        <f>IF(J255&lt;=max_clock_stub_length,"Pass", "Fail")</f>
        <v>Pass</v>
      </c>
    </row>
    <row r="256" spans="2:13">
      <c r="B256" s="13" t="s">
        <v>40</v>
      </c>
      <c r="C256" s="22"/>
      <c r="D256" s="46"/>
      <c r="E256" s="40">
        <f>IF(D256&lt;1,0,ABS($D$255-D256))</f>
        <v>0</v>
      </c>
      <c r="F256" s="17" t="str">
        <f>IF(E256&lt;=max_clock_skew,"Pass", "Fail")</f>
        <v>Pass</v>
      </c>
      <c r="H256" s="13" t="s">
        <v>40</v>
      </c>
      <c r="I256" s="22" t="s">
        <v>554</v>
      </c>
      <c r="J256" s="46">
        <v>22.27</v>
      </c>
      <c r="K256" s="40">
        <f>IF(J256&lt;1,0,ABS($J$255-J256))</f>
        <v>0</v>
      </c>
      <c r="L256" s="17" t="str">
        <f>IF(K256&lt;=max_clock_stub_skew,"Pass", "Fail")</f>
        <v>Pass</v>
      </c>
      <c r="M256" s="17" t="str">
        <f>IF(J256&lt;=max_clock_stub_length,"Pass", "Fail")</f>
        <v>Pass</v>
      </c>
    </row>
    <row r="257" spans="2:13">
      <c r="B257" s="18" t="s">
        <v>14</v>
      </c>
      <c r="C257" s="22"/>
      <c r="D257" s="47"/>
      <c r="E257" s="41">
        <f>IF(D257&lt;1,0,ABS($D$255-D257))</f>
        <v>0</v>
      </c>
      <c r="F257" s="17" t="str">
        <f t="shared" ref="F257:F281" si="35">IF(E257&lt;=max_ACC_length_delta,"Pass", "Fail")</f>
        <v>Pass</v>
      </c>
      <c r="H257" s="18" t="s">
        <v>14</v>
      </c>
      <c r="I257" s="22" t="s">
        <v>555</v>
      </c>
      <c r="J257" s="46">
        <v>22.27</v>
      </c>
      <c r="K257" s="41">
        <f>IF(J257&lt;1,0,ABS($J$255-J257))</f>
        <v>0</v>
      </c>
      <c r="L257" s="17" t="str">
        <f t="shared" ref="L257:L286" si="36">IF(K257&lt;=max_ACC_stub_skew,"Pass", "Fail")</f>
        <v>Pass</v>
      </c>
      <c r="M257" s="17" t="str">
        <f t="shared" ref="M257:M286" si="37">IF(J257&lt;=max_ACC_stub_length,"Pass", "Fail")</f>
        <v>Pass</v>
      </c>
    </row>
    <row r="258" spans="2:13">
      <c r="B258" s="18" t="s">
        <v>15</v>
      </c>
      <c r="C258" s="22"/>
      <c r="D258" s="47"/>
      <c r="E258" s="41">
        <f t="shared" ref="E258:E286" si="38">IF(D258&lt;1,0,ABS($D$255-D258))</f>
        <v>0</v>
      </c>
      <c r="F258" s="17" t="str">
        <f t="shared" si="35"/>
        <v>Pass</v>
      </c>
      <c r="H258" s="18" t="s">
        <v>15</v>
      </c>
      <c r="I258" s="22" t="s">
        <v>556</v>
      </c>
      <c r="J258" s="46">
        <v>22.27</v>
      </c>
      <c r="K258" s="41">
        <f t="shared" ref="K258:K286" si="39">IF(J258&lt;1,0,ABS($J$255-J258))</f>
        <v>0</v>
      </c>
      <c r="L258" s="17" t="str">
        <f t="shared" si="36"/>
        <v>Pass</v>
      </c>
      <c r="M258" s="17" t="str">
        <f t="shared" si="37"/>
        <v>Pass</v>
      </c>
    </row>
    <row r="259" spans="2:13">
      <c r="B259" s="18" t="s">
        <v>16</v>
      </c>
      <c r="C259" s="22"/>
      <c r="D259" s="47"/>
      <c r="E259" s="41">
        <f t="shared" si="38"/>
        <v>0</v>
      </c>
      <c r="F259" s="17" t="str">
        <f t="shared" si="35"/>
        <v>Pass</v>
      </c>
      <c r="H259" s="18" t="s">
        <v>16</v>
      </c>
      <c r="I259" s="22" t="s">
        <v>557</v>
      </c>
      <c r="J259" s="46">
        <v>22.27</v>
      </c>
      <c r="K259" s="41">
        <f t="shared" si="39"/>
        <v>0</v>
      </c>
      <c r="L259" s="17" t="str">
        <f t="shared" si="36"/>
        <v>Pass</v>
      </c>
      <c r="M259" s="17" t="str">
        <f t="shared" si="37"/>
        <v>Pass</v>
      </c>
    </row>
    <row r="260" spans="2:13">
      <c r="B260" s="18" t="s">
        <v>17</v>
      </c>
      <c r="C260" s="22"/>
      <c r="D260" s="47"/>
      <c r="E260" s="41">
        <f t="shared" si="38"/>
        <v>0</v>
      </c>
      <c r="F260" s="17" t="str">
        <f t="shared" si="35"/>
        <v>Pass</v>
      </c>
      <c r="H260" s="18" t="s">
        <v>17</v>
      </c>
      <c r="I260" s="22" t="s">
        <v>558</v>
      </c>
      <c r="J260" s="46">
        <v>22.27</v>
      </c>
      <c r="K260" s="41">
        <f t="shared" si="39"/>
        <v>0</v>
      </c>
      <c r="L260" s="17" t="str">
        <f t="shared" si="36"/>
        <v>Pass</v>
      </c>
      <c r="M260" s="17" t="str">
        <f t="shared" si="37"/>
        <v>Pass</v>
      </c>
    </row>
    <row r="261" spans="2:13">
      <c r="B261" s="18" t="s">
        <v>18</v>
      </c>
      <c r="C261" s="22"/>
      <c r="D261" s="47"/>
      <c r="E261" s="41">
        <f t="shared" si="38"/>
        <v>0</v>
      </c>
      <c r="F261" s="17" t="str">
        <f t="shared" si="35"/>
        <v>Pass</v>
      </c>
      <c r="H261" s="18" t="s">
        <v>18</v>
      </c>
      <c r="I261" s="22" t="s">
        <v>559</v>
      </c>
      <c r="J261" s="46">
        <v>22.27</v>
      </c>
      <c r="K261" s="41">
        <f t="shared" si="39"/>
        <v>0</v>
      </c>
      <c r="L261" s="17" t="str">
        <f t="shared" si="36"/>
        <v>Pass</v>
      </c>
      <c r="M261" s="17" t="str">
        <f t="shared" si="37"/>
        <v>Pass</v>
      </c>
    </row>
    <row r="262" spans="2:13">
      <c r="B262" s="18" t="s">
        <v>19</v>
      </c>
      <c r="C262" s="22"/>
      <c r="D262" s="47"/>
      <c r="E262" s="41">
        <f t="shared" si="38"/>
        <v>0</v>
      </c>
      <c r="F262" s="17" t="str">
        <f t="shared" si="35"/>
        <v>Pass</v>
      </c>
      <c r="H262" s="18" t="s">
        <v>19</v>
      </c>
      <c r="I262" s="22" t="s">
        <v>560</v>
      </c>
      <c r="J262" s="46">
        <v>22.27</v>
      </c>
      <c r="K262" s="41">
        <f t="shared" si="39"/>
        <v>0</v>
      </c>
      <c r="L262" s="17" t="str">
        <f t="shared" si="36"/>
        <v>Pass</v>
      </c>
      <c r="M262" s="17" t="str">
        <f t="shared" si="37"/>
        <v>Pass</v>
      </c>
    </row>
    <row r="263" spans="2:13">
      <c r="B263" s="18" t="s">
        <v>20</v>
      </c>
      <c r="C263" s="22"/>
      <c r="D263" s="47"/>
      <c r="E263" s="41">
        <f t="shared" si="38"/>
        <v>0</v>
      </c>
      <c r="F263" s="17" t="str">
        <f t="shared" si="35"/>
        <v>Pass</v>
      </c>
      <c r="H263" s="18" t="s">
        <v>20</v>
      </c>
      <c r="I263" s="22" t="s">
        <v>561</v>
      </c>
      <c r="J263" s="46">
        <v>22.27</v>
      </c>
      <c r="K263" s="41">
        <f t="shared" si="39"/>
        <v>0</v>
      </c>
      <c r="L263" s="17" t="str">
        <f t="shared" si="36"/>
        <v>Pass</v>
      </c>
      <c r="M263" s="17" t="str">
        <f t="shared" si="37"/>
        <v>Pass</v>
      </c>
    </row>
    <row r="264" spans="2:13">
      <c r="B264" s="18" t="s">
        <v>21</v>
      </c>
      <c r="C264" s="22"/>
      <c r="D264" s="47"/>
      <c r="E264" s="41">
        <f t="shared" si="38"/>
        <v>0</v>
      </c>
      <c r="F264" s="17" t="str">
        <f t="shared" si="35"/>
        <v>Pass</v>
      </c>
      <c r="H264" s="18" t="s">
        <v>21</v>
      </c>
      <c r="I264" s="22" t="s">
        <v>562</v>
      </c>
      <c r="J264" s="46">
        <v>22.27</v>
      </c>
      <c r="K264" s="41">
        <f t="shared" si="39"/>
        <v>0</v>
      </c>
      <c r="L264" s="17" t="str">
        <f t="shared" si="36"/>
        <v>Pass</v>
      </c>
      <c r="M264" s="17" t="str">
        <f t="shared" si="37"/>
        <v>Pass</v>
      </c>
    </row>
    <row r="265" spans="2:13">
      <c r="B265" s="18" t="s">
        <v>22</v>
      </c>
      <c r="C265" s="22"/>
      <c r="D265" s="47"/>
      <c r="E265" s="41">
        <f t="shared" si="38"/>
        <v>0</v>
      </c>
      <c r="F265" s="17" t="str">
        <f t="shared" si="35"/>
        <v>Pass</v>
      </c>
      <c r="H265" s="18" t="s">
        <v>22</v>
      </c>
      <c r="I265" s="22" t="s">
        <v>563</v>
      </c>
      <c r="J265" s="46">
        <v>22.27</v>
      </c>
      <c r="K265" s="41">
        <f t="shared" si="39"/>
        <v>0</v>
      </c>
      <c r="L265" s="17" t="str">
        <f t="shared" si="36"/>
        <v>Pass</v>
      </c>
      <c r="M265" s="17" t="str">
        <f t="shared" si="37"/>
        <v>Pass</v>
      </c>
    </row>
    <row r="266" spans="2:13">
      <c r="B266" s="18" t="s">
        <v>23</v>
      </c>
      <c r="C266" s="22"/>
      <c r="D266" s="47"/>
      <c r="E266" s="41">
        <f t="shared" si="38"/>
        <v>0</v>
      </c>
      <c r="F266" s="17" t="str">
        <f t="shared" si="35"/>
        <v>Pass</v>
      </c>
      <c r="H266" s="18" t="s">
        <v>23</v>
      </c>
      <c r="I266" s="22" t="s">
        <v>564</v>
      </c>
      <c r="J266" s="46">
        <v>22.27</v>
      </c>
      <c r="K266" s="41">
        <f t="shared" si="39"/>
        <v>0</v>
      </c>
      <c r="L266" s="17" t="str">
        <f t="shared" si="36"/>
        <v>Pass</v>
      </c>
      <c r="M266" s="17" t="str">
        <f t="shared" si="37"/>
        <v>Pass</v>
      </c>
    </row>
    <row r="267" spans="2:13">
      <c r="B267" s="18" t="s">
        <v>24</v>
      </c>
      <c r="C267" s="22"/>
      <c r="D267" s="47"/>
      <c r="E267" s="41">
        <f t="shared" si="38"/>
        <v>0</v>
      </c>
      <c r="F267" s="17" t="str">
        <f t="shared" si="35"/>
        <v>Pass</v>
      </c>
      <c r="H267" s="18" t="s">
        <v>24</v>
      </c>
      <c r="I267" s="22" t="s">
        <v>565</v>
      </c>
      <c r="J267" s="46">
        <v>22.27</v>
      </c>
      <c r="K267" s="41">
        <f t="shared" si="39"/>
        <v>0</v>
      </c>
      <c r="L267" s="17" t="str">
        <f t="shared" si="36"/>
        <v>Pass</v>
      </c>
      <c r="M267" s="17" t="str">
        <f t="shared" si="37"/>
        <v>Pass</v>
      </c>
    </row>
    <row r="268" spans="2:13">
      <c r="B268" s="18" t="s">
        <v>25</v>
      </c>
      <c r="C268" s="22"/>
      <c r="D268" s="47"/>
      <c r="E268" s="41">
        <f t="shared" si="38"/>
        <v>0</v>
      </c>
      <c r="F268" s="17" t="str">
        <f t="shared" si="35"/>
        <v>Pass</v>
      </c>
      <c r="H268" s="18" t="s">
        <v>25</v>
      </c>
      <c r="I268" s="22" t="s">
        <v>566</v>
      </c>
      <c r="J268" s="46">
        <v>22.27</v>
      </c>
      <c r="K268" s="41">
        <f t="shared" si="39"/>
        <v>0</v>
      </c>
      <c r="L268" s="17" t="str">
        <f t="shared" si="36"/>
        <v>Pass</v>
      </c>
      <c r="M268" s="17" t="str">
        <f t="shared" si="37"/>
        <v>Pass</v>
      </c>
    </row>
    <row r="269" spans="2:13">
      <c r="B269" s="18" t="s">
        <v>26</v>
      </c>
      <c r="C269" s="22"/>
      <c r="D269" s="47"/>
      <c r="E269" s="41">
        <f t="shared" si="38"/>
        <v>0</v>
      </c>
      <c r="F269" s="17" t="str">
        <f t="shared" si="35"/>
        <v>Pass</v>
      </c>
      <c r="H269" s="18" t="s">
        <v>26</v>
      </c>
      <c r="I269" s="22" t="s">
        <v>567</v>
      </c>
      <c r="J269" s="46">
        <v>22.27</v>
      </c>
      <c r="K269" s="41">
        <f t="shared" si="39"/>
        <v>0</v>
      </c>
      <c r="L269" s="17" t="str">
        <f t="shared" si="36"/>
        <v>Pass</v>
      </c>
      <c r="M269" s="17" t="str">
        <f t="shared" si="37"/>
        <v>Pass</v>
      </c>
    </row>
    <row r="270" spans="2:13">
      <c r="B270" s="18" t="s">
        <v>27</v>
      </c>
      <c r="C270" s="22"/>
      <c r="D270" s="47"/>
      <c r="E270" s="41">
        <f t="shared" si="38"/>
        <v>0</v>
      </c>
      <c r="F270" s="17" t="str">
        <f t="shared" si="35"/>
        <v>Pass</v>
      </c>
      <c r="H270" s="18" t="s">
        <v>27</v>
      </c>
      <c r="I270" s="22" t="s">
        <v>568</v>
      </c>
      <c r="J270" s="46">
        <v>22.27</v>
      </c>
      <c r="K270" s="41">
        <f t="shared" si="39"/>
        <v>0</v>
      </c>
      <c r="L270" s="17" t="str">
        <f t="shared" si="36"/>
        <v>Pass</v>
      </c>
      <c r="M270" s="17" t="str">
        <f t="shared" si="37"/>
        <v>Pass</v>
      </c>
    </row>
    <row r="271" spans="2:13">
      <c r="B271" s="18" t="s">
        <v>28</v>
      </c>
      <c r="C271" s="22"/>
      <c r="D271" s="47"/>
      <c r="E271" s="41">
        <f t="shared" si="38"/>
        <v>0</v>
      </c>
      <c r="F271" s="17" t="str">
        <f t="shared" si="35"/>
        <v>Pass</v>
      </c>
      <c r="H271" s="18" t="s">
        <v>28</v>
      </c>
      <c r="I271" s="22" t="s">
        <v>569</v>
      </c>
      <c r="J271" s="46">
        <v>22.27</v>
      </c>
      <c r="K271" s="41">
        <f t="shared" si="39"/>
        <v>0</v>
      </c>
      <c r="L271" s="17" t="str">
        <f t="shared" si="36"/>
        <v>Pass</v>
      </c>
      <c r="M271" s="17" t="str">
        <f t="shared" si="37"/>
        <v>Pass</v>
      </c>
    </row>
    <row r="272" spans="2:13">
      <c r="B272" s="18" t="s">
        <v>29</v>
      </c>
      <c r="C272" s="22"/>
      <c r="D272" s="47"/>
      <c r="E272" s="41">
        <f t="shared" si="38"/>
        <v>0</v>
      </c>
      <c r="F272" s="17" t="str">
        <f t="shared" si="35"/>
        <v>Pass</v>
      </c>
      <c r="H272" s="18" t="s">
        <v>29</v>
      </c>
      <c r="I272" s="22" t="s">
        <v>570</v>
      </c>
      <c r="J272" s="46">
        <v>22.27</v>
      </c>
      <c r="K272" s="41">
        <f t="shared" si="39"/>
        <v>0</v>
      </c>
      <c r="L272" s="17" t="str">
        <f t="shared" si="36"/>
        <v>Pass</v>
      </c>
      <c r="M272" s="17" t="str">
        <f t="shared" si="37"/>
        <v>Pass</v>
      </c>
    </row>
    <row r="273" spans="2:13">
      <c r="B273" s="18" t="s">
        <v>30</v>
      </c>
      <c r="C273" s="22"/>
      <c r="D273" s="47"/>
      <c r="E273" s="41">
        <f t="shared" si="38"/>
        <v>0</v>
      </c>
      <c r="F273" s="17" t="str">
        <f t="shared" si="35"/>
        <v>Pass</v>
      </c>
      <c r="H273" s="18" t="s">
        <v>30</v>
      </c>
      <c r="I273" s="22" t="s">
        <v>571</v>
      </c>
      <c r="J273" s="46">
        <v>22.27</v>
      </c>
      <c r="K273" s="41">
        <f t="shared" si="39"/>
        <v>0</v>
      </c>
      <c r="L273" s="17" t="str">
        <f t="shared" si="36"/>
        <v>Pass</v>
      </c>
      <c r="M273" s="17" t="str">
        <f t="shared" si="37"/>
        <v>Pass</v>
      </c>
    </row>
    <row r="274" spans="2:13">
      <c r="B274" s="18" t="s">
        <v>31</v>
      </c>
      <c r="C274" s="22"/>
      <c r="D274" s="47"/>
      <c r="E274" s="41">
        <f t="shared" si="38"/>
        <v>0</v>
      </c>
      <c r="F274" s="17" t="str">
        <f t="shared" si="35"/>
        <v>Pass</v>
      </c>
      <c r="H274" s="18" t="s">
        <v>31</v>
      </c>
      <c r="I274" s="22" t="s">
        <v>572</v>
      </c>
      <c r="J274" s="46">
        <v>22.27</v>
      </c>
      <c r="K274" s="41">
        <f t="shared" si="39"/>
        <v>0</v>
      </c>
      <c r="L274" s="17" t="str">
        <f t="shared" si="36"/>
        <v>Pass</v>
      </c>
      <c r="M274" s="17" t="str">
        <f t="shared" si="37"/>
        <v>Pass</v>
      </c>
    </row>
    <row r="275" spans="2:13">
      <c r="B275" s="18" t="s">
        <v>32</v>
      </c>
      <c r="C275" s="22"/>
      <c r="D275" s="47"/>
      <c r="E275" s="41">
        <f t="shared" si="38"/>
        <v>0</v>
      </c>
      <c r="F275" s="17" t="str">
        <f t="shared" si="35"/>
        <v>Pass</v>
      </c>
      <c r="H275" s="18" t="s">
        <v>32</v>
      </c>
      <c r="I275" s="22" t="s">
        <v>573</v>
      </c>
      <c r="J275" s="46">
        <v>22.27</v>
      </c>
      <c r="K275" s="41">
        <f t="shared" si="39"/>
        <v>0</v>
      </c>
      <c r="L275" s="17" t="str">
        <f t="shared" si="36"/>
        <v>Pass</v>
      </c>
      <c r="M275" s="17" t="str">
        <f t="shared" si="37"/>
        <v>Pass</v>
      </c>
    </row>
    <row r="276" spans="2:13">
      <c r="B276" s="18" t="s">
        <v>33</v>
      </c>
      <c r="C276" s="22"/>
      <c r="D276" s="47"/>
      <c r="E276" s="41">
        <f t="shared" si="38"/>
        <v>0</v>
      </c>
      <c r="F276" s="17" t="str">
        <f t="shared" si="35"/>
        <v>Pass</v>
      </c>
      <c r="H276" s="18" t="s">
        <v>33</v>
      </c>
      <c r="I276" s="22" t="s">
        <v>574</v>
      </c>
      <c r="J276" s="46">
        <v>22.27</v>
      </c>
      <c r="K276" s="41">
        <f t="shared" si="39"/>
        <v>0</v>
      </c>
      <c r="L276" s="17" t="str">
        <f t="shared" si="36"/>
        <v>Pass</v>
      </c>
      <c r="M276" s="17" t="str">
        <f t="shared" si="37"/>
        <v>Pass</v>
      </c>
    </row>
    <row r="277" spans="2:13">
      <c r="B277" s="18" t="s">
        <v>34</v>
      </c>
      <c r="C277" s="22"/>
      <c r="D277" s="47"/>
      <c r="E277" s="41">
        <f t="shared" si="38"/>
        <v>0</v>
      </c>
      <c r="F277" s="17" t="str">
        <f t="shared" si="35"/>
        <v>Pass</v>
      </c>
      <c r="H277" s="18" t="s">
        <v>34</v>
      </c>
      <c r="I277" s="22" t="s">
        <v>575</v>
      </c>
      <c r="J277" s="46">
        <v>22.27</v>
      </c>
      <c r="K277" s="41">
        <f t="shared" si="39"/>
        <v>0</v>
      </c>
      <c r="L277" s="17" t="str">
        <f t="shared" si="36"/>
        <v>Pass</v>
      </c>
      <c r="M277" s="17" t="str">
        <f t="shared" si="37"/>
        <v>Pass</v>
      </c>
    </row>
    <row r="278" spans="2:13">
      <c r="B278" s="18" t="s">
        <v>35</v>
      </c>
      <c r="C278" s="22"/>
      <c r="D278" s="47"/>
      <c r="E278" s="41">
        <f t="shared" si="38"/>
        <v>0</v>
      </c>
      <c r="F278" s="17" t="str">
        <f t="shared" si="35"/>
        <v>Pass</v>
      </c>
      <c r="H278" s="18" t="s">
        <v>35</v>
      </c>
      <c r="I278" s="22" t="s">
        <v>576</v>
      </c>
      <c r="J278" s="46">
        <v>22.27</v>
      </c>
      <c r="K278" s="41">
        <f t="shared" si="39"/>
        <v>0</v>
      </c>
      <c r="L278" s="17" t="str">
        <f t="shared" si="36"/>
        <v>Pass</v>
      </c>
      <c r="M278" s="17" t="str">
        <f t="shared" si="37"/>
        <v>Pass</v>
      </c>
    </row>
    <row r="279" spans="2:13">
      <c r="B279" s="18" t="s">
        <v>36</v>
      </c>
      <c r="C279" s="22"/>
      <c r="D279" s="47"/>
      <c r="E279" s="41">
        <f t="shared" si="38"/>
        <v>0</v>
      </c>
      <c r="F279" s="17" t="str">
        <f t="shared" si="35"/>
        <v>Pass</v>
      </c>
      <c r="H279" s="18" t="s">
        <v>36</v>
      </c>
      <c r="I279" s="22" t="s">
        <v>577</v>
      </c>
      <c r="J279" s="46">
        <v>22.27</v>
      </c>
      <c r="K279" s="41">
        <f t="shared" si="39"/>
        <v>0</v>
      </c>
      <c r="L279" s="17" t="str">
        <f t="shared" si="36"/>
        <v>Pass</v>
      </c>
      <c r="M279" s="17" t="str">
        <f t="shared" si="37"/>
        <v>Pass</v>
      </c>
    </row>
    <row r="280" spans="2:13">
      <c r="B280" s="18" t="s">
        <v>37</v>
      </c>
      <c r="C280" s="22"/>
      <c r="D280" s="47"/>
      <c r="E280" s="41">
        <f t="shared" si="38"/>
        <v>0</v>
      </c>
      <c r="F280" s="17" t="str">
        <f t="shared" si="35"/>
        <v>Pass</v>
      </c>
      <c r="H280" s="18" t="s">
        <v>37</v>
      </c>
      <c r="I280" s="22" t="s">
        <v>578</v>
      </c>
      <c r="J280" s="46">
        <v>22.27</v>
      </c>
      <c r="K280" s="41">
        <f t="shared" si="39"/>
        <v>0</v>
      </c>
      <c r="L280" s="17" t="str">
        <f t="shared" si="36"/>
        <v>Pass</v>
      </c>
      <c r="M280" s="17" t="str">
        <f t="shared" si="37"/>
        <v>Pass</v>
      </c>
    </row>
    <row r="281" spans="2:13">
      <c r="B281" s="18" t="s">
        <v>38</v>
      </c>
      <c r="C281" s="22"/>
      <c r="D281" s="47"/>
      <c r="E281" s="41">
        <f t="shared" si="38"/>
        <v>0</v>
      </c>
      <c r="F281" s="17" t="str">
        <f t="shared" si="35"/>
        <v>Pass</v>
      </c>
      <c r="H281" s="18" t="s">
        <v>38</v>
      </c>
      <c r="I281" s="22" t="s">
        <v>579</v>
      </c>
      <c r="J281" s="46">
        <v>22.27</v>
      </c>
      <c r="K281" s="41">
        <f t="shared" si="39"/>
        <v>0</v>
      </c>
      <c r="L281" s="17" t="str">
        <f t="shared" si="36"/>
        <v>Pass</v>
      </c>
      <c r="M281" s="17" t="str">
        <f t="shared" si="37"/>
        <v>Pass</v>
      </c>
    </row>
    <row r="282" spans="2:13">
      <c r="B282" s="18" t="s">
        <v>41</v>
      </c>
      <c r="C282" s="22"/>
      <c r="D282" s="47"/>
      <c r="E282" s="41">
        <f t="shared" si="38"/>
        <v>0</v>
      </c>
      <c r="F282" s="17" t="str">
        <f>IF(E282&lt;=max_clock_skew,"Pass", "Fail")</f>
        <v>Pass</v>
      </c>
      <c r="H282" s="18" t="s">
        <v>41</v>
      </c>
      <c r="I282" s="22"/>
      <c r="J282" s="46">
        <v>22.27</v>
      </c>
      <c r="K282" s="41">
        <f t="shared" si="39"/>
        <v>0</v>
      </c>
      <c r="L282" s="17" t="str">
        <f t="shared" si="36"/>
        <v>Pass</v>
      </c>
      <c r="M282" s="17" t="str">
        <f t="shared" si="37"/>
        <v>Pass</v>
      </c>
    </row>
    <row r="283" spans="2:13">
      <c r="B283" s="18" t="s">
        <v>42</v>
      </c>
      <c r="C283" s="22"/>
      <c r="D283" s="47"/>
      <c r="E283" s="41">
        <f t="shared" si="38"/>
        <v>0</v>
      </c>
      <c r="F283" s="17" t="str">
        <f>IF(E283&lt;=max_clock_skew,"Pass", "Fail")</f>
        <v>Pass</v>
      </c>
      <c r="H283" s="18" t="s">
        <v>42</v>
      </c>
      <c r="I283" s="22"/>
      <c r="J283" s="46">
        <v>22.27</v>
      </c>
      <c r="K283" s="41">
        <f t="shared" si="39"/>
        <v>0</v>
      </c>
      <c r="L283" s="17" t="str">
        <f t="shared" si="36"/>
        <v>Pass</v>
      </c>
      <c r="M283" s="17" t="str">
        <f t="shared" si="37"/>
        <v>Pass</v>
      </c>
    </row>
    <row r="284" spans="2:13">
      <c r="B284" s="18" t="s">
        <v>43</v>
      </c>
      <c r="C284" s="22"/>
      <c r="D284" s="47"/>
      <c r="E284" s="41">
        <f t="shared" si="38"/>
        <v>0</v>
      </c>
      <c r="F284" s="17" t="str">
        <f>IF(E284&lt;=max_ACC_length_delta,"Pass", "Fail")</f>
        <v>Pass</v>
      </c>
      <c r="H284" s="18" t="s">
        <v>43</v>
      </c>
      <c r="I284" s="22" t="s">
        <v>580</v>
      </c>
      <c r="J284" s="46">
        <v>22.27</v>
      </c>
      <c r="K284" s="41">
        <f t="shared" si="39"/>
        <v>0</v>
      </c>
      <c r="L284" s="17" t="str">
        <f t="shared" si="36"/>
        <v>Pass</v>
      </c>
      <c r="M284" s="17" t="str">
        <f t="shared" si="37"/>
        <v>Pass</v>
      </c>
    </row>
    <row r="285" spans="2:13">
      <c r="B285" s="18" t="s">
        <v>44</v>
      </c>
      <c r="C285" s="22"/>
      <c r="D285" s="47"/>
      <c r="E285" s="41">
        <f t="shared" si="38"/>
        <v>0</v>
      </c>
      <c r="F285" s="17" t="str">
        <f>IF(E285&lt;=max_ACC_length_delta,"Pass", "Fail")</f>
        <v>Pass</v>
      </c>
      <c r="H285" s="18" t="s">
        <v>44</v>
      </c>
      <c r="I285" s="22" t="s">
        <v>581</v>
      </c>
      <c r="J285" s="46">
        <v>22.27</v>
      </c>
      <c r="K285" s="41">
        <f t="shared" si="39"/>
        <v>0</v>
      </c>
      <c r="L285" s="17" t="str">
        <f t="shared" si="36"/>
        <v>Pass</v>
      </c>
      <c r="M285" s="17" t="str">
        <f t="shared" si="37"/>
        <v>Pass</v>
      </c>
    </row>
    <row r="286" spans="2:13">
      <c r="B286" s="18" t="s">
        <v>45</v>
      </c>
      <c r="C286" s="22"/>
      <c r="D286" s="47"/>
      <c r="E286" s="41">
        <f t="shared" si="38"/>
        <v>0</v>
      </c>
      <c r="F286" s="17" t="str">
        <f>IF(E286&lt;=max_ACC_length_delta,"Pass", "Fail")</f>
        <v>Pass</v>
      </c>
      <c r="H286" s="18" t="s">
        <v>45</v>
      </c>
      <c r="I286" s="22" t="s">
        <v>582</v>
      </c>
      <c r="J286" s="46">
        <v>22.27</v>
      </c>
      <c r="K286" s="41">
        <f t="shared" si="39"/>
        <v>0</v>
      </c>
      <c r="L286" s="17" t="str">
        <f t="shared" si="36"/>
        <v>Pass</v>
      </c>
      <c r="M286" s="17" t="str">
        <f t="shared" si="37"/>
        <v>Pass</v>
      </c>
    </row>
    <row r="287" spans="2:13">
      <c r="C287" s="29"/>
      <c r="D287" s="29"/>
      <c r="I287" s="29"/>
      <c r="J287" s="29"/>
    </row>
    <row r="288" spans="2:13">
      <c r="B288" s="10" t="s">
        <v>64</v>
      </c>
      <c r="C288" s="44" t="s">
        <v>342</v>
      </c>
      <c r="D288" s="45" t="s">
        <v>57</v>
      </c>
      <c r="E288" s="12" t="s">
        <v>11</v>
      </c>
      <c r="F288" s="12" t="s">
        <v>10</v>
      </c>
      <c r="H288" s="10" t="s">
        <v>63</v>
      </c>
      <c r="I288" s="44"/>
      <c r="J288" s="45" t="s">
        <v>9</v>
      </c>
      <c r="K288" s="12" t="s">
        <v>11</v>
      </c>
      <c r="L288" s="12" t="s">
        <v>68</v>
      </c>
      <c r="M288" s="12" t="s">
        <v>69</v>
      </c>
    </row>
    <row r="289" spans="2:13">
      <c r="B289" s="13" t="s">
        <v>39</v>
      </c>
      <c r="C289" s="22"/>
      <c r="D289" s="46"/>
      <c r="E289" s="15"/>
      <c r="F289" s="15" t="s">
        <v>12</v>
      </c>
      <c r="H289" s="13" t="s">
        <v>39</v>
      </c>
      <c r="I289" s="22" t="s">
        <v>583</v>
      </c>
      <c r="J289" s="46">
        <v>22.27</v>
      </c>
      <c r="K289" s="15"/>
      <c r="L289" s="15" t="s">
        <v>12</v>
      </c>
      <c r="M289" s="17" t="str">
        <f>IF(J289&lt;=max_clock_stub_length,"Pass", "Fail")</f>
        <v>Pass</v>
      </c>
    </row>
    <row r="290" spans="2:13">
      <c r="B290" s="13" t="s">
        <v>40</v>
      </c>
      <c r="C290" s="22"/>
      <c r="D290" s="46"/>
      <c r="E290" s="40">
        <f>IF(D290&lt;1,0,ABS($D$289-D290))</f>
        <v>0</v>
      </c>
      <c r="F290" s="17" t="str">
        <f>IF(E290&lt;=max_clock_skew,"Pass", "Fail")</f>
        <v>Pass</v>
      </c>
      <c r="H290" s="13" t="s">
        <v>40</v>
      </c>
      <c r="I290" s="22" t="s">
        <v>584</v>
      </c>
      <c r="J290" s="46">
        <v>22.27</v>
      </c>
      <c r="K290" s="40">
        <f>IF(J290&lt;1,0,ABS($J$289-J290))</f>
        <v>0</v>
      </c>
      <c r="L290" s="17" t="str">
        <f>IF(K290&lt;=max_clock_stub_skew,"Pass", "Fail")</f>
        <v>Pass</v>
      </c>
      <c r="M290" s="17" t="str">
        <f>IF(J290&lt;=max_clock_stub_length,"Pass", "Fail")</f>
        <v>Pass</v>
      </c>
    </row>
    <row r="291" spans="2:13">
      <c r="B291" s="18" t="s">
        <v>14</v>
      </c>
      <c r="C291" s="22"/>
      <c r="D291" s="47"/>
      <c r="E291" s="41">
        <f>IF(D291&lt;1,0,ABS($D$289-D291))</f>
        <v>0</v>
      </c>
      <c r="F291" s="17" t="str">
        <f t="shared" ref="F291:F315" si="40">IF(E291&lt;=max_ACC_length_delta,"Pass", "Fail")</f>
        <v>Pass</v>
      </c>
      <c r="H291" s="18" t="s">
        <v>14</v>
      </c>
      <c r="I291" s="22" t="s">
        <v>585</v>
      </c>
      <c r="J291" s="46">
        <v>22.27</v>
      </c>
      <c r="K291" s="41">
        <f>IF(J291&lt;1,0,ABS($J$289-J291))</f>
        <v>0</v>
      </c>
      <c r="L291" s="17" t="str">
        <f t="shared" ref="L291:L320" si="41">IF(K291&lt;=max_ACC_stub_skew,"Pass", "Fail")</f>
        <v>Pass</v>
      </c>
      <c r="M291" s="17" t="str">
        <f t="shared" ref="M291:M320" si="42">IF(J291&lt;=max_ACC_stub_length,"Pass", "Fail")</f>
        <v>Pass</v>
      </c>
    </row>
    <row r="292" spans="2:13">
      <c r="B292" s="18" t="s">
        <v>15</v>
      </c>
      <c r="C292" s="22"/>
      <c r="D292" s="47"/>
      <c r="E292" s="41">
        <f t="shared" ref="E292:E320" si="43">IF(D292&lt;1,0,ABS($D$289-D292))</f>
        <v>0</v>
      </c>
      <c r="F292" s="17" t="str">
        <f t="shared" si="40"/>
        <v>Pass</v>
      </c>
      <c r="H292" s="18" t="s">
        <v>15</v>
      </c>
      <c r="I292" s="22" t="s">
        <v>586</v>
      </c>
      <c r="J292" s="46">
        <v>22.27</v>
      </c>
      <c r="K292" s="41">
        <f t="shared" ref="K292:K320" si="44">IF(J292&lt;1,0,ABS($J$289-J292))</f>
        <v>0</v>
      </c>
      <c r="L292" s="17" t="str">
        <f t="shared" si="41"/>
        <v>Pass</v>
      </c>
      <c r="M292" s="17" t="str">
        <f t="shared" si="42"/>
        <v>Pass</v>
      </c>
    </row>
    <row r="293" spans="2:13">
      <c r="B293" s="18" t="s">
        <v>16</v>
      </c>
      <c r="C293" s="22"/>
      <c r="D293" s="47"/>
      <c r="E293" s="41">
        <f t="shared" si="43"/>
        <v>0</v>
      </c>
      <c r="F293" s="17" t="str">
        <f t="shared" si="40"/>
        <v>Pass</v>
      </c>
      <c r="H293" s="18" t="s">
        <v>16</v>
      </c>
      <c r="I293" s="22" t="s">
        <v>587</v>
      </c>
      <c r="J293" s="46">
        <v>22.27</v>
      </c>
      <c r="K293" s="41">
        <f t="shared" si="44"/>
        <v>0</v>
      </c>
      <c r="L293" s="17" t="str">
        <f t="shared" si="41"/>
        <v>Pass</v>
      </c>
      <c r="M293" s="17" t="str">
        <f t="shared" si="42"/>
        <v>Pass</v>
      </c>
    </row>
    <row r="294" spans="2:13">
      <c r="B294" s="18" t="s">
        <v>17</v>
      </c>
      <c r="C294" s="22"/>
      <c r="D294" s="47"/>
      <c r="E294" s="41">
        <f t="shared" si="43"/>
        <v>0</v>
      </c>
      <c r="F294" s="17" t="str">
        <f t="shared" si="40"/>
        <v>Pass</v>
      </c>
      <c r="H294" s="18" t="s">
        <v>17</v>
      </c>
      <c r="I294" s="22" t="s">
        <v>588</v>
      </c>
      <c r="J294" s="46">
        <v>22.27</v>
      </c>
      <c r="K294" s="41">
        <f t="shared" si="44"/>
        <v>0</v>
      </c>
      <c r="L294" s="17" t="str">
        <f t="shared" si="41"/>
        <v>Pass</v>
      </c>
      <c r="M294" s="17" t="str">
        <f t="shared" si="42"/>
        <v>Pass</v>
      </c>
    </row>
    <row r="295" spans="2:13">
      <c r="B295" s="18" t="s">
        <v>18</v>
      </c>
      <c r="C295" s="22"/>
      <c r="D295" s="47"/>
      <c r="E295" s="41">
        <f t="shared" si="43"/>
        <v>0</v>
      </c>
      <c r="F295" s="17" t="str">
        <f t="shared" si="40"/>
        <v>Pass</v>
      </c>
      <c r="H295" s="18" t="s">
        <v>18</v>
      </c>
      <c r="I295" s="22" t="s">
        <v>589</v>
      </c>
      <c r="J295" s="46">
        <v>22.27</v>
      </c>
      <c r="K295" s="41">
        <f t="shared" si="44"/>
        <v>0</v>
      </c>
      <c r="L295" s="17" t="str">
        <f t="shared" si="41"/>
        <v>Pass</v>
      </c>
      <c r="M295" s="17" t="str">
        <f t="shared" si="42"/>
        <v>Pass</v>
      </c>
    </row>
    <row r="296" spans="2:13">
      <c r="B296" s="18" t="s">
        <v>19</v>
      </c>
      <c r="C296" s="22"/>
      <c r="D296" s="47"/>
      <c r="E296" s="41">
        <f t="shared" si="43"/>
        <v>0</v>
      </c>
      <c r="F296" s="17" t="str">
        <f t="shared" si="40"/>
        <v>Pass</v>
      </c>
      <c r="H296" s="18" t="s">
        <v>19</v>
      </c>
      <c r="I296" s="22" t="s">
        <v>590</v>
      </c>
      <c r="J296" s="46">
        <v>22.27</v>
      </c>
      <c r="K296" s="41">
        <f t="shared" si="44"/>
        <v>0</v>
      </c>
      <c r="L296" s="17" t="str">
        <f t="shared" si="41"/>
        <v>Pass</v>
      </c>
      <c r="M296" s="17" t="str">
        <f t="shared" si="42"/>
        <v>Pass</v>
      </c>
    </row>
    <row r="297" spans="2:13">
      <c r="B297" s="18" t="s">
        <v>20</v>
      </c>
      <c r="C297" s="22"/>
      <c r="D297" s="47"/>
      <c r="E297" s="41">
        <f t="shared" si="43"/>
        <v>0</v>
      </c>
      <c r="F297" s="17" t="str">
        <f t="shared" si="40"/>
        <v>Pass</v>
      </c>
      <c r="H297" s="18" t="s">
        <v>20</v>
      </c>
      <c r="I297" s="22" t="s">
        <v>591</v>
      </c>
      <c r="J297" s="46">
        <v>22.27</v>
      </c>
      <c r="K297" s="41">
        <f t="shared" si="44"/>
        <v>0</v>
      </c>
      <c r="L297" s="17" t="str">
        <f t="shared" si="41"/>
        <v>Pass</v>
      </c>
      <c r="M297" s="17" t="str">
        <f t="shared" si="42"/>
        <v>Pass</v>
      </c>
    </row>
    <row r="298" spans="2:13">
      <c r="B298" s="18" t="s">
        <v>21</v>
      </c>
      <c r="C298" s="22"/>
      <c r="D298" s="47"/>
      <c r="E298" s="41">
        <f t="shared" si="43"/>
        <v>0</v>
      </c>
      <c r="F298" s="17" t="str">
        <f t="shared" si="40"/>
        <v>Pass</v>
      </c>
      <c r="H298" s="18" t="s">
        <v>21</v>
      </c>
      <c r="I298" s="22" t="s">
        <v>592</v>
      </c>
      <c r="J298" s="46">
        <v>22.27</v>
      </c>
      <c r="K298" s="41">
        <f t="shared" si="44"/>
        <v>0</v>
      </c>
      <c r="L298" s="17" t="str">
        <f t="shared" si="41"/>
        <v>Pass</v>
      </c>
      <c r="M298" s="17" t="str">
        <f t="shared" si="42"/>
        <v>Pass</v>
      </c>
    </row>
    <row r="299" spans="2:13">
      <c r="B299" s="18" t="s">
        <v>22</v>
      </c>
      <c r="C299" s="22"/>
      <c r="D299" s="47"/>
      <c r="E299" s="41">
        <f t="shared" si="43"/>
        <v>0</v>
      </c>
      <c r="F299" s="17" t="str">
        <f t="shared" si="40"/>
        <v>Pass</v>
      </c>
      <c r="H299" s="18" t="s">
        <v>22</v>
      </c>
      <c r="I299" s="22" t="s">
        <v>593</v>
      </c>
      <c r="J299" s="46">
        <v>22.27</v>
      </c>
      <c r="K299" s="41">
        <f t="shared" si="44"/>
        <v>0</v>
      </c>
      <c r="L299" s="17" t="str">
        <f t="shared" si="41"/>
        <v>Pass</v>
      </c>
      <c r="M299" s="17" t="str">
        <f t="shared" si="42"/>
        <v>Pass</v>
      </c>
    </row>
    <row r="300" spans="2:13">
      <c r="B300" s="18" t="s">
        <v>23</v>
      </c>
      <c r="C300" s="22"/>
      <c r="D300" s="47"/>
      <c r="E300" s="41">
        <f t="shared" si="43"/>
        <v>0</v>
      </c>
      <c r="F300" s="17" t="str">
        <f t="shared" si="40"/>
        <v>Pass</v>
      </c>
      <c r="H300" s="18" t="s">
        <v>23</v>
      </c>
      <c r="I300" s="22" t="s">
        <v>594</v>
      </c>
      <c r="J300" s="46">
        <v>22.27</v>
      </c>
      <c r="K300" s="41">
        <f t="shared" si="44"/>
        <v>0</v>
      </c>
      <c r="L300" s="17" t="str">
        <f t="shared" si="41"/>
        <v>Pass</v>
      </c>
      <c r="M300" s="17" t="str">
        <f t="shared" si="42"/>
        <v>Pass</v>
      </c>
    </row>
    <row r="301" spans="2:13">
      <c r="B301" s="18" t="s">
        <v>24</v>
      </c>
      <c r="C301" s="22"/>
      <c r="D301" s="47"/>
      <c r="E301" s="41">
        <f t="shared" si="43"/>
        <v>0</v>
      </c>
      <c r="F301" s="17" t="str">
        <f t="shared" si="40"/>
        <v>Pass</v>
      </c>
      <c r="H301" s="18" t="s">
        <v>24</v>
      </c>
      <c r="I301" s="22" t="s">
        <v>595</v>
      </c>
      <c r="J301" s="46">
        <v>22.27</v>
      </c>
      <c r="K301" s="41">
        <f t="shared" si="44"/>
        <v>0</v>
      </c>
      <c r="L301" s="17" t="str">
        <f t="shared" si="41"/>
        <v>Pass</v>
      </c>
      <c r="M301" s="17" t="str">
        <f t="shared" si="42"/>
        <v>Pass</v>
      </c>
    </row>
    <row r="302" spans="2:13">
      <c r="B302" s="18" t="s">
        <v>25</v>
      </c>
      <c r="C302" s="22"/>
      <c r="D302" s="47"/>
      <c r="E302" s="41">
        <f t="shared" si="43"/>
        <v>0</v>
      </c>
      <c r="F302" s="17" t="str">
        <f t="shared" si="40"/>
        <v>Pass</v>
      </c>
      <c r="H302" s="18" t="s">
        <v>25</v>
      </c>
      <c r="I302" s="22" t="s">
        <v>596</v>
      </c>
      <c r="J302" s="46">
        <v>22.27</v>
      </c>
      <c r="K302" s="41">
        <f t="shared" si="44"/>
        <v>0</v>
      </c>
      <c r="L302" s="17" t="str">
        <f t="shared" si="41"/>
        <v>Pass</v>
      </c>
      <c r="M302" s="17" t="str">
        <f t="shared" si="42"/>
        <v>Pass</v>
      </c>
    </row>
    <row r="303" spans="2:13">
      <c r="B303" s="18" t="s">
        <v>26</v>
      </c>
      <c r="C303" s="22"/>
      <c r="D303" s="47"/>
      <c r="E303" s="41">
        <f t="shared" si="43"/>
        <v>0</v>
      </c>
      <c r="F303" s="17" t="str">
        <f t="shared" si="40"/>
        <v>Pass</v>
      </c>
      <c r="H303" s="18" t="s">
        <v>26</v>
      </c>
      <c r="I303" s="22" t="s">
        <v>597</v>
      </c>
      <c r="J303" s="46">
        <v>22.27</v>
      </c>
      <c r="K303" s="41">
        <f t="shared" si="44"/>
        <v>0</v>
      </c>
      <c r="L303" s="17" t="str">
        <f t="shared" si="41"/>
        <v>Pass</v>
      </c>
      <c r="M303" s="17" t="str">
        <f t="shared" si="42"/>
        <v>Pass</v>
      </c>
    </row>
    <row r="304" spans="2:13">
      <c r="B304" s="18" t="s">
        <v>27</v>
      </c>
      <c r="C304" s="22"/>
      <c r="D304" s="47"/>
      <c r="E304" s="41">
        <f t="shared" si="43"/>
        <v>0</v>
      </c>
      <c r="F304" s="17" t="str">
        <f t="shared" si="40"/>
        <v>Pass</v>
      </c>
      <c r="H304" s="18" t="s">
        <v>27</v>
      </c>
      <c r="I304" s="22" t="s">
        <v>598</v>
      </c>
      <c r="J304" s="46">
        <v>22.27</v>
      </c>
      <c r="K304" s="41">
        <f t="shared" si="44"/>
        <v>0</v>
      </c>
      <c r="L304" s="17" t="str">
        <f t="shared" si="41"/>
        <v>Pass</v>
      </c>
      <c r="M304" s="17" t="str">
        <f t="shared" si="42"/>
        <v>Pass</v>
      </c>
    </row>
    <row r="305" spans="2:13">
      <c r="B305" s="18" t="s">
        <v>28</v>
      </c>
      <c r="C305" s="22"/>
      <c r="D305" s="47"/>
      <c r="E305" s="41">
        <f t="shared" si="43"/>
        <v>0</v>
      </c>
      <c r="F305" s="17" t="str">
        <f t="shared" si="40"/>
        <v>Pass</v>
      </c>
      <c r="H305" s="18" t="s">
        <v>28</v>
      </c>
      <c r="I305" s="22" t="s">
        <v>599</v>
      </c>
      <c r="J305" s="46">
        <v>22.27</v>
      </c>
      <c r="K305" s="41">
        <f t="shared" si="44"/>
        <v>0</v>
      </c>
      <c r="L305" s="17" t="str">
        <f t="shared" si="41"/>
        <v>Pass</v>
      </c>
      <c r="M305" s="17" t="str">
        <f t="shared" si="42"/>
        <v>Pass</v>
      </c>
    </row>
    <row r="306" spans="2:13">
      <c r="B306" s="18" t="s">
        <v>29</v>
      </c>
      <c r="C306" s="22"/>
      <c r="D306" s="47"/>
      <c r="E306" s="41">
        <f t="shared" si="43"/>
        <v>0</v>
      </c>
      <c r="F306" s="17" t="str">
        <f t="shared" si="40"/>
        <v>Pass</v>
      </c>
      <c r="H306" s="18" t="s">
        <v>29</v>
      </c>
      <c r="I306" s="22" t="s">
        <v>600</v>
      </c>
      <c r="J306" s="46">
        <v>22.27</v>
      </c>
      <c r="K306" s="41">
        <f t="shared" si="44"/>
        <v>0</v>
      </c>
      <c r="L306" s="17" t="str">
        <f t="shared" si="41"/>
        <v>Pass</v>
      </c>
      <c r="M306" s="17" t="str">
        <f t="shared" si="42"/>
        <v>Pass</v>
      </c>
    </row>
    <row r="307" spans="2:13">
      <c r="B307" s="18" t="s">
        <v>30</v>
      </c>
      <c r="C307" s="22"/>
      <c r="D307" s="47"/>
      <c r="E307" s="41">
        <f t="shared" si="43"/>
        <v>0</v>
      </c>
      <c r="F307" s="17" t="str">
        <f t="shared" si="40"/>
        <v>Pass</v>
      </c>
      <c r="H307" s="18" t="s">
        <v>30</v>
      </c>
      <c r="I307" s="22" t="s">
        <v>601</v>
      </c>
      <c r="J307" s="46">
        <v>22.27</v>
      </c>
      <c r="K307" s="41">
        <f t="shared" si="44"/>
        <v>0</v>
      </c>
      <c r="L307" s="17" t="str">
        <f t="shared" si="41"/>
        <v>Pass</v>
      </c>
      <c r="M307" s="17" t="str">
        <f t="shared" si="42"/>
        <v>Pass</v>
      </c>
    </row>
    <row r="308" spans="2:13">
      <c r="B308" s="18" t="s">
        <v>31</v>
      </c>
      <c r="C308" s="22"/>
      <c r="D308" s="47"/>
      <c r="E308" s="41">
        <f t="shared" si="43"/>
        <v>0</v>
      </c>
      <c r="F308" s="17" t="str">
        <f t="shared" si="40"/>
        <v>Pass</v>
      </c>
      <c r="H308" s="18" t="s">
        <v>31</v>
      </c>
      <c r="I308" s="22" t="s">
        <v>602</v>
      </c>
      <c r="J308" s="46">
        <v>22.27</v>
      </c>
      <c r="K308" s="41">
        <f t="shared" si="44"/>
        <v>0</v>
      </c>
      <c r="L308" s="17" t="str">
        <f t="shared" si="41"/>
        <v>Pass</v>
      </c>
      <c r="M308" s="17" t="str">
        <f t="shared" si="42"/>
        <v>Pass</v>
      </c>
    </row>
    <row r="309" spans="2:13">
      <c r="B309" s="18" t="s">
        <v>32</v>
      </c>
      <c r="C309" s="22"/>
      <c r="D309" s="47"/>
      <c r="E309" s="41">
        <f t="shared" si="43"/>
        <v>0</v>
      </c>
      <c r="F309" s="17" t="str">
        <f t="shared" si="40"/>
        <v>Pass</v>
      </c>
      <c r="H309" s="18" t="s">
        <v>32</v>
      </c>
      <c r="I309" s="22" t="s">
        <v>603</v>
      </c>
      <c r="J309" s="46">
        <v>22.27</v>
      </c>
      <c r="K309" s="41">
        <f t="shared" si="44"/>
        <v>0</v>
      </c>
      <c r="L309" s="17" t="str">
        <f t="shared" si="41"/>
        <v>Pass</v>
      </c>
      <c r="M309" s="17" t="str">
        <f t="shared" si="42"/>
        <v>Pass</v>
      </c>
    </row>
    <row r="310" spans="2:13">
      <c r="B310" s="18" t="s">
        <v>33</v>
      </c>
      <c r="C310" s="22"/>
      <c r="D310" s="47"/>
      <c r="E310" s="41">
        <f t="shared" si="43"/>
        <v>0</v>
      </c>
      <c r="F310" s="17" t="str">
        <f t="shared" si="40"/>
        <v>Pass</v>
      </c>
      <c r="H310" s="18" t="s">
        <v>33</v>
      </c>
      <c r="I310" s="22" t="s">
        <v>604</v>
      </c>
      <c r="J310" s="46">
        <v>22.27</v>
      </c>
      <c r="K310" s="41">
        <f t="shared" si="44"/>
        <v>0</v>
      </c>
      <c r="L310" s="17" t="str">
        <f t="shared" si="41"/>
        <v>Pass</v>
      </c>
      <c r="M310" s="17" t="str">
        <f t="shared" si="42"/>
        <v>Pass</v>
      </c>
    </row>
    <row r="311" spans="2:13">
      <c r="B311" s="18" t="s">
        <v>34</v>
      </c>
      <c r="C311" s="22"/>
      <c r="D311" s="47"/>
      <c r="E311" s="41">
        <f t="shared" si="43"/>
        <v>0</v>
      </c>
      <c r="F311" s="17" t="str">
        <f t="shared" si="40"/>
        <v>Pass</v>
      </c>
      <c r="H311" s="18" t="s">
        <v>34</v>
      </c>
      <c r="I311" s="22" t="s">
        <v>605</v>
      </c>
      <c r="J311" s="46">
        <v>22.27</v>
      </c>
      <c r="K311" s="41">
        <f t="shared" si="44"/>
        <v>0</v>
      </c>
      <c r="L311" s="17" t="str">
        <f t="shared" si="41"/>
        <v>Pass</v>
      </c>
      <c r="M311" s="17" t="str">
        <f t="shared" si="42"/>
        <v>Pass</v>
      </c>
    </row>
    <row r="312" spans="2:13">
      <c r="B312" s="18" t="s">
        <v>35</v>
      </c>
      <c r="C312" s="22"/>
      <c r="D312" s="47"/>
      <c r="E312" s="41">
        <f t="shared" si="43"/>
        <v>0</v>
      </c>
      <c r="F312" s="17" t="str">
        <f t="shared" si="40"/>
        <v>Pass</v>
      </c>
      <c r="H312" s="18" t="s">
        <v>35</v>
      </c>
      <c r="I312" s="22" t="s">
        <v>606</v>
      </c>
      <c r="J312" s="46">
        <v>22.27</v>
      </c>
      <c r="K312" s="41">
        <f t="shared" si="44"/>
        <v>0</v>
      </c>
      <c r="L312" s="17" t="str">
        <f t="shared" si="41"/>
        <v>Pass</v>
      </c>
      <c r="M312" s="17" t="str">
        <f t="shared" si="42"/>
        <v>Pass</v>
      </c>
    </row>
    <row r="313" spans="2:13">
      <c r="B313" s="18" t="s">
        <v>36</v>
      </c>
      <c r="C313" s="22"/>
      <c r="D313" s="47"/>
      <c r="E313" s="41">
        <f t="shared" si="43"/>
        <v>0</v>
      </c>
      <c r="F313" s="17" t="str">
        <f t="shared" si="40"/>
        <v>Pass</v>
      </c>
      <c r="H313" s="18" t="s">
        <v>36</v>
      </c>
      <c r="I313" s="22" t="s">
        <v>607</v>
      </c>
      <c r="J313" s="46">
        <v>22.27</v>
      </c>
      <c r="K313" s="41">
        <f t="shared" si="44"/>
        <v>0</v>
      </c>
      <c r="L313" s="17" t="str">
        <f t="shared" si="41"/>
        <v>Pass</v>
      </c>
      <c r="M313" s="17" t="str">
        <f t="shared" si="42"/>
        <v>Pass</v>
      </c>
    </row>
    <row r="314" spans="2:13">
      <c r="B314" s="18" t="s">
        <v>37</v>
      </c>
      <c r="C314" s="22"/>
      <c r="D314" s="47"/>
      <c r="E314" s="41">
        <f t="shared" si="43"/>
        <v>0</v>
      </c>
      <c r="F314" s="17" t="str">
        <f t="shared" si="40"/>
        <v>Pass</v>
      </c>
      <c r="H314" s="18" t="s">
        <v>37</v>
      </c>
      <c r="I314" s="22" t="s">
        <v>608</v>
      </c>
      <c r="J314" s="46">
        <v>22.27</v>
      </c>
      <c r="K314" s="41">
        <f t="shared" si="44"/>
        <v>0</v>
      </c>
      <c r="L314" s="17" t="str">
        <f t="shared" si="41"/>
        <v>Pass</v>
      </c>
      <c r="M314" s="17" t="str">
        <f t="shared" si="42"/>
        <v>Pass</v>
      </c>
    </row>
    <row r="315" spans="2:13">
      <c r="B315" s="18" t="s">
        <v>38</v>
      </c>
      <c r="C315" s="22"/>
      <c r="D315" s="47"/>
      <c r="E315" s="41">
        <f t="shared" si="43"/>
        <v>0</v>
      </c>
      <c r="F315" s="17" t="str">
        <f t="shared" si="40"/>
        <v>Pass</v>
      </c>
      <c r="H315" s="18" t="s">
        <v>38</v>
      </c>
      <c r="I315" s="22" t="s">
        <v>609</v>
      </c>
      <c r="J315" s="46">
        <v>22.27</v>
      </c>
      <c r="K315" s="41">
        <f t="shared" si="44"/>
        <v>0</v>
      </c>
      <c r="L315" s="17" t="str">
        <f t="shared" si="41"/>
        <v>Pass</v>
      </c>
      <c r="M315" s="17" t="str">
        <f t="shared" si="42"/>
        <v>Pass</v>
      </c>
    </row>
    <row r="316" spans="2:13">
      <c r="B316" s="18" t="s">
        <v>41</v>
      </c>
      <c r="C316" s="22"/>
      <c r="D316" s="47"/>
      <c r="E316" s="41">
        <f t="shared" si="43"/>
        <v>0</v>
      </c>
      <c r="F316" s="17" t="str">
        <f>IF(E316&lt;=max_clock_skew,"Pass", "Fail")</f>
        <v>Pass</v>
      </c>
      <c r="H316" s="18" t="s">
        <v>41</v>
      </c>
      <c r="I316" s="22"/>
      <c r="J316" s="46">
        <v>22.27</v>
      </c>
      <c r="K316" s="41">
        <f t="shared" si="44"/>
        <v>0</v>
      </c>
      <c r="L316" s="17" t="str">
        <f t="shared" si="41"/>
        <v>Pass</v>
      </c>
      <c r="M316" s="17" t="str">
        <f t="shared" si="42"/>
        <v>Pass</v>
      </c>
    </row>
    <row r="317" spans="2:13">
      <c r="B317" s="18" t="s">
        <v>42</v>
      </c>
      <c r="C317" s="22"/>
      <c r="D317" s="47"/>
      <c r="E317" s="41">
        <f t="shared" si="43"/>
        <v>0</v>
      </c>
      <c r="F317" s="17" t="str">
        <f>IF(E317&lt;=max_clock_skew,"Pass", "Fail")</f>
        <v>Pass</v>
      </c>
      <c r="H317" s="18" t="s">
        <v>42</v>
      </c>
      <c r="I317" s="22"/>
      <c r="J317" s="46">
        <v>22.27</v>
      </c>
      <c r="K317" s="41">
        <f t="shared" si="44"/>
        <v>0</v>
      </c>
      <c r="L317" s="17" t="str">
        <f t="shared" si="41"/>
        <v>Pass</v>
      </c>
      <c r="M317" s="17" t="str">
        <f t="shared" si="42"/>
        <v>Pass</v>
      </c>
    </row>
    <row r="318" spans="2:13">
      <c r="B318" s="18" t="s">
        <v>43</v>
      </c>
      <c r="C318" s="22"/>
      <c r="D318" s="47"/>
      <c r="E318" s="41">
        <f t="shared" si="43"/>
        <v>0</v>
      </c>
      <c r="F318" s="17" t="str">
        <f>IF(E318&lt;=max_ACC_length_delta,"Pass", "Fail")</f>
        <v>Pass</v>
      </c>
      <c r="H318" s="18" t="s">
        <v>43</v>
      </c>
      <c r="I318" s="22" t="s">
        <v>610</v>
      </c>
      <c r="J318" s="46">
        <v>22.27</v>
      </c>
      <c r="K318" s="41">
        <f t="shared" si="44"/>
        <v>0</v>
      </c>
      <c r="L318" s="17" t="str">
        <f t="shared" si="41"/>
        <v>Pass</v>
      </c>
      <c r="M318" s="17" t="str">
        <f t="shared" si="42"/>
        <v>Pass</v>
      </c>
    </row>
    <row r="319" spans="2:13">
      <c r="B319" s="18" t="s">
        <v>44</v>
      </c>
      <c r="C319" s="22"/>
      <c r="D319" s="47"/>
      <c r="E319" s="41">
        <f t="shared" si="43"/>
        <v>0</v>
      </c>
      <c r="F319" s="17" t="str">
        <f>IF(E319&lt;=max_ACC_length_delta,"Pass", "Fail")</f>
        <v>Pass</v>
      </c>
      <c r="H319" s="18" t="s">
        <v>44</v>
      </c>
      <c r="I319" s="22" t="s">
        <v>611</v>
      </c>
      <c r="J319" s="46">
        <v>22.27</v>
      </c>
      <c r="K319" s="41">
        <f t="shared" si="44"/>
        <v>0</v>
      </c>
      <c r="L319" s="17" t="str">
        <f t="shared" si="41"/>
        <v>Pass</v>
      </c>
      <c r="M319" s="17" t="str">
        <f t="shared" si="42"/>
        <v>Pass</v>
      </c>
    </row>
    <row r="320" spans="2:13">
      <c r="B320" s="18" t="s">
        <v>45</v>
      </c>
      <c r="C320" s="22"/>
      <c r="D320" s="47"/>
      <c r="E320" s="41">
        <f t="shared" si="43"/>
        <v>0</v>
      </c>
      <c r="F320" s="17" t="str">
        <f>IF(E320&lt;=max_ACC_length_delta,"Pass", "Fail")</f>
        <v>Pass</v>
      </c>
      <c r="H320" s="18" t="s">
        <v>45</v>
      </c>
      <c r="I320" s="22" t="s">
        <v>612</v>
      </c>
      <c r="J320" s="46">
        <v>22.27</v>
      </c>
      <c r="K320" s="41">
        <f t="shared" si="44"/>
        <v>0</v>
      </c>
      <c r="L320" s="17" t="str">
        <f t="shared" si="41"/>
        <v>Pass</v>
      </c>
      <c r="M320" s="17" t="str">
        <f t="shared" si="42"/>
        <v>Pass</v>
      </c>
    </row>
    <row r="323" spans="2:2">
      <c r="B323" s="21" t="s">
        <v>801</v>
      </c>
    </row>
  </sheetData>
  <sheetProtection password="DF21" sheet="1" objects="1" scenarios="1"/>
  <phoneticPr fontId="1" type="noConversion"/>
  <conditionalFormatting sqref="E17">
    <cfRule type="cellIs" dxfId="132" priority="90" stopIfTrue="1" operator="greaterThan">
      <formula>20</formula>
    </cfRule>
  </conditionalFormatting>
  <conditionalFormatting sqref="F17:F48">
    <cfRule type="cellIs" dxfId="131" priority="91" stopIfTrue="1" operator="equal">
      <formula>"Fail"</formula>
    </cfRule>
    <cfRule type="cellIs" dxfId="130" priority="92" stopIfTrue="1" operator="equal">
      <formula>"Pass"</formula>
    </cfRule>
  </conditionalFormatting>
  <conditionalFormatting sqref="E51">
    <cfRule type="cellIs" dxfId="129" priority="87" stopIfTrue="1" operator="greaterThan">
      <formula>20</formula>
    </cfRule>
  </conditionalFormatting>
  <conditionalFormatting sqref="F51:F82">
    <cfRule type="cellIs" dxfId="128" priority="88" stopIfTrue="1" operator="equal">
      <formula>"Fail"</formula>
    </cfRule>
    <cfRule type="cellIs" dxfId="127" priority="89" stopIfTrue="1" operator="equal">
      <formula>"Pass"</formula>
    </cfRule>
  </conditionalFormatting>
  <conditionalFormatting sqref="E85">
    <cfRule type="cellIs" dxfId="126" priority="84" stopIfTrue="1" operator="greaterThan">
      <formula>20</formula>
    </cfRule>
  </conditionalFormatting>
  <conditionalFormatting sqref="F85:F116">
    <cfRule type="cellIs" dxfId="125" priority="85" stopIfTrue="1" operator="equal">
      <formula>"Fail"</formula>
    </cfRule>
    <cfRule type="cellIs" dxfId="124" priority="86" stopIfTrue="1" operator="equal">
      <formula>"Pass"</formula>
    </cfRule>
  </conditionalFormatting>
  <conditionalFormatting sqref="E119">
    <cfRule type="cellIs" dxfId="123" priority="81" stopIfTrue="1" operator="greaterThan">
      <formula>20</formula>
    </cfRule>
  </conditionalFormatting>
  <conditionalFormatting sqref="F119:F150">
    <cfRule type="cellIs" dxfId="122" priority="82" stopIfTrue="1" operator="equal">
      <formula>"Fail"</formula>
    </cfRule>
    <cfRule type="cellIs" dxfId="121" priority="83" stopIfTrue="1" operator="equal">
      <formula>"Pass"</formula>
    </cfRule>
  </conditionalFormatting>
  <conditionalFormatting sqref="E153">
    <cfRule type="cellIs" dxfId="120" priority="78" stopIfTrue="1" operator="greaterThan">
      <formula>20</formula>
    </cfRule>
  </conditionalFormatting>
  <conditionalFormatting sqref="F153:F184">
    <cfRule type="cellIs" dxfId="119" priority="79" stopIfTrue="1" operator="equal">
      <formula>"Fail"</formula>
    </cfRule>
    <cfRule type="cellIs" dxfId="118" priority="80" stopIfTrue="1" operator="equal">
      <formula>"Pass"</formula>
    </cfRule>
  </conditionalFormatting>
  <conditionalFormatting sqref="E187">
    <cfRule type="cellIs" dxfId="117" priority="75" stopIfTrue="1" operator="greaterThan">
      <formula>20</formula>
    </cfRule>
  </conditionalFormatting>
  <conditionalFormatting sqref="F187:F218">
    <cfRule type="cellIs" dxfId="116" priority="76" stopIfTrue="1" operator="equal">
      <formula>"Fail"</formula>
    </cfRule>
    <cfRule type="cellIs" dxfId="115" priority="77" stopIfTrue="1" operator="equal">
      <formula>"Pass"</formula>
    </cfRule>
  </conditionalFormatting>
  <conditionalFormatting sqref="E221">
    <cfRule type="cellIs" dxfId="114" priority="72" stopIfTrue="1" operator="greaterThan">
      <formula>20</formula>
    </cfRule>
  </conditionalFormatting>
  <conditionalFormatting sqref="F221:F252">
    <cfRule type="cellIs" dxfId="113" priority="73" stopIfTrue="1" operator="equal">
      <formula>"Fail"</formula>
    </cfRule>
    <cfRule type="cellIs" dxfId="112" priority="74" stopIfTrue="1" operator="equal">
      <formula>"Pass"</formula>
    </cfRule>
  </conditionalFormatting>
  <conditionalFormatting sqref="E255">
    <cfRule type="cellIs" dxfId="111" priority="69" stopIfTrue="1" operator="greaterThan">
      <formula>20</formula>
    </cfRule>
  </conditionalFormatting>
  <conditionalFormatting sqref="F255:F286">
    <cfRule type="cellIs" dxfId="110" priority="70" stopIfTrue="1" operator="equal">
      <formula>"Fail"</formula>
    </cfRule>
    <cfRule type="cellIs" dxfId="109" priority="71" stopIfTrue="1" operator="equal">
      <formula>"Pass"</formula>
    </cfRule>
  </conditionalFormatting>
  <conditionalFormatting sqref="E289">
    <cfRule type="cellIs" dxfId="108" priority="66" stopIfTrue="1" operator="greaterThan">
      <formula>20</formula>
    </cfRule>
  </conditionalFormatting>
  <conditionalFormatting sqref="F289:F320">
    <cfRule type="cellIs" dxfId="107" priority="67" stopIfTrue="1" operator="equal">
      <formula>"Fail"</formula>
    </cfRule>
    <cfRule type="cellIs" dxfId="106" priority="68" stopIfTrue="1" operator="equal">
      <formula>"Pass"</formula>
    </cfRule>
  </conditionalFormatting>
  <conditionalFormatting sqref="K17">
    <cfRule type="cellIs" dxfId="105" priority="63" stopIfTrue="1" operator="greaterThan">
      <formula>20</formula>
    </cfRule>
  </conditionalFormatting>
  <conditionalFormatting sqref="L17:L48">
    <cfRule type="cellIs" dxfId="104" priority="64" stopIfTrue="1" operator="equal">
      <formula>"Fail"</formula>
    </cfRule>
    <cfRule type="cellIs" dxfId="103" priority="65" stopIfTrue="1" operator="equal">
      <formula>"Pass"</formula>
    </cfRule>
  </conditionalFormatting>
  <conditionalFormatting sqref="K51">
    <cfRule type="cellIs" dxfId="102" priority="60" stopIfTrue="1" operator="greaterThan">
      <formula>20</formula>
    </cfRule>
  </conditionalFormatting>
  <conditionalFormatting sqref="L51:L82">
    <cfRule type="cellIs" dxfId="101" priority="61" stopIfTrue="1" operator="equal">
      <formula>"Fail"</formula>
    </cfRule>
    <cfRule type="cellIs" dxfId="100" priority="62" stopIfTrue="1" operator="equal">
      <formula>"Pass"</formula>
    </cfRule>
  </conditionalFormatting>
  <conditionalFormatting sqref="K85">
    <cfRule type="cellIs" dxfId="99" priority="57" stopIfTrue="1" operator="greaterThan">
      <formula>20</formula>
    </cfRule>
  </conditionalFormatting>
  <conditionalFormatting sqref="L85:L116">
    <cfRule type="cellIs" dxfId="98" priority="58" stopIfTrue="1" operator="equal">
      <formula>"Fail"</formula>
    </cfRule>
    <cfRule type="cellIs" dxfId="97" priority="59" stopIfTrue="1" operator="equal">
      <formula>"Pass"</formula>
    </cfRule>
  </conditionalFormatting>
  <conditionalFormatting sqref="K119">
    <cfRule type="cellIs" dxfId="96" priority="54" stopIfTrue="1" operator="greaterThan">
      <formula>20</formula>
    </cfRule>
  </conditionalFormatting>
  <conditionalFormatting sqref="L119:L150">
    <cfRule type="cellIs" dxfId="95" priority="55" stopIfTrue="1" operator="equal">
      <formula>"Fail"</formula>
    </cfRule>
    <cfRule type="cellIs" dxfId="94" priority="56" stopIfTrue="1" operator="equal">
      <formula>"Pass"</formula>
    </cfRule>
  </conditionalFormatting>
  <conditionalFormatting sqref="K153">
    <cfRule type="cellIs" dxfId="93" priority="51" stopIfTrue="1" operator="greaterThan">
      <formula>20</formula>
    </cfRule>
  </conditionalFormatting>
  <conditionalFormatting sqref="L153:L184">
    <cfRule type="cellIs" dxfId="92" priority="52" stopIfTrue="1" operator="equal">
      <formula>"Fail"</formula>
    </cfRule>
    <cfRule type="cellIs" dxfId="91" priority="53" stopIfTrue="1" operator="equal">
      <formula>"Pass"</formula>
    </cfRule>
  </conditionalFormatting>
  <conditionalFormatting sqref="K187">
    <cfRule type="cellIs" dxfId="90" priority="48" stopIfTrue="1" operator="greaterThan">
      <formula>20</formula>
    </cfRule>
  </conditionalFormatting>
  <conditionalFormatting sqref="L187:L218">
    <cfRule type="cellIs" dxfId="89" priority="49" stopIfTrue="1" operator="equal">
      <formula>"Fail"</formula>
    </cfRule>
    <cfRule type="cellIs" dxfId="88" priority="50" stopIfTrue="1" operator="equal">
      <formula>"Pass"</formula>
    </cfRule>
  </conditionalFormatting>
  <conditionalFormatting sqref="K221">
    <cfRule type="cellIs" dxfId="87" priority="45" stopIfTrue="1" operator="greaterThan">
      <formula>20</formula>
    </cfRule>
  </conditionalFormatting>
  <conditionalFormatting sqref="L221:L252">
    <cfRule type="cellIs" dxfId="86" priority="46" stopIfTrue="1" operator="equal">
      <formula>"Fail"</formula>
    </cfRule>
    <cfRule type="cellIs" dxfId="85" priority="47" stopIfTrue="1" operator="equal">
      <formula>"Pass"</formula>
    </cfRule>
  </conditionalFormatting>
  <conditionalFormatting sqref="K255">
    <cfRule type="cellIs" dxfId="84" priority="42" stopIfTrue="1" operator="greaterThan">
      <formula>20</formula>
    </cfRule>
  </conditionalFormatting>
  <conditionalFormatting sqref="L255:L286">
    <cfRule type="cellIs" dxfId="83" priority="43" stopIfTrue="1" operator="equal">
      <formula>"Fail"</formula>
    </cfRule>
    <cfRule type="cellIs" dxfId="82" priority="44" stopIfTrue="1" operator="equal">
      <formula>"Pass"</formula>
    </cfRule>
  </conditionalFormatting>
  <conditionalFormatting sqref="K289">
    <cfRule type="cellIs" dxfId="81" priority="39" stopIfTrue="1" operator="greaterThan">
      <formula>20</formula>
    </cfRule>
  </conditionalFormatting>
  <conditionalFormatting sqref="L289:L320">
    <cfRule type="cellIs" dxfId="80" priority="40" stopIfTrue="1" operator="equal">
      <formula>"Fail"</formula>
    </cfRule>
    <cfRule type="cellIs" dxfId="79" priority="41" stopIfTrue="1" operator="equal">
      <formula>"Pass"</formula>
    </cfRule>
  </conditionalFormatting>
  <conditionalFormatting sqref="M290:M320">
    <cfRule type="cellIs" dxfId="78" priority="3" stopIfTrue="1" operator="equal">
      <formula>"Fail"</formula>
    </cfRule>
    <cfRule type="cellIs" dxfId="77" priority="4" stopIfTrue="1" operator="equal">
      <formula>"Pass"</formula>
    </cfRule>
  </conditionalFormatting>
  <conditionalFormatting sqref="M18:M48">
    <cfRule type="cellIs" dxfId="76" priority="35" stopIfTrue="1" operator="equal">
      <formula>"Fail"</formula>
    </cfRule>
    <cfRule type="cellIs" dxfId="75" priority="36" stopIfTrue="1" operator="equal">
      <formula>"Pass"</formula>
    </cfRule>
  </conditionalFormatting>
  <conditionalFormatting sqref="M17">
    <cfRule type="cellIs" dxfId="74" priority="33" stopIfTrue="1" operator="equal">
      <formula>"Fail"</formula>
    </cfRule>
    <cfRule type="cellIs" dxfId="73" priority="34" stopIfTrue="1" operator="equal">
      <formula>"Pass"</formula>
    </cfRule>
  </conditionalFormatting>
  <conditionalFormatting sqref="M52:M82">
    <cfRule type="cellIs" dxfId="72" priority="31" stopIfTrue="1" operator="equal">
      <formula>"Fail"</formula>
    </cfRule>
    <cfRule type="cellIs" dxfId="71" priority="32" stopIfTrue="1" operator="equal">
      <formula>"Pass"</formula>
    </cfRule>
  </conditionalFormatting>
  <conditionalFormatting sqref="M51">
    <cfRule type="cellIs" dxfId="70" priority="29" stopIfTrue="1" operator="equal">
      <formula>"Fail"</formula>
    </cfRule>
    <cfRule type="cellIs" dxfId="69" priority="30" stopIfTrue="1" operator="equal">
      <formula>"Pass"</formula>
    </cfRule>
  </conditionalFormatting>
  <conditionalFormatting sqref="M86:M116">
    <cfRule type="cellIs" dxfId="68" priority="27" stopIfTrue="1" operator="equal">
      <formula>"Fail"</formula>
    </cfRule>
    <cfRule type="cellIs" dxfId="67" priority="28" stopIfTrue="1" operator="equal">
      <formula>"Pass"</formula>
    </cfRule>
  </conditionalFormatting>
  <conditionalFormatting sqref="M85">
    <cfRule type="cellIs" dxfId="66" priority="25" stopIfTrue="1" operator="equal">
      <formula>"Fail"</formula>
    </cfRule>
    <cfRule type="cellIs" dxfId="65" priority="26" stopIfTrue="1" operator="equal">
      <formula>"Pass"</formula>
    </cfRule>
  </conditionalFormatting>
  <conditionalFormatting sqref="M120:M150">
    <cfRule type="cellIs" dxfId="64" priority="23" stopIfTrue="1" operator="equal">
      <formula>"Fail"</formula>
    </cfRule>
    <cfRule type="cellIs" dxfId="63" priority="24" stopIfTrue="1" operator="equal">
      <formula>"Pass"</formula>
    </cfRule>
  </conditionalFormatting>
  <conditionalFormatting sqref="M119">
    <cfRule type="cellIs" dxfId="62" priority="21" stopIfTrue="1" operator="equal">
      <formula>"Fail"</formula>
    </cfRule>
    <cfRule type="cellIs" dxfId="61" priority="22" stopIfTrue="1" operator="equal">
      <formula>"Pass"</formula>
    </cfRule>
  </conditionalFormatting>
  <conditionalFormatting sqref="M154:M184">
    <cfRule type="cellIs" dxfId="60" priority="19" stopIfTrue="1" operator="equal">
      <formula>"Fail"</formula>
    </cfRule>
    <cfRule type="cellIs" dxfId="59" priority="20" stopIfTrue="1" operator="equal">
      <formula>"Pass"</formula>
    </cfRule>
  </conditionalFormatting>
  <conditionalFormatting sqref="M153">
    <cfRule type="cellIs" dxfId="58" priority="17" stopIfTrue="1" operator="equal">
      <formula>"Fail"</formula>
    </cfRule>
    <cfRule type="cellIs" dxfId="57" priority="18" stopIfTrue="1" operator="equal">
      <formula>"Pass"</formula>
    </cfRule>
  </conditionalFormatting>
  <conditionalFormatting sqref="M188:M218">
    <cfRule type="cellIs" dxfId="56" priority="15" stopIfTrue="1" operator="equal">
      <formula>"Fail"</formula>
    </cfRule>
    <cfRule type="cellIs" dxfId="55" priority="16" stopIfTrue="1" operator="equal">
      <formula>"Pass"</formula>
    </cfRule>
  </conditionalFormatting>
  <conditionalFormatting sqref="M187">
    <cfRule type="cellIs" dxfId="54" priority="13" stopIfTrue="1" operator="equal">
      <formula>"Fail"</formula>
    </cfRule>
    <cfRule type="cellIs" dxfId="53" priority="14" stopIfTrue="1" operator="equal">
      <formula>"Pass"</formula>
    </cfRule>
  </conditionalFormatting>
  <conditionalFormatting sqref="M222:M252">
    <cfRule type="cellIs" dxfId="52" priority="11" stopIfTrue="1" operator="equal">
      <formula>"Fail"</formula>
    </cfRule>
    <cfRule type="cellIs" dxfId="51" priority="12" stopIfTrue="1" operator="equal">
      <formula>"Pass"</formula>
    </cfRule>
  </conditionalFormatting>
  <conditionalFormatting sqref="M221">
    <cfRule type="cellIs" dxfId="50" priority="9" stopIfTrue="1" operator="equal">
      <formula>"Fail"</formula>
    </cfRule>
    <cfRule type="cellIs" dxfId="49" priority="10" stopIfTrue="1" operator="equal">
      <formula>"Pass"</formula>
    </cfRule>
  </conditionalFormatting>
  <conditionalFormatting sqref="M256:M286">
    <cfRule type="cellIs" dxfId="48" priority="7" stopIfTrue="1" operator="equal">
      <formula>"Fail"</formula>
    </cfRule>
    <cfRule type="cellIs" dxfId="47" priority="8" stopIfTrue="1" operator="equal">
      <formula>"Pass"</formula>
    </cfRule>
  </conditionalFormatting>
  <conditionalFormatting sqref="M255">
    <cfRule type="cellIs" dxfId="46" priority="5" stopIfTrue="1" operator="equal">
      <formula>"Fail"</formula>
    </cfRule>
    <cfRule type="cellIs" dxfId="45" priority="6" stopIfTrue="1" operator="equal">
      <formula>"Pass"</formula>
    </cfRule>
  </conditionalFormatting>
  <conditionalFormatting sqref="M289">
    <cfRule type="cellIs" dxfId="44" priority="1" stopIfTrue="1" operator="equal">
      <formula>"Fail"</formula>
    </cfRule>
    <cfRule type="cellIs" dxfId="43" priority="2" stopIfTrue="1" operator="equal">
      <formula>"Pass"</formula>
    </cfRule>
  </conditionalFormatting>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2:F130"/>
  <sheetViews>
    <sheetView topLeftCell="A100" zoomScaleNormal="100" workbookViewId="0">
      <selection activeCell="D117" sqref="D117"/>
    </sheetView>
  </sheetViews>
  <sheetFormatPr defaultColWidth="8.75" defaultRowHeight="15.75"/>
  <cols>
    <col min="1" max="1" width="3.5" style="2" customWidth="1"/>
    <col min="2" max="2" width="8.75" style="2"/>
    <col min="3" max="3" width="37.25" style="2" customWidth="1"/>
    <col min="4" max="6" width="12.75" style="2" customWidth="1"/>
    <col min="7" max="16384" width="8.75" style="2"/>
  </cols>
  <sheetData>
    <row r="2" spans="2:6" ht="23.25">
      <c r="B2" s="1" t="s">
        <v>70</v>
      </c>
    </row>
    <row r="3" spans="2:6">
      <c r="B3" s="3"/>
    </row>
    <row r="4" spans="2:6" ht="18.75">
      <c r="B4" s="4" t="s">
        <v>47</v>
      </c>
    </row>
    <row r="5" spans="2:6">
      <c r="B5" s="5"/>
    </row>
    <row r="6" spans="2:6">
      <c r="B6" s="6" t="s">
        <v>613</v>
      </c>
      <c r="C6" s="7"/>
      <c r="D6" s="22">
        <v>1</v>
      </c>
      <c r="E6" s="8" t="s">
        <v>48</v>
      </c>
    </row>
    <row r="7" spans="2:6">
      <c r="B7" s="6" t="s">
        <v>72</v>
      </c>
      <c r="C7" s="7"/>
      <c r="D7" s="22">
        <v>10</v>
      </c>
      <c r="E7" s="8" t="s">
        <v>48</v>
      </c>
    </row>
    <row r="8" spans="2:6">
      <c r="B8" s="3"/>
    </row>
    <row r="9" spans="2:6">
      <c r="B9" s="3"/>
    </row>
    <row r="10" spans="2:6" ht="18.75">
      <c r="B10" s="9" t="s">
        <v>71</v>
      </c>
    </row>
    <row r="12" spans="2:6">
      <c r="B12" s="10" t="s">
        <v>13</v>
      </c>
      <c r="C12" s="23" t="s">
        <v>0</v>
      </c>
      <c r="D12" s="24" t="s">
        <v>9</v>
      </c>
      <c r="E12" s="11" t="s">
        <v>11</v>
      </c>
      <c r="F12" s="12" t="s">
        <v>65</v>
      </c>
    </row>
    <row r="13" spans="2:6">
      <c r="B13" s="13" t="s">
        <v>73</v>
      </c>
      <c r="C13" s="25" t="s">
        <v>623</v>
      </c>
      <c r="D13" s="26">
        <v>1335.96</v>
      </c>
      <c r="E13" s="14"/>
      <c r="F13" s="15" t="s">
        <v>12</v>
      </c>
    </row>
    <row r="14" spans="2:6">
      <c r="B14" s="13" t="s">
        <v>614</v>
      </c>
      <c r="C14" s="25" t="s">
        <v>624</v>
      </c>
      <c r="D14" s="26">
        <v>1335.49</v>
      </c>
      <c r="E14" s="16">
        <f>IF(D14&lt;1,0,ABS($D$13-D14))</f>
        <v>0.47000000000002728</v>
      </c>
      <c r="F14" s="17" t="str">
        <f>IF(E14&lt;=max_DQS_skew,"Pass", "Fail")</f>
        <v>Pass</v>
      </c>
    </row>
    <row r="15" spans="2:6">
      <c r="B15" s="18" t="s">
        <v>74</v>
      </c>
      <c r="C15" s="25" t="s">
        <v>625</v>
      </c>
      <c r="D15" s="27">
        <v>1337.03</v>
      </c>
      <c r="E15" s="19">
        <f>IF(D15&lt;1,0,ABS($D$13-D15))</f>
        <v>1.0699999999999363</v>
      </c>
      <c r="F15" s="17" t="str">
        <f t="shared" ref="F15:F23" si="0">IF(E15&lt;=max_DQ_DM_length_delta,"Pass", "Fail")</f>
        <v>Pass</v>
      </c>
    </row>
    <row r="16" spans="2:6">
      <c r="B16" s="18" t="s">
        <v>75</v>
      </c>
      <c r="C16" s="25" t="s">
        <v>626</v>
      </c>
      <c r="D16" s="27">
        <v>1339.51</v>
      </c>
      <c r="E16" s="19">
        <f>IF(D16&lt;1,0,ABS($D$13-D16))</f>
        <v>3.5499999999999545</v>
      </c>
      <c r="F16" s="17" t="str">
        <f t="shared" si="0"/>
        <v>Pass</v>
      </c>
    </row>
    <row r="17" spans="2:6">
      <c r="B17" s="18" t="s">
        <v>76</v>
      </c>
      <c r="C17" s="25" t="s">
        <v>627</v>
      </c>
      <c r="D17" s="27">
        <v>1339.83</v>
      </c>
      <c r="E17" s="19">
        <f t="shared" ref="E17:E23" si="1">IF(D17&lt;1,0,ABS($D$13-D17))</f>
        <v>3.8699999999998909</v>
      </c>
      <c r="F17" s="17" t="str">
        <f t="shared" si="0"/>
        <v>Pass</v>
      </c>
    </row>
    <row r="18" spans="2:6">
      <c r="B18" s="18" t="s">
        <v>77</v>
      </c>
      <c r="C18" s="25" t="s">
        <v>628</v>
      </c>
      <c r="D18" s="27">
        <v>1342.94</v>
      </c>
      <c r="E18" s="19">
        <f t="shared" si="1"/>
        <v>6.9800000000000182</v>
      </c>
      <c r="F18" s="17" t="str">
        <f t="shared" si="0"/>
        <v>Pass</v>
      </c>
    </row>
    <row r="19" spans="2:6">
      <c r="B19" s="18" t="s">
        <v>78</v>
      </c>
      <c r="C19" s="25" t="s">
        <v>629</v>
      </c>
      <c r="D19" s="27">
        <v>1344.14</v>
      </c>
      <c r="E19" s="19">
        <f t="shared" si="1"/>
        <v>8.1800000000000637</v>
      </c>
      <c r="F19" s="17" t="str">
        <f t="shared" si="0"/>
        <v>Pass</v>
      </c>
    </row>
    <row r="20" spans="2:6">
      <c r="B20" s="18" t="s">
        <v>79</v>
      </c>
      <c r="C20" s="25" t="s">
        <v>630</v>
      </c>
      <c r="D20" s="27">
        <v>1340.19</v>
      </c>
      <c r="E20" s="19">
        <f t="shared" si="1"/>
        <v>4.2300000000000182</v>
      </c>
      <c r="F20" s="17" t="str">
        <f t="shared" si="0"/>
        <v>Pass</v>
      </c>
    </row>
    <row r="21" spans="2:6">
      <c r="B21" s="18" t="s">
        <v>80</v>
      </c>
      <c r="C21" s="25" t="s">
        <v>631</v>
      </c>
      <c r="D21" s="27">
        <v>1340.39</v>
      </c>
      <c r="E21" s="19">
        <f t="shared" si="1"/>
        <v>4.4300000000000637</v>
      </c>
      <c r="F21" s="17" t="str">
        <f t="shared" si="0"/>
        <v>Pass</v>
      </c>
    </row>
    <row r="22" spans="2:6">
      <c r="B22" s="18" t="s">
        <v>81</v>
      </c>
      <c r="C22" s="25" t="s">
        <v>632</v>
      </c>
      <c r="D22" s="27">
        <v>1337.67</v>
      </c>
      <c r="E22" s="19">
        <f t="shared" si="1"/>
        <v>1.7100000000000364</v>
      </c>
      <c r="F22" s="17" t="str">
        <f t="shared" si="0"/>
        <v>Pass</v>
      </c>
    </row>
    <row r="23" spans="2:6">
      <c r="B23" s="18" t="s">
        <v>82</v>
      </c>
      <c r="C23" s="25" t="s">
        <v>633</v>
      </c>
      <c r="D23" s="27">
        <v>1338.11</v>
      </c>
      <c r="E23" s="19">
        <f t="shared" si="1"/>
        <v>2.1499999999998636</v>
      </c>
      <c r="F23" s="17" t="str">
        <f t="shared" si="0"/>
        <v>Pass</v>
      </c>
    </row>
    <row r="24" spans="2:6">
      <c r="C24" s="28"/>
      <c r="D24" s="28"/>
      <c r="E24" s="20"/>
    </row>
    <row r="25" spans="2:6">
      <c r="B25" s="10" t="s">
        <v>56</v>
      </c>
      <c r="C25" s="23" t="s">
        <v>1</v>
      </c>
      <c r="D25" s="24" t="s">
        <v>57</v>
      </c>
      <c r="E25" s="11" t="s">
        <v>11</v>
      </c>
      <c r="F25" s="12" t="s">
        <v>65</v>
      </c>
    </row>
    <row r="26" spans="2:6">
      <c r="B26" s="13" t="s">
        <v>83</v>
      </c>
      <c r="C26" s="25" t="s">
        <v>634</v>
      </c>
      <c r="D26" s="26">
        <v>1207.22</v>
      </c>
      <c r="E26" s="14"/>
      <c r="F26" s="15" t="s">
        <v>12</v>
      </c>
    </row>
    <row r="27" spans="2:6">
      <c r="B27" s="13" t="s">
        <v>615</v>
      </c>
      <c r="C27" s="25" t="s">
        <v>635</v>
      </c>
      <c r="D27" s="26">
        <v>1202.56</v>
      </c>
      <c r="E27" s="16">
        <f>IF(D27&lt;1,0,ABS($D$26-D27))</f>
        <v>4.6600000000000819</v>
      </c>
      <c r="F27" s="17" t="str">
        <f>IF(E27&lt;=max_DQS_skew,"Pass", "Fail")</f>
        <v>Fail</v>
      </c>
    </row>
    <row r="28" spans="2:6">
      <c r="B28" s="18" t="s">
        <v>84</v>
      </c>
      <c r="C28" s="25" t="s">
        <v>636</v>
      </c>
      <c r="D28" s="27">
        <v>1209.97</v>
      </c>
      <c r="E28" s="19">
        <f>IF(D28&lt;1,0,ABS($D$26-D28))</f>
        <v>2.75</v>
      </c>
      <c r="F28" s="17" t="str">
        <f t="shared" ref="F28:F36" si="2">IF(E28&lt;=max_DQ_DM_length_delta,"Pass", "Fail")</f>
        <v>Pass</v>
      </c>
    </row>
    <row r="29" spans="2:6">
      <c r="B29" s="18" t="s">
        <v>85</v>
      </c>
      <c r="C29" s="25" t="s">
        <v>637</v>
      </c>
      <c r="D29" s="27">
        <v>1205.95</v>
      </c>
      <c r="E29" s="19">
        <f t="shared" ref="E29:E36" si="3">IF(D29&lt;1,0,ABS($D$26-D29))</f>
        <v>1.2699999999999818</v>
      </c>
      <c r="F29" s="17" t="str">
        <f t="shared" si="2"/>
        <v>Pass</v>
      </c>
    </row>
    <row r="30" spans="2:6">
      <c r="B30" s="18" t="s">
        <v>86</v>
      </c>
      <c r="C30" s="25" t="s">
        <v>638</v>
      </c>
      <c r="D30" s="27">
        <v>1201.8499999999999</v>
      </c>
      <c r="E30" s="19">
        <f t="shared" si="3"/>
        <v>5.3700000000001182</v>
      </c>
      <c r="F30" s="17" t="str">
        <f t="shared" si="2"/>
        <v>Pass</v>
      </c>
    </row>
    <row r="31" spans="2:6">
      <c r="B31" s="18" t="s">
        <v>87</v>
      </c>
      <c r="C31" s="25" t="s">
        <v>639</v>
      </c>
      <c r="D31" s="27">
        <v>1205.1300000000001</v>
      </c>
      <c r="E31" s="19">
        <f t="shared" si="3"/>
        <v>2.0899999999999181</v>
      </c>
      <c r="F31" s="17" t="str">
        <f t="shared" si="2"/>
        <v>Pass</v>
      </c>
    </row>
    <row r="32" spans="2:6">
      <c r="B32" s="18" t="s">
        <v>88</v>
      </c>
      <c r="C32" s="25" t="s">
        <v>640</v>
      </c>
      <c r="D32" s="27">
        <v>1202.76</v>
      </c>
      <c r="E32" s="19">
        <f t="shared" si="3"/>
        <v>4.4600000000000364</v>
      </c>
      <c r="F32" s="17" t="str">
        <f t="shared" si="2"/>
        <v>Pass</v>
      </c>
    </row>
    <row r="33" spans="2:6">
      <c r="B33" s="18" t="s">
        <v>89</v>
      </c>
      <c r="C33" s="25" t="s">
        <v>641</v>
      </c>
      <c r="D33" s="27">
        <v>1203.96</v>
      </c>
      <c r="E33" s="19">
        <f t="shared" si="3"/>
        <v>3.2599999999999909</v>
      </c>
      <c r="F33" s="17" t="str">
        <f t="shared" si="2"/>
        <v>Pass</v>
      </c>
    </row>
    <row r="34" spans="2:6">
      <c r="B34" s="18" t="s">
        <v>90</v>
      </c>
      <c r="C34" s="25" t="s">
        <v>642</v>
      </c>
      <c r="D34" s="27">
        <v>1205.8599999999999</v>
      </c>
      <c r="E34" s="19">
        <f t="shared" si="3"/>
        <v>1.3600000000001273</v>
      </c>
      <c r="F34" s="17" t="str">
        <f t="shared" si="2"/>
        <v>Pass</v>
      </c>
    </row>
    <row r="35" spans="2:6">
      <c r="B35" s="18" t="s">
        <v>91</v>
      </c>
      <c r="C35" s="25" t="s">
        <v>643</v>
      </c>
      <c r="D35" s="27">
        <v>1209.67</v>
      </c>
      <c r="E35" s="19">
        <f t="shared" si="3"/>
        <v>2.4500000000000455</v>
      </c>
      <c r="F35" s="17" t="str">
        <f t="shared" si="2"/>
        <v>Pass</v>
      </c>
    </row>
    <row r="36" spans="2:6">
      <c r="B36" s="18" t="s">
        <v>92</v>
      </c>
      <c r="C36" s="25" t="s">
        <v>644</v>
      </c>
      <c r="D36" s="27">
        <v>1210.74</v>
      </c>
      <c r="E36" s="19">
        <f t="shared" si="3"/>
        <v>3.5199999999999818</v>
      </c>
      <c r="F36" s="17" t="str">
        <f t="shared" si="2"/>
        <v>Pass</v>
      </c>
    </row>
    <row r="37" spans="2:6">
      <c r="C37" s="29"/>
      <c r="D37" s="29"/>
    </row>
    <row r="38" spans="2:6">
      <c r="B38" s="10" t="s">
        <v>58</v>
      </c>
      <c r="C38" s="23" t="s">
        <v>2</v>
      </c>
      <c r="D38" s="24" t="s">
        <v>9</v>
      </c>
      <c r="E38" s="11" t="s">
        <v>11</v>
      </c>
      <c r="F38" s="12" t="s">
        <v>65</v>
      </c>
    </row>
    <row r="39" spans="2:6">
      <c r="B39" s="13" t="s">
        <v>93</v>
      </c>
      <c r="C39" s="25" t="s">
        <v>645</v>
      </c>
      <c r="D39" s="26">
        <v>1169.8699999999999</v>
      </c>
      <c r="E39" s="14"/>
      <c r="F39" s="15" t="s">
        <v>12</v>
      </c>
    </row>
    <row r="40" spans="2:6">
      <c r="B40" s="13" t="s">
        <v>616</v>
      </c>
      <c r="C40" s="25" t="s">
        <v>646</v>
      </c>
      <c r="D40" s="26">
        <v>1172.6099999999999</v>
      </c>
      <c r="E40" s="16">
        <f>IF(D40&lt;1,0,ABS($D$39-D40))</f>
        <v>2.7400000000000091</v>
      </c>
      <c r="F40" s="17" t="str">
        <f>IF(E40&lt;=max_DQS_skew,"Pass", "Fail")</f>
        <v>Fail</v>
      </c>
    </row>
    <row r="41" spans="2:6">
      <c r="B41" s="18" t="s">
        <v>94</v>
      </c>
      <c r="C41" s="25" t="s">
        <v>647</v>
      </c>
      <c r="D41" s="27">
        <v>1172</v>
      </c>
      <c r="E41" s="19">
        <f>IF(D41&lt;1,0,ABS($D$39-D41))</f>
        <v>2.1300000000001091</v>
      </c>
      <c r="F41" s="17" t="str">
        <f t="shared" ref="F41:F49" si="4">IF(E41&lt;=max_DQ_DM_length_delta,"Pass", "Fail")</f>
        <v>Pass</v>
      </c>
    </row>
    <row r="42" spans="2:6">
      <c r="B42" s="18" t="s">
        <v>95</v>
      </c>
      <c r="C42" s="25" t="s">
        <v>648</v>
      </c>
      <c r="D42" s="27">
        <v>1170.79</v>
      </c>
      <c r="E42" s="19">
        <f t="shared" ref="E42:E49" si="5">IF(D42&lt;1,0,ABS($D$39-D42))</f>
        <v>0.92000000000007276</v>
      </c>
      <c r="F42" s="17" t="str">
        <f t="shared" si="4"/>
        <v>Pass</v>
      </c>
    </row>
    <row r="43" spans="2:6">
      <c r="B43" s="18" t="s">
        <v>96</v>
      </c>
      <c r="C43" s="25" t="s">
        <v>649</v>
      </c>
      <c r="D43" s="27">
        <v>1173.73</v>
      </c>
      <c r="E43" s="19">
        <f t="shared" si="5"/>
        <v>3.8600000000001273</v>
      </c>
      <c r="F43" s="17" t="str">
        <f t="shared" si="4"/>
        <v>Pass</v>
      </c>
    </row>
    <row r="44" spans="2:6">
      <c r="B44" s="18" t="s">
        <v>97</v>
      </c>
      <c r="C44" s="25" t="s">
        <v>650</v>
      </c>
      <c r="D44" s="27">
        <v>1169.6300000000001</v>
      </c>
      <c r="E44" s="19">
        <f t="shared" si="5"/>
        <v>0.23999999999978172</v>
      </c>
      <c r="F44" s="17" t="str">
        <f t="shared" si="4"/>
        <v>Pass</v>
      </c>
    </row>
    <row r="45" spans="2:6">
      <c r="B45" s="18" t="s">
        <v>98</v>
      </c>
      <c r="C45" s="25" t="s">
        <v>651</v>
      </c>
      <c r="D45" s="27">
        <v>1172.5999999999999</v>
      </c>
      <c r="E45" s="19">
        <f t="shared" si="5"/>
        <v>2.7300000000000182</v>
      </c>
      <c r="F45" s="17" t="str">
        <f t="shared" si="4"/>
        <v>Pass</v>
      </c>
    </row>
    <row r="46" spans="2:6">
      <c r="B46" s="18" t="s">
        <v>99</v>
      </c>
      <c r="C46" s="25" t="s">
        <v>652</v>
      </c>
      <c r="D46" s="27">
        <v>1177.4100000000001</v>
      </c>
      <c r="E46" s="19">
        <f t="shared" si="5"/>
        <v>7.540000000000191</v>
      </c>
      <c r="F46" s="17" t="str">
        <f t="shared" si="4"/>
        <v>Pass</v>
      </c>
    </row>
    <row r="47" spans="2:6">
      <c r="B47" s="18" t="s">
        <v>100</v>
      </c>
      <c r="C47" s="25" t="s">
        <v>653</v>
      </c>
      <c r="D47" s="27">
        <v>1171.71</v>
      </c>
      <c r="E47" s="19">
        <f t="shared" si="5"/>
        <v>1.8400000000001455</v>
      </c>
      <c r="F47" s="17" t="str">
        <f t="shared" si="4"/>
        <v>Pass</v>
      </c>
    </row>
    <row r="48" spans="2:6">
      <c r="B48" s="18" t="s">
        <v>101</v>
      </c>
      <c r="C48" s="25" t="s">
        <v>654</v>
      </c>
      <c r="D48" s="27">
        <v>1175.18</v>
      </c>
      <c r="E48" s="19">
        <f t="shared" si="5"/>
        <v>5.3100000000001728</v>
      </c>
      <c r="F48" s="17" t="str">
        <f t="shared" si="4"/>
        <v>Pass</v>
      </c>
    </row>
    <row r="49" spans="2:6">
      <c r="B49" s="18" t="s">
        <v>102</v>
      </c>
      <c r="C49" s="25" t="s">
        <v>655</v>
      </c>
      <c r="D49" s="27">
        <v>1170.54</v>
      </c>
      <c r="E49" s="19">
        <f t="shared" si="5"/>
        <v>0.67000000000007276</v>
      </c>
      <c r="F49" s="17" t="str">
        <f t="shared" si="4"/>
        <v>Pass</v>
      </c>
    </row>
    <row r="50" spans="2:6">
      <c r="C50" s="29"/>
      <c r="D50" s="29"/>
    </row>
    <row r="51" spans="2:6">
      <c r="B51" s="10" t="s">
        <v>59</v>
      </c>
      <c r="C51" s="23" t="s">
        <v>3</v>
      </c>
      <c r="D51" s="24" t="s">
        <v>9</v>
      </c>
      <c r="E51" s="11" t="s">
        <v>11</v>
      </c>
      <c r="F51" s="12" t="s">
        <v>65</v>
      </c>
    </row>
    <row r="52" spans="2:6">
      <c r="B52" s="13" t="s">
        <v>103</v>
      </c>
      <c r="C52" s="25" t="s">
        <v>664</v>
      </c>
      <c r="D52" s="26">
        <v>1095.82</v>
      </c>
      <c r="E52" s="14"/>
      <c r="F52" s="15" t="s">
        <v>12</v>
      </c>
    </row>
    <row r="53" spans="2:6">
      <c r="B53" s="13" t="s">
        <v>617</v>
      </c>
      <c r="C53" s="25" t="s">
        <v>665</v>
      </c>
      <c r="D53" s="26">
        <v>1091.8800000000001</v>
      </c>
      <c r="E53" s="16">
        <f>IF(D53&lt;1,0,ABS($D$52-D53))</f>
        <v>3.9399999999998272</v>
      </c>
      <c r="F53" s="17" t="str">
        <f>IF(E53&lt;=max_DQS_skew,"Pass", "Fail")</f>
        <v>Fail</v>
      </c>
    </row>
    <row r="54" spans="2:6">
      <c r="B54" s="18" t="s">
        <v>104</v>
      </c>
      <c r="C54" s="25" t="s">
        <v>656</v>
      </c>
      <c r="D54" s="27">
        <v>1092.51</v>
      </c>
      <c r="E54" s="19">
        <f>IF(D54&lt;1,0,ABS($D$52-D54))</f>
        <v>3.3099999999999454</v>
      </c>
      <c r="F54" s="17" t="str">
        <f t="shared" ref="F54:F62" si="6">IF(E54&lt;=max_DQ_DM_length_delta,"Pass", "Fail")</f>
        <v>Pass</v>
      </c>
    </row>
    <row r="55" spans="2:6">
      <c r="B55" s="18" t="s">
        <v>105</v>
      </c>
      <c r="C55" s="25" t="s">
        <v>657</v>
      </c>
      <c r="D55" s="27">
        <v>1099.93</v>
      </c>
      <c r="E55" s="19">
        <f t="shared" ref="E55:E62" si="7">IF(D55&lt;1,0,ABS($D$52-D55))</f>
        <v>4.1100000000001273</v>
      </c>
      <c r="F55" s="17" t="str">
        <f t="shared" si="6"/>
        <v>Pass</v>
      </c>
    </row>
    <row r="56" spans="2:6">
      <c r="B56" s="18" t="s">
        <v>106</v>
      </c>
      <c r="C56" s="25" t="s">
        <v>658</v>
      </c>
      <c r="D56" s="27">
        <v>1092.53</v>
      </c>
      <c r="E56" s="19">
        <f t="shared" si="7"/>
        <v>3.2899999999999636</v>
      </c>
      <c r="F56" s="17" t="str">
        <f t="shared" si="6"/>
        <v>Pass</v>
      </c>
    </row>
    <row r="57" spans="2:6">
      <c r="B57" s="18" t="s">
        <v>107</v>
      </c>
      <c r="C57" s="25" t="s">
        <v>659</v>
      </c>
      <c r="D57" s="27">
        <v>1097.8</v>
      </c>
      <c r="E57" s="19">
        <f t="shared" si="7"/>
        <v>1.9800000000000182</v>
      </c>
      <c r="F57" s="17" t="str">
        <f t="shared" si="6"/>
        <v>Pass</v>
      </c>
    </row>
    <row r="58" spans="2:6">
      <c r="B58" s="18" t="s">
        <v>108</v>
      </c>
      <c r="C58" s="25" t="s">
        <v>660</v>
      </c>
      <c r="D58" s="27">
        <v>1096.44</v>
      </c>
      <c r="E58" s="19">
        <f t="shared" si="7"/>
        <v>0.62000000000011823</v>
      </c>
      <c r="F58" s="17" t="str">
        <f t="shared" si="6"/>
        <v>Pass</v>
      </c>
    </row>
    <row r="59" spans="2:6">
      <c r="B59" s="18" t="s">
        <v>109</v>
      </c>
      <c r="C59" s="25" t="s">
        <v>661</v>
      </c>
      <c r="D59" s="27">
        <v>1092.3699999999999</v>
      </c>
      <c r="E59" s="19">
        <f t="shared" si="7"/>
        <v>3.4500000000000455</v>
      </c>
      <c r="F59" s="17" t="str">
        <f t="shared" si="6"/>
        <v>Pass</v>
      </c>
    </row>
    <row r="60" spans="2:6">
      <c r="B60" s="18" t="s">
        <v>110</v>
      </c>
      <c r="C60" s="25" t="s">
        <v>662</v>
      </c>
      <c r="D60" s="27">
        <v>1095.19</v>
      </c>
      <c r="E60" s="19">
        <f t="shared" si="7"/>
        <v>0.62999999999988177</v>
      </c>
      <c r="F60" s="17" t="str">
        <f t="shared" si="6"/>
        <v>Pass</v>
      </c>
    </row>
    <row r="61" spans="2:6">
      <c r="B61" s="18" t="s">
        <v>111</v>
      </c>
      <c r="C61" s="25" t="s">
        <v>663</v>
      </c>
      <c r="D61" s="27">
        <v>1096.27</v>
      </c>
      <c r="E61" s="19">
        <f t="shared" si="7"/>
        <v>0.45000000000004547</v>
      </c>
      <c r="F61" s="17" t="str">
        <f t="shared" si="6"/>
        <v>Pass</v>
      </c>
    </row>
    <row r="62" spans="2:6">
      <c r="B62" s="18" t="s">
        <v>112</v>
      </c>
      <c r="C62" s="25" t="s">
        <v>666</v>
      </c>
      <c r="D62" s="27">
        <v>1092.6099999999999</v>
      </c>
      <c r="E62" s="19">
        <f t="shared" si="7"/>
        <v>3.2100000000000364</v>
      </c>
      <c r="F62" s="17" t="str">
        <f t="shared" si="6"/>
        <v>Pass</v>
      </c>
    </row>
    <row r="63" spans="2:6">
      <c r="C63" s="29"/>
      <c r="D63" s="29"/>
    </row>
    <row r="64" spans="2:6">
      <c r="B64" s="10" t="s">
        <v>60</v>
      </c>
      <c r="C64" s="23" t="s">
        <v>4</v>
      </c>
      <c r="D64" s="24" t="s">
        <v>9</v>
      </c>
      <c r="E64" s="11" t="s">
        <v>11</v>
      </c>
      <c r="F64" s="12" t="s">
        <v>65</v>
      </c>
    </row>
    <row r="65" spans="2:6">
      <c r="B65" s="13" t="s">
        <v>113</v>
      </c>
      <c r="C65" s="25" t="s">
        <v>667</v>
      </c>
      <c r="D65" s="26">
        <v>1251.92</v>
      </c>
      <c r="E65" s="14"/>
      <c r="F65" s="15" t="s">
        <v>12</v>
      </c>
    </row>
    <row r="66" spans="2:6">
      <c r="B66" s="13" t="s">
        <v>618</v>
      </c>
      <c r="C66" s="25" t="s">
        <v>668</v>
      </c>
      <c r="D66" s="26">
        <v>1252.98</v>
      </c>
      <c r="E66" s="16">
        <f>IF(D66&lt;1,0,ABS($D$65-D66))</f>
        <v>1.0599999999999454</v>
      </c>
      <c r="F66" s="17" t="str">
        <f>IF(E66&lt;=max_DQS_skew,"Pass", "Fail")</f>
        <v>Fail</v>
      </c>
    </row>
    <row r="67" spans="2:6">
      <c r="B67" s="18" t="s">
        <v>114</v>
      </c>
      <c r="C67" s="25" t="s">
        <v>669</v>
      </c>
      <c r="D67" s="27">
        <v>1246.58</v>
      </c>
      <c r="E67" s="19">
        <f>IF(D67&lt;1,0,ABS($D$65-D67))</f>
        <v>5.3400000000001455</v>
      </c>
      <c r="F67" s="17" t="str">
        <f t="shared" ref="F67:F75" si="8">IF(E67&lt;=max_DQ_DM_length_delta,"Pass", "Fail")</f>
        <v>Pass</v>
      </c>
    </row>
    <row r="68" spans="2:6">
      <c r="B68" s="18" t="s">
        <v>115</v>
      </c>
      <c r="C68" s="25" t="s">
        <v>670</v>
      </c>
      <c r="D68" s="27">
        <v>1246.3399999999999</v>
      </c>
      <c r="E68" s="19">
        <f t="shared" ref="E68:E75" si="9">IF(D68&lt;1,0,ABS($D$65-D68))</f>
        <v>5.5800000000001546</v>
      </c>
      <c r="F68" s="17" t="str">
        <f t="shared" si="8"/>
        <v>Pass</v>
      </c>
    </row>
    <row r="69" spans="2:6">
      <c r="B69" s="18" t="s">
        <v>116</v>
      </c>
      <c r="C69" s="25" t="s">
        <v>671</v>
      </c>
      <c r="D69" s="27">
        <v>1249.3499999999999</v>
      </c>
      <c r="E69" s="19">
        <f t="shared" si="9"/>
        <v>2.5700000000001637</v>
      </c>
      <c r="F69" s="17" t="str">
        <f t="shared" si="8"/>
        <v>Pass</v>
      </c>
    </row>
    <row r="70" spans="2:6">
      <c r="B70" s="18" t="s">
        <v>117</v>
      </c>
      <c r="C70" s="25" t="s">
        <v>672</v>
      </c>
      <c r="D70" s="27">
        <v>1252.1400000000001</v>
      </c>
      <c r="E70" s="19">
        <f t="shared" si="9"/>
        <v>0.22000000000002728</v>
      </c>
      <c r="F70" s="17" t="str">
        <f t="shared" si="8"/>
        <v>Pass</v>
      </c>
    </row>
    <row r="71" spans="2:6">
      <c r="B71" s="18" t="s">
        <v>118</v>
      </c>
      <c r="C71" s="25" t="s">
        <v>673</v>
      </c>
      <c r="D71" s="27">
        <v>1250.5899999999999</v>
      </c>
      <c r="E71" s="19">
        <f t="shared" si="9"/>
        <v>1.3300000000001546</v>
      </c>
      <c r="F71" s="17" t="str">
        <f t="shared" si="8"/>
        <v>Pass</v>
      </c>
    </row>
    <row r="72" spans="2:6">
      <c r="B72" s="18" t="s">
        <v>119</v>
      </c>
      <c r="C72" s="25" t="s">
        <v>674</v>
      </c>
      <c r="D72" s="27">
        <v>1254.5999999999999</v>
      </c>
      <c r="E72" s="19">
        <f t="shared" si="9"/>
        <v>2.6799999999998363</v>
      </c>
      <c r="F72" s="17" t="str">
        <f t="shared" si="8"/>
        <v>Pass</v>
      </c>
    </row>
    <row r="73" spans="2:6">
      <c r="B73" s="18" t="s">
        <v>120</v>
      </c>
      <c r="C73" s="25" t="s">
        <v>675</v>
      </c>
      <c r="D73" s="27">
        <v>1246.67</v>
      </c>
      <c r="E73" s="19">
        <f t="shared" si="9"/>
        <v>5.25</v>
      </c>
      <c r="F73" s="17" t="str">
        <f t="shared" si="8"/>
        <v>Pass</v>
      </c>
    </row>
    <row r="74" spans="2:6">
      <c r="B74" s="18" t="s">
        <v>121</v>
      </c>
      <c r="C74" s="25" t="s">
        <v>676</v>
      </c>
      <c r="D74" s="27">
        <v>1246.6099999999999</v>
      </c>
      <c r="E74" s="19">
        <f t="shared" si="9"/>
        <v>5.3100000000001728</v>
      </c>
      <c r="F74" s="17" t="str">
        <f t="shared" si="8"/>
        <v>Pass</v>
      </c>
    </row>
    <row r="75" spans="2:6">
      <c r="B75" s="18" t="s">
        <v>122</v>
      </c>
      <c r="C75" s="25" t="s">
        <v>677</v>
      </c>
      <c r="D75" s="27">
        <v>1246.52</v>
      </c>
      <c r="E75" s="19">
        <f t="shared" si="9"/>
        <v>5.4000000000000909</v>
      </c>
      <c r="F75" s="17" t="str">
        <f t="shared" si="8"/>
        <v>Pass</v>
      </c>
    </row>
    <row r="76" spans="2:6">
      <c r="C76" s="29"/>
      <c r="D76" s="29"/>
    </row>
    <row r="77" spans="2:6">
      <c r="B77" s="10" t="s">
        <v>61</v>
      </c>
      <c r="C77" s="23" t="s">
        <v>5</v>
      </c>
      <c r="D77" s="24" t="s">
        <v>9</v>
      </c>
      <c r="E77" s="11" t="s">
        <v>11</v>
      </c>
      <c r="F77" s="12" t="s">
        <v>65</v>
      </c>
    </row>
    <row r="78" spans="2:6">
      <c r="B78" s="13" t="s">
        <v>123</v>
      </c>
      <c r="C78" s="25" t="s">
        <v>686</v>
      </c>
      <c r="D78" s="26">
        <v>1157.76</v>
      </c>
      <c r="E78" s="14"/>
      <c r="F78" s="15" t="s">
        <v>12</v>
      </c>
    </row>
    <row r="79" spans="2:6">
      <c r="B79" s="13" t="s">
        <v>619</v>
      </c>
      <c r="C79" s="25" t="s">
        <v>687</v>
      </c>
      <c r="D79" s="26">
        <v>1160.3800000000001</v>
      </c>
      <c r="E79" s="16">
        <f>IF(D79&lt;1,0,ABS($D$78-D79))</f>
        <v>2.6200000000001182</v>
      </c>
      <c r="F79" s="17" t="str">
        <f>IF(E79&lt;=max_DQS_skew,"Pass", "Fail")</f>
        <v>Fail</v>
      </c>
    </row>
    <row r="80" spans="2:6">
      <c r="B80" s="18" t="s">
        <v>124</v>
      </c>
      <c r="C80" s="25" t="s">
        <v>678</v>
      </c>
      <c r="D80" s="27">
        <v>1157.74</v>
      </c>
      <c r="E80" s="19">
        <f>IF(D80&lt;1,0,ABS($D$78-D80))</f>
        <v>1.999999999998181E-2</v>
      </c>
      <c r="F80" s="17" t="str">
        <f t="shared" ref="F80:F88" si="10">IF(E80&lt;=max_DQ_DM_length_delta,"Pass", "Fail")</f>
        <v>Pass</v>
      </c>
    </row>
    <row r="81" spans="2:6">
      <c r="B81" s="18" t="s">
        <v>125</v>
      </c>
      <c r="C81" s="25" t="s">
        <v>679</v>
      </c>
      <c r="D81" s="27">
        <v>1158.33</v>
      </c>
      <c r="E81" s="19">
        <f t="shared" ref="E81:E88" si="11">IF(D81&lt;1,0,ABS($D$78-D81))</f>
        <v>0.56999999999993634</v>
      </c>
      <c r="F81" s="17" t="str">
        <f t="shared" si="10"/>
        <v>Pass</v>
      </c>
    </row>
    <row r="82" spans="2:6">
      <c r="B82" s="18" t="s">
        <v>126</v>
      </c>
      <c r="C82" s="25" t="s">
        <v>680</v>
      </c>
      <c r="D82" s="27">
        <v>1163.51</v>
      </c>
      <c r="E82" s="19">
        <f t="shared" si="11"/>
        <v>5.75</v>
      </c>
      <c r="F82" s="17" t="str">
        <f t="shared" si="10"/>
        <v>Pass</v>
      </c>
    </row>
    <row r="83" spans="2:6">
      <c r="B83" s="18" t="s">
        <v>127</v>
      </c>
      <c r="C83" s="25" t="s">
        <v>681</v>
      </c>
      <c r="D83" s="27">
        <v>1154.43</v>
      </c>
      <c r="E83" s="19">
        <f t="shared" si="11"/>
        <v>3.3299999999999272</v>
      </c>
      <c r="F83" s="17" t="str">
        <f t="shared" si="10"/>
        <v>Pass</v>
      </c>
    </row>
    <row r="84" spans="2:6">
      <c r="B84" s="18" t="s">
        <v>128</v>
      </c>
      <c r="C84" s="25" t="s">
        <v>682</v>
      </c>
      <c r="D84" s="27">
        <v>1159.78</v>
      </c>
      <c r="E84" s="19">
        <f t="shared" si="11"/>
        <v>2.0199999999999818</v>
      </c>
      <c r="F84" s="17" t="str">
        <f t="shared" si="10"/>
        <v>Pass</v>
      </c>
    </row>
    <row r="85" spans="2:6">
      <c r="B85" s="18" t="s">
        <v>129</v>
      </c>
      <c r="C85" s="25" t="s">
        <v>683</v>
      </c>
      <c r="D85" s="27">
        <v>1158.05</v>
      </c>
      <c r="E85" s="19">
        <f t="shared" si="11"/>
        <v>0.28999999999996362</v>
      </c>
      <c r="F85" s="17" t="str">
        <f t="shared" si="10"/>
        <v>Pass</v>
      </c>
    </row>
    <row r="86" spans="2:6">
      <c r="B86" s="18" t="s">
        <v>130</v>
      </c>
      <c r="C86" s="25" t="s">
        <v>684</v>
      </c>
      <c r="D86" s="27">
        <v>1162.02</v>
      </c>
      <c r="E86" s="19">
        <f t="shared" si="11"/>
        <v>4.2599999999999909</v>
      </c>
      <c r="F86" s="17" t="str">
        <f t="shared" si="10"/>
        <v>Pass</v>
      </c>
    </row>
    <row r="87" spans="2:6">
      <c r="B87" s="18" t="s">
        <v>131</v>
      </c>
      <c r="C87" s="25" t="s">
        <v>685</v>
      </c>
      <c r="D87" s="27">
        <v>1157.53</v>
      </c>
      <c r="E87" s="19">
        <f t="shared" si="11"/>
        <v>0.23000000000001819</v>
      </c>
      <c r="F87" s="17" t="str">
        <f t="shared" si="10"/>
        <v>Pass</v>
      </c>
    </row>
    <row r="88" spans="2:6">
      <c r="B88" s="18" t="s">
        <v>132</v>
      </c>
      <c r="C88" s="25" t="s">
        <v>688</v>
      </c>
      <c r="D88" s="27">
        <v>1161.51</v>
      </c>
      <c r="E88" s="19">
        <f t="shared" si="11"/>
        <v>3.75</v>
      </c>
      <c r="F88" s="17" t="str">
        <f t="shared" si="10"/>
        <v>Pass</v>
      </c>
    </row>
    <row r="89" spans="2:6">
      <c r="C89" s="29"/>
      <c r="D89" s="29"/>
    </row>
    <row r="90" spans="2:6">
      <c r="B90" s="10" t="s">
        <v>62</v>
      </c>
      <c r="C90" s="23" t="s">
        <v>6</v>
      </c>
      <c r="D90" s="24" t="s">
        <v>9</v>
      </c>
      <c r="E90" s="11" t="s">
        <v>11</v>
      </c>
      <c r="F90" s="12" t="s">
        <v>65</v>
      </c>
    </row>
    <row r="91" spans="2:6">
      <c r="B91" s="13" t="s">
        <v>133</v>
      </c>
      <c r="C91" s="25" t="s">
        <v>689</v>
      </c>
      <c r="D91" s="26">
        <v>1392.04</v>
      </c>
      <c r="E91" s="14"/>
      <c r="F91" s="15" t="s">
        <v>12</v>
      </c>
    </row>
    <row r="92" spans="2:6">
      <c r="B92" s="13" t="s">
        <v>620</v>
      </c>
      <c r="C92" s="25" t="s">
        <v>690</v>
      </c>
      <c r="D92" s="26">
        <v>1389.89</v>
      </c>
      <c r="E92" s="16">
        <f>IF(D92&lt;1,0,ABS($D$91-D92))</f>
        <v>2.1499999999998636</v>
      </c>
      <c r="F92" s="17" t="str">
        <f>IF(E92&lt;=max_DQS_skew,"Pass", "Fail")</f>
        <v>Fail</v>
      </c>
    </row>
    <row r="93" spans="2:6">
      <c r="B93" s="18" t="s">
        <v>134</v>
      </c>
      <c r="C93" s="25" t="s">
        <v>691</v>
      </c>
      <c r="D93" s="27">
        <v>1393.76</v>
      </c>
      <c r="E93" s="19">
        <f>IF(D93&lt;1,0,ABS($D$91-D93))</f>
        <v>1.7200000000000273</v>
      </c>
      <c r="F93" s="17" t="str">
        <f t="shared" ref="F93:F101" si="12">IF(E93&lt;=max_DQ_DM_length_delta,"Pass", "Fail")</f>
        <v>Pass</v>
      </c>
    </row>
    <row r="94" spans="2:6">
      <c r="B94" s="18" t="s">
        <v>135</v>
      </c>
      <c r="C94" s="25" t="s">
        <v>692</v>
      </c>
      <c r="D94" s="27">
        <v>1388.83</v>
      </c>
      <c r="E94" s="19">
        <f t="shared" ref="E94:E101" si="13">IF(D94&lt;1,0,ABS($D$91-D94))</f>
        <v>3.2100000000000364</v>
      </c>
      <c r="F94" s="17" t="str">
        <f t="shared" si="12"/>
        <v>Pass</v>
      </c>
    </row>
    <row r="95" spans="2:6">
      <c r="B95" s="18" t="s">
        <v>136</v>
      </c>
      <c r="C95" s="25" t="s">
        <v>693</v>
      </c>
      <c r="D95" s="27">
        <v>1395.49</v>
      </c>
      <c r="E95" s="19">
        <f t="shared" si="13"/>
        <v>3.4500000000000455</v>
      </c>
      <c r="F95" s="17" t="str">
        <f t="shared" si="12"/>
        <v>Pass</v>
      </c>
    </row>
    <row r="96" spans="2:6">
      <c r="B96" s="18" t="s">
        <v>137</v>
      </c>
      <c r="C96" s="25" t="s">
        <v>694</v>
      </c>
      <c r="D96" s="27">
        <v>1387.1</v>
      </c>
      <c r="E96" s="19">
        <f t="shared" si="13"/>
        <v>4.9400000000000546</v>
      </c>
      <c r="F96" s="17" t="str">
        <f t="shared" si="12"/>
        <v>Pass</v>
      </c>
    </row>
    <row r="97" spans="2:6">
      <c r="B97" s="18" t="s">
        <v>138</v>
      </c>
      <c r="C97" s="25" t="s">
        <v>695</v>
      </c>
      <c r="D97" s="27">
        <v>1388.74</v>
      </c>
      <c r="E97" s="19">
        <f t="shared" si="13"/>
        <v>3.2999999999999545</v>
      </c>
      <c r="F97" s="17" t="str">
        <f t="shared" si="12"/>
        <v>Pass</v>
      </c>
    </row>
    <row r="98" spans="2:6">
      <c r="B98" s="18" t="s">
        <v>139</v>
      </c>
      <c r="C98" s="25" t="s">
        <v>696</v>
      </c>
      <c r="D98" s="27">
        <v>1389.77</v>
      </c>
      <c r="E98" s="19">
        <f t="shared" si="13"/>
        <v>2.2699999999999818</v>
      </c>
      <c r="F98" s="17" t="str">
        <f t="shared" si="12"/>
        <v>Pass</v>
      </c>
    </row>
    <row r="99" spans="2:6">
      <c r="B99" s="18" t="s">
        <v>140</v>
      </c>
      <c r="C99" s="25" t="s">
        <v>697</v>
      </c>
      <c r="D99" s="27">
        <v>1390.64</v>
      </c>
      <c r="E99" s="19">
        <f t="shared" si="13"/>
        <v>1.3999999999998636</v>
      </c>
      <c r="F99" s="17" t="str">
        <f t="shared" si="12"/>
        <v>Pass</v>
      </c>
    </row>
    <row r="100" spans="2:6">
      <c r="B100" s="18" t="s">
        <v>141</v>
      </c>
      <c r="C100" s="25" t="s">
        <v>698</v>
      </c>
      <c r="D100" s="27">
        <v>1391.68</v>
      </c>
      <c r="E100" s="19">
        <f t="shared" si="13"/>
        <v>0.35999999999989996</v>
      </c>
      <c r="F100" s="17" t="str">
        <f t="shared" si="12"/>
        <v>Pass</v>
      </c>
    </row>
    <row r="101" spans="2:6">
      <c r="B101" s="18" t="s">
        <v>142</v>
      </c>
      <c r="C101" s="25" t="s">
        <v>699</v>
      </c>
      <c r="D101" s="27">
        <v>1396.52</v>
      </c>
      <c r="E101" s="19">
        <f t="shared" si="13"/>
        <v>4.4800000000000182</v>
      </c>
      <c r="F101" s="17" t="str">
        <f t="shared" si="12"/>
        <v>Pass</v>
      </c>
    </row>
    <row r="102" spans="2:6">
      <c r="C102" s="29"/>
      <c r="D102" s="29"/>
    </row>
    <row r="103" spans="2:6">
      <c r="B103" s="10" t="s">
        <v>63</v>
      </c>
      <c r="C103" s="23" t="s">
        <v>7</v>
      </c>
      <c r="D103" s="24" t="s">
        <v>9</v>
      </c>
      <c r="E103" s="11" t="s">
        <v>11</v>
      </c>
      <c r="F103" s="12" t="s">
        <v>65</v>
      </c>
    </row>
    <row r="104" spans="2:6">
      <c r="B104" s="13" t="s">
        <v>143</v>
      </c>
      <c r="C104" s="25" t="s">
        <v>708</v>
      </c>
      <c r="D104" s="26">
        <v>1385.14</v>
      </c>
      <c r="E104" s="14"/>
      <c r="F104" s="15" t="s">
        <v>12</v>
      </c>
    </row>
    <row r="105" spans="2:6">
      <c r="B105" s="13" t="s">
        <v>621</v>
      </c>
      <c r="C105" s="25" t="s">
        <v>709</v>
      </c>
      <c r="D105" s="26">
        <v>1385.21</v>
      </c>
      <c r="E105" s="16">
        <f>IF(D105&lt;1,0,ABS($D$104-D105))</f>
        <v>6.9999999999936335E-2</v>
      </c>
      <c r="F105" s="17" t="str">
        <f>IF(E105&lt;=max_DQS_skew,"Pass", "Fail")</f>
        <v>Pass</v>
      </c>
    </row>
    <row r="106" spans="2:6">
      <c r="B106" s="18" t="s">
        <v>144</v>
      </c>
      <c r="C106" s="25" t="s">
        <v>700</v>
      </c>
      <c r="D106" s="27">
        <v>1385.24</v>
      </c>
      <c r="E106" s="19">
        <f>IF(D106&lt;1,0,ABS($D$104-D106))</f>
        <v>9.9999999999909051E-2</v>
      </c>
      <c r="F106" s="17" t="str">
        <f t="shared" ref="F106:F114" si="14">IF(E106&lt;=max_DQ_DM_length_delta,"Pass", "Fail")</f>
        <v>Pass</v>
      </c>
    </row>
    <row r="107" spans="2:6">
      <c r="B107" s="18" t="s">
        <v>145</v>
      </c>
      <c r="C107" s="25" t="s">
        <v>701</v>
      </c>
      <c r="D107" s="27">
        <v>1382.64</v>
      </c>
      <c r="E107" s="19">
        <f t="shared" ref="E107:E114" si="15">IF(D107&lt;1,0,ABS($D$104-D107))</f>
        <v>2.5</v>
      </c>
      <c r="F107" s="17" t="str">
        <f t="shared" si="14"/>
        <v>Pass</v>
      </c>
    </row>
    <row r="108" spans="2:6">
      <c r="B108" s="18" t="s">
        <v>146</v>
      </c>
      <c r="C108" s="25" t="s">
        <v>702</v>
      </c>
      <c r="D108" s="27">
        <v>1385.2</v>
      </c>
      <c r="E108" s="19">
        <f t="shared" si="15"/>
        <v>5.999999999994543E-2</v>
      </c>
      <c r="F108" s="17" t="str">
        <f t="shared" si="14"/>
        <v>Pass</v>
      </c>
    </row>
    <row r="109" spans="2:6">
      <c r="B109" s="18" t="s">
        <v>147</v>
      </c>
      <c r="C109" s="25" t="s">
        <v>703</v>
      </c>
      <c r="D109" s="27">
        <v>1380.16</v>
      </c>
      <c r="E109" s="19">
        <f t="shared" si="15"/>
        <v>4.9800000000000182</v>
      </c>
      <c r="F109" s="17" t="str">
        <f t="shared" si="14"/>
        <v>Pass</v>
      </c>
    </row>
    <row r="110" spans="2:6">
      <c r="B110" s="18" t="s">
        <v>148</v>
      </c>
      <c r="C110" s="25" t="s">
        <v>704</v>
      </c>
      <c r="D110" s="27">
        <v>1378.78</v>
      </c>
      <c r="E110" s="19">
        <f t="shared" si="15"/>
        <v>6.3600000000001273</v>
      </c>
      <c r="F110" s="17" t="str">
        <f t="shared" si="14"/>
        <v>Pass</v>
      </c>
    </row>
    <row r="111" spans="2:6">
      <c r="B111" s="18" t="s">
        <v>149</v>
      </c>
      <c r="C111" s="25" t="s">
        <v>705</v>
      </c>
      <c r="D111" s="27">
        <v>1381.3</v>
      </c>
      <c r="E111" s="19">
        <f t="shared" si="15"/>
        <v>3.8400000000001455</v>
      </c>
      <c r="F111" s="17" t="str">
        <f t="shared" si="14"/>
        <v>Pass</v>
      </c>
    </row>
    <row r="112" spans="2:6">
      <c r="B112" s="18" t="s">
        <v>150</v>
      </c>
      <c r="C112" s="25" t="s">
        <v>706</v>
      </c>
      <c r="D112" s="27">
        <v>1382.95</v>
      </c>
      <c r="E112" s="19">
        <f t="shared" si="15"/>
        <v>2.1900000000000546</v>
      </c>
      <c r="F112" s="17" t="str">
        <f t="shared" si="14"/>
        <v>Pass</v>
      </c>
    </row>
    <row r="113" spans="2:6">
      <c r="B113" s="18" t="s">
        <v>151</v>
      </c>
      <c r="C113" s="25" t="s">
        <v>707</v>
      </c>
      <c r="D113" s="27">
        <v>1382.31</v>
      </c>
      <c r="E113" s="19">
        <f t="shared" si="15"/>
        <v>2.8300000000001546</v>
      </c>
      <c r="F113" s="17" t="str">
        <f t="shared" si="14"/>
        <v>Pass</v>
      </c>
    </row>
    <row r="114" spans="2:6">
      <c r="B114" s="18" t="s">
        <v>152</v>
      </c>
      <c r="C114" s="25" t="s">
        <v>710</v>
      </c>
      <c r="D114" s="27">
        <v>1380.82</v>
      </c>
      <c r="E114" s="19">
        <f t="shared" si="15"/>
        <v>4.3200000000001637</v>
      </c>
      <c r="F114" s="17" t="str">
        <f t="shared" si="14"/>
        <v>Pass</v>
      </c>
    </row>
    <row r="115" spans="2:6">
      <c r="C115" s="29"/>
      <c r="D115" s="29"/>
    </row>
    <row r="116" spans="2:6">
      <c r="B116" s="10" t="s">
        <v>64</v>
      </c>
      <c r="C116" s="23" t="s">
        <v>8</v>
      </c>
      <c r="D116" s="24" t="s">
        <v>9</v>
      </c>
      <c r="E116" s="11" t="s">
        <v>11</v>
      </c>
      <c r="F116" s="12" t="s">
        <v>65</v>
      </c>
    </row>
    <row r="117" spans="2:6">
      <c r="B117" s="13" t="s">
        <v>153</v>
      </c>
      <c r="C117" s="25" t="s">
        <v>711</v>
      </c>
      <c r="D117" s="26">
        <v>998.44</v>
      </c>
      <c r="E117" s="14"/>
      <c r="F117" s="15" t="s">
        <v>12</v>
      </c>
    </row>
    <row r="118" spans="2:6">
      <c r="B118" s="13" t="s">
        <v>622</v>
      </c>
      <c r="C118" s="25" t="s">
        <v>712</v>
      </c>
      <c r="D118" s="26">
        <v>995.39</v>
      </c>
      <c r="E118" s="16">
        <f>IF(D118&lt;1,0,ABS($D$117-D118))</f>
        <v>3.0500000000000682</v>
      </c>
      <c r="F118" s="17" t="str">
        <f>IF(E118&lt;=max_DQS_skew,"Pass", "Fail")</f>
        <v>Fail</v>
      </c>
    </row>
    <row r="119" spans="2:6">
      <c r="B119" s="18" t="s">
        <v>154</v>
      </c>
      <c r="C119" s="25" t="s">
        <v>713</v>
      </c>
      <c r="D119" s="27">
        <v>999.59</v>
      </c>
      <c r="E119" s="19">
        <f>IF(D119&lt;1,0,ABS($D$117-D119))</f>
        <v>1.1499999999999773</v>
      </c>
      <c r="F119" s="17" t="str">
        <f t="shared" ref="F119:F127" si="16">IF(E119&lt;=max_DQ_DM_length_delta,"Pass", "Fail")</f>
        <v>Pass</v>
      </c>
    </row>
    <row r="120" spans="2:6">
      <c r="B120" s="18" t="s">
        <v>155</v>
      </c>
      <c r="C120" s="25" t="s">
        <v>714</v>
      </c>
      <c r="D120" s="27">
        <v>991.1</v>
      </c>
      <c r="E120" s="19">
        <f t="shared" ref="E120:E127" si="17">IF(D120&lt;1,0,ABS($D$117-D120))</f>
        <v>7.3400000000000318</v>
      </c>
      <c r="F120" s="17" t="str">
        <f t="shared" si="16"/>
        <v>Pass</v>
      </c>
    </row>
    <row r="121" spans="2:6">
      <c r="B121" s="18" t="s">
        <v>156</v>
      </c>
      <c r="C121" s="25" t="s">
        <v>715</v>
      </c>
      <c r="D121" s="27">
        <v>997.08</v>
      </c>
      <c r="E121" s="19">
        <f t="shared" si="17"/>
        <v>1.3600000000000136</v>
      </c>
      <c r="F121" s="17" t="str">
        <f t="shared" si="16"/>
        <v>Pass</v>
      </c>
    </row>
    <row r="122" spans="2:6">
      <c r="B122" s="18" t="s">
        <v>157</v>
      </c>
      <c r="C122" s="25" t="s">
        <v>716</v>
      </c>
      <c r="D122" s="27">
        <v>998.6</v>
      </c>
      <c r="E122" s="19">
        <f t="shared" si="17"/>
        <v>0.15999999999996817</v>
      </c>
      <c r="F122" s="17" t="str">
        <f t="shared" si="16"/>
        <v>Pass</v>
      </c>
    </row>
    <row r="123" spans="2:6">
      <c r="B123" s="18" t="s">
        <v>158</v>
      </c>
      <c r="C123" s="25" t="s">
        <v>717</v>
      </c>
      <c r="D123" s="27">
        <v>995.47</v>
      </c>
      <c r="E123" s="19">
        <f t="shared" si="17"/>
        <v>2.9700000000000273</v>
      </c>
      <c r="F123" s="17" t="str">
        <f t="shared" si="16"/>
        <v>Pass</v>
      </c>
    </row>
    <row r="124" spans="2:6">
      <c r="B124" s="18" t="s">
        <v>159</v>
      </c>
      <c r="C124" s="25" t="s">
        <v>718</v>
      </c>
      <c r="D124" s="27">
        <v>995.23</v>
      </c>
      <c r="E124" s="19">
        <f t="shared" si="17"/>
        <v>3.2100000000000364</v>
      </c>
      <c r="F124" s="17" t="str">
        <f t="shared" si="16"/>
        <v>Pass</v>
      </c>
    </row>
    <row r="125" spans="2:6">
      <c r="B125" s="18" t="s">
        <v>160</v>
      </c>
      <c r="C125" s="25" t="s">
        <v>719</v>
      </c>
      <c r="D125" s="27">
        <v>998.29</v>
      </c>
      <c r="E125" s="19">
        <f t="shared" si="17"/>
        <v>0.15000000000009095</v>
      </c>
      <c r="F125" s="17" t="str">
        <f t="shared" si="16"/>
        <v>Pass</v>
      </c>
    </row>
    <row r="126" spans="2:6">
      <c r="B126" s="18" t="s">
        <v>161</v>
      </c>
      <c r="C126" s="25" t="s">
        <v>720</v>
      </c>
      <c r="D126" s="27">
        <v>993.32</v>
      </c>
      <c r="E126" s="19">
        <f t="shared" si="17"/>
        <v>5.1200000000000045</v>
      </c>
      <c r="F126" s="17" t="str">
        <f t="shared" si="16"/>
        <v>Pass</v>
      </c>
    </row>
    <row r="127" spans="2:6">
      <c r="B127" s="18" t="s">
        <v>162</v>
      </c>
      <c r="C127" s="25" t="s">
        <v>721</v>
      </c>
      <c r="D127" s="27">
        <v>998.46</v>
      </c>
      <c r="E127" s="19">
        <f t="shared" si="17"/>
        <v>1.999999999998181E-2</v>
      </c>
      <c r="F127" s="17" t="str">
        <f t="shared" si="16"/>
        <v>Pass</v>
      </c>
    </row>
    <row r="130" spans="2:2">
      <c r="B130" s="21" t="s">
        <v>801</v>
      </c>
    </row>
  </sheetData>
  <sheetProtection password="DF21" sheet="1" objects="1" scenarios="1"/>
  <phoneticPr fontId="1" type="noConversion"/>
  <conditionalFormatting sqref="F119:F127">
    <cfRule type="cellIs" dxfId="42" priority="1" stopIfTrue="1" operator="equal">
      <formula>"Fail"</formula>
    </cfRule>
    <cfRule type="cellIs" dxfId="41" priority="2" stopIfTrue="1" operator="equal">
      <formula>"Pass"</formula>
    </cfRule>
  </conditionalFormatting>
  <conditionalFormatting sqref="E13">
    <cfRule type="cellIs" dxfId="40" priority="41" stopIfTrue="1" operator="greaterThan">
      <formula>20</formula>
    </cfRule>
  </conditionalFormatting>
  <conditionalFormatting sqref="F13:F23">
    <cfRule type="cellIs" dxfId="39" priority="42" stopIfTrue="1" operator="equal">
      <formula>"Fail"</formula>
    </cfRule>
    <cfRule type="cellIs" dxfId="38" priority="43" stopIfTrue="1" operator="equal">
      <formula>"Pass"</formula>
    </cfRule>
  </conditionalFormatting>
  <conditionalFormatting sqref="E26">
    <cfRule type="cellIs" dxfId="37" priority="38" stopIfTrue="1" operator="greaterThan">
      <formula>20</formula>
    </cfRule>
  </conditionalFormatting>
  <conditionalFormatting sqref="F26:F27">
    <cfRule type="cellIs" dxfId="36" priority="39" stopIfTrue="1" operator="equal">
      <formula>"Fail"</formula>
    </cfRule>
    <cfRule type="cellIs" dxfId="35" priority="40" stopIfTrue="1" operator="equal">
      <formula>"Pass"</formula>
    </cfRule>
  </conditionalFormatting>
  <conditionalFormatting sqref="F28:F36">
    <cfRule type="cellIs" dxfId="34" priority="36" stopIfTrue="1" operator="equal">
      <formula>"Fail"</formula>
    </cfRule>
    <cfRule type="cellIs" dxfId="33" priority="37" stopIfTrue="1" operator="equal">
      <formula>"Pass"</formula>
    </cfRule>
  </conditionalFormatting>
  <conditionalFormatting sqref="E39">
    <cfRule type="cellIs" dxfId="32" priority="33" stopIfTrue="1" operator="greaterThan">
      <formula>20</formula>
    </cfRule>
  </conditionalFormatting>
  <conditionalFormatting sqref="F39:F40">
    <cfRule type="cellIs" dxfId="31" priority="34" stopIfTrue="1" operator="equal">
      <formula>"Fail"</formula>
    </cfRule>
    <cfRule type="cellIs" dxfId="30" priority="35" stopIfTrue="1" operator="equal">
      <formula>"Pass"</formula>
    </cfRule>
  </conditionalFormatting>
  <conditionalFormatting sqref="F41:F49">
    <cfRule type="cellIs" dxfId="29" priority="31" stopIfTrue="1" operator="equal">
      <formula>"Fail"</formula>
    </cfRule>
    <cfRule type="cellIs" dxfId="28" priority="32" stopIfTrue="1" operator="equal">
      <formula>"Pass"</formula>
    </cfRule>
  </conditionalFormatting>
  <conditionalFormatting sqref="E52">
    <cfRule type="cellIs" dxfId="27" priority="28" stopIfTrue="1" operator="greaterThan">
      <formula>20</formula>
    </cfRule>
  </conditionalFormatting>
  <conditionalFormatting sqref="F52:F53">
    <cfRule type="cellIs" dxfId="26" priority="29" stopIfTrue="1" operator="equal">
      <formula>"Fail"</formula>
    </cfRule>
    <cfRule type="cellIs" dxfId="25" priority="30" stopIfTrue="1" operator="equal">
      <formula>"Pass"</formula>
    </cfRule>
  </conditionalFormatting>
  <conditionalFormatting sqref="F54:F62">
    <cfRule type="cellIs" dxfId="24" priority="26" stopIfTrue="1" operator="equal">
      <formula>"Fail"</formula>
    </cfRule>
    <cfRule type="cellIs" dxfId="23" priority="27" stopIfTrue="1" operator="equal">
      <formula>"Pass"</formula>
    </cfRule>
  </conditionalFormatting>
  <conditionalFormatting sqref="E65">
    <cfRule type="cellIs" dxfId="22" priority="23" stopIfTrue="1" operator="greaterThan">
      <formula>20</formula>
    </cfRule>
  </conditionalFormatting>
  <conditionalFormatting sqref="F65:F66">
    <cfRule type="cellIs" dxfId="21" priority="24" stopIfTrue="1" operator="equal">
      <formula>"Fail"</formula>
    </cfRule>
    <cfRule type="cellIs" dxfId="20" priority="25" stopIfTrue="1" operator="equal">
      <formula>"Pass"</formula>
    </cfRule>
  </conditionalFormatting>
  <conditionalFormatting sqref="F67:F75">
    <cfRule type="cellIs" dxfId="19" priority="21" stopIfTrue="1" operator="equal">
      <formula>"Fail"</formula>
    </cfRule>
    <cfRule type="cellIs" dxfId="18" priority="22" stopIfTrue="1" operator="equal">
      <formula>"Pass"</formula>
    </cfRule>
  </conditionalFormatting>
  <conditionalFormatting sqref="E78">
    <cfRule type="cellIs" dxfId="17" priority="18" stopIfTrue="1" operator="greaterThan">
      <formula>20</formula>
    </cfRule>
  </conditionalFormatting>
  <conditionalFormatting sqref="F78:F79">
    <cfRule type="cellIs" dxfId="16" priority="19" stopIfTrue="1" operator="equal">
      <formula>"Fail"</formula>
    </cfRule>
    <cfRule type="cellIs" dxfId="15" priority="20" stopIfTrue="1" operator="equal">
      <formula>"Pass"</formula>
    </cfRule>
  </conditionalFormatting>
  <conditionalFormatting sqref="F80:F88">
    <cfRule type="cellIs" dxfId="14" priority="16" stopIfTrue="1" operator="equal">
      <formula>"Fail"</formula>
    </cfRule>
    <cfRule type="cellIs" dxfId="13" priority="17" stopIfTrue="1" operator="equal">
      <formula>"Pass"</formula>
    </cfRule>
  </conditionalFormatting>
  <conditionalFormatting sqref="E91">
    <cfRule type="cellIs" dxfId="12" priority="13" stopIfTrue="1" operator="greaterThan">
      <formula>20</formula>
    </cfRule>
  </conditionalFormatting>
  <conditionalFormatting sqref="F91:F92">
    <cfRule type="cellIs" dxfId="11" priority="14" stopIfTrue="1" operator="equal">
      <formula>"Fail"</formula>
    </cfRule>
    <cfRule type="cellIs" dxfId="10" priority="15" stopIfTrue="1" operator="equal">
      <formula>"Pass"</formula>
    </cfRule>
  </conditionalFormatting>
  <conditionalFormatting sqref="F93:F101">
    <cfRule type="cellIs" dxfId="9" priority="11" stopIfTrue="1" operator="equal">
      <formula>"Fail"</formula>
    </cfRule>
    <cfRule type="cellIs" dxfId="8" priority="12" stopIfTrue="1" operator="equal">
      <formula>"Pass"</formula>
    </cfRule>
  </conditionalFormatting>
  <conditionalFormatting sqref="E104">
    <cfRule type="cellIs" dxfId="7" priority="8" stopIfTrue="1" operator="greaterThan">
      <formula>20</formula>
    </cfRule>
  </conditionalFormatting>
  <conditionalFormatting sqref="F104:F105">
    <cfRule type="cellIs" dxfId="6" priority="9" stopIfTrue="1" operator="equal">
      <formula>"Fail"</formula>
    </cfRule>
    <cfRule type="cellIs" dxfId="5" priority="10" stopIfTrue="1" operator="equal">
      <formula>"Pass"</formula>
    </cfRule>
  </conditionalFormatting>
  <conditionalFormatting sqref="F106:F114">
    <cfRule type="cellIs" dxfId="4" priority="6" stopIfTrue="1" operator="equal">
      <formula>"Fail"</formula>
    </cfRule>
    <cfRule type="cellIs" dxfId="3" priority="7" stopIfTrue="1" operator="equal">
      <formula>"Pass"</formula>
    </cfRule>
  </conditionalFormatting>
  <conditionalFormatting sqref="E117">
    <cfRule type="cellIs" dxfId="2" priority="3" stopIfTrue="1" operator="greaterThan">
      <formula>20</formula>
    </cfRule>
  </conditionalFormatting>
  <conditionalFormatting sqref="F117:F118">
    <cfRule type="cellIs" dxfId="1" priority="4" stopIfTrue="1" operator="equal">
      <formula>"Fail"</formula>
    </cfRule>
    <cfRule type="cellIs" dxfId="0" priority="5" stopIfTrue="1" operator="equal">
      <formula>"Pass"</formula>
    </cfRule>
  </conditionalFormatting>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命名范围</vt:lpstr>
      </vt:variant>
      <vt:variant>
        <vt:i4>12</vt:i4>
      </vt:variant>
    </vt:vector>
  </HeadingPairs>
  <TitlesOfParts>
    <vt:vector size="18" baseType="lpstr">
      <vt:lpstr>Revision</vt:lpstr>
      <vt:lpstr>Introduction</vt:lpstr>
      <vt:lpstr>Layout Checklist</vt:lpstr>
      <vt:lpstr>Length Match Instructions</vt:lpstr>
      <vt:lpstr>ACCC Groups Length Rules</vt:lpstr>
      <vt:lpstr>Data Group Length Rules</vt:lpstr>
      <vt:lpstr>acc_impedance</vt:lpstr>
      <vt:lpstr>clock_impedance</vt:lpstr>
      <vt:lpstr>data_impedance</vt:lpstr>
      <vt:lpstr>max_ACC_length_delta</vt:lpstr>
      <vt:lpstr>max_ACC_stub_length</vt:lpstr>
      <vt:lpstr>max_ACC_stub_skew</vt:lpstr>
      <vt:lpstr>max_clock_skew</vt:lpstr>
      <vt:lpstr>max_clock_stub_length</vt:lpstr>
      <vt:lpstr>max_clock_stub_skew</vt:lpstr>
      <vt:lpstr>max_DQ_DM_length_delta</vt:lpstr>
      <vt:lpstr>max_DQS_skew</vt:lpstr>
      <vt:lpstr>yes_no</vt:lpstr>
    </vt:vector>
  </TitlesOfParts>
  <Company>advantech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Nobody</dc:creator>
  <cp:lastModifiedBy>DELL</cp:lastModifiedBy>
  <dcterms:created xsi:type="dcterms:W3CDTF">2010-11-23T13:45:53Z</dcterms:created>
  <dcterms:modified xsi:type="dcterms:W3CDTF">2020-04-08T10:12:18Z</dcterms:modified>
</cp:coreProperties>
</file>