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20"/>
  <workbookPr codeName="ThisWorkbook" defaultThemeVersion="124226"/>
  <mc:AlternateContent xmlns:mc="http://schemas.openxmlformats.org/markup-compatibility/2006">
    <mc:Choice Requires="x15">
      <x15ac:absPath xmlns:x15ac="http://schemas.microsoft.com/office/spreadsheetml/2010/11/ac" url="/Users/kcastille/Documents/Devices/J6Plus/"/>
    </mc:Choice>
  </mc:AlternateContent>
  <xr:revisionPtr revIDLastSave="0" documentId="13_ncr:1_{D2926E59-D775-3B47-AE0C-790FF49B84F5}" xr6:coauthVersionLast="47" xr6:coauthVersionMax="47" xr10:uidLastSave="{00000000-0000-0000-0000-000000000000}"/>
  <bookViews>
    <workbookView xWindow="12300" yWindow="-29960" windowWidth="29640" windowHeight="24240" activeTab="1" xr2:uid="{00000000-000D-0000-FFFF-FFFF00000000}"/>
  </bookViews>
  <sheets>
    <sheet name="Revision History" sheetId="4" r:id="rId1"/>
    <sheet name="Input Data" sheetId="1" r:id="rId2"/>
    <sheet name="Power Results" sheetId="26" r:id="rId3"/>
    <sheet name="Drop Down Options" sheetId="3" r:id="rId4"/>
  </sheets>
  <externalReferences>
    <externalReference r:id="rId5"/>
  </externalReferences>
  <definedNames>
    <definedName name="_xlnm._FilterDatabase" localSheetId="1" hidden="1">'Input Data'!$G$70:$G$72</definedName>
    <definedName name="AVS_Class">'Input Data'!$C$2</definedName>
    <definedName name="BB2D_Activity">'Input Data'!$D$86</definedName>
    <definedName name="BB2D_Usage">'Input Data'!$C$86</definedName>
    <definedName name="CORE_C0_AVS_TBL">'[1]SoC Data'!$N$39:$P$40</definedName>
    <definedName name="CORE_C1_AVS_TBL">'[1]SoC Data'!$T$39:$V$40</definedName>
    <definedName name="CORE_NO_AVS_TBL">'[1]SoC Data'!$H$39:$J$40</definedName>
    <definedName name="CORE_OPP">'Input Data'!#REF!</definedName>
    <definedName name="CRYPTO_Activity">'Input Data'!$D$96</definedName>
    <definedName name="CRYPTO_Usage">'Input Data'!$C$96</definedName>
    <definedName name="CSI2_Activity">'Input Data'!$D$83</definedName>
    <definedName name="CSI2_Freq">'Input Data'!$E$83</definedName>
    <definedName name="CSI2_Usage">'Input Data'!$C$83</definedName>
    <definedName name="DCAN1_Activity">'Input Data'!$D$115</definedName>
    <definedName name="DCAN1_Usage">'Input Data'!$C$115</definedName>
    <definedName name="DCAN2_Activity">'Input Data'!$D$116</definedName>
    <definedName name="DCAN2_Usage">'Input Data'!$C$116</definedName>
    <definedName name="DDR_Bus_Width">'Input Data'!$C$17</definedName>
    <definedName name="DDR_Channels">'Input Data'!$C$16</definedName>
    <definedName name="DDR_Frequency">'Input Data'!$C$15</definedName>
    <definedName name="DDR_Type">'Input Data'!$C$14</definedName>
    <definedName name="DSP_Frequency">'Input Data'!$C$31</definedName>
    <definedName name="DSP1_Activity">'Input Data'!$C$32</definedName>
    <definedName name="DSP1_DDR_Read">'Input Data'!$C$33</definedName>
    <definedName name="DSP1_DDR_Write">'Input Data'!$C$34</definedName>
    <definedName name="DSP2_Activity">'Input Data'!$C$36</definedName>
    <definedName name="DSP2_DDR_Read">'Input Data'!$C$37</definedName>
    <definedName name="DSP2_DDR_Write">'Input Data'!$C$38</definedName>
    <definedName name="DSPEVE_C0_AVS_TBL">'[1]SoC Data'!$N$23:$Q$24</definedName>
    <definedName name="DSPEVE_C1_AVS_TBL">'[1]SoC Data'!$T$23:$W$24</definedName>
    <definedName name="DSPEVE_NO_AVS_TBL">'[1]SoC Data'!$H$23:$K$24</definedName>
    <definedName name="DSPEVE_OPP">'Input Data'!#REF!</definedName>
    <definedName name="ECC">'Input Data'!$C$18</definedName>
    <definedName name="EN_BB">'Input Data'!#REF!</definedName>
    <definedName name="EVE_Frequency">'Input Data'!$C$41</definedName>
    <definedName name="EVE1_Activity">'Input Data'!$C$42</definedName>
    <definedName name="EVE1_DDR_Read">'Input Data'!$C$43</definedName>
    <definedName name="EVE1_DDR_Write">'Input Data'!$C$44</definedName>
    <definedName name="EVE2_Activity">'Input Data'!$C$46</definedName>
    <definedName name="EVE2_DDR_Read">'Input Data'!$C$47</definedName>
    <definedName name="EVE2_DDR_Write">'Input Data'!$C$48</definedName>
    <definedName name="EVE3_Activity">'Input Data'!$C$50</definedName>
    <definedName name="EVE3_DDR_Read">'Input Data'!$C$51</definedName>
    <definedName name="EVE3_DDR_Write">'Input Data'!$C$52</definedName>
    <definedName name="EVE4_Activity">'Input Data'!$C$54</definedName>
    <definedName name="EVE4_DDR_Read">'Input Data'!$C$55</definedName>
    <definedName name="EVE4_DDR_Write">'Input Data'!$C$56</definedName>
    <definedName name="GMAC_SW0_Activity">'Input Data'!$D$105</definedName>
    <definedName name="GMAC_SW0_Usage">'Input Data'!$C$105</definedName>
    <definedName name="GMAC_SW1_Activity">'Input Data'!$D$106</definedName>
    <definedName name="GMAC_SW1_Usage">'Input Data'!$C$106</definedName>
    <definedName name="GMAC0_FREQ">'Input Data'!$E$105</definedName>
    <definedName name="GMAC0_RD_BW">'Input Data'!$M$105</definedName>
    <definedName name="GMAC0_WR_BW">'Input Data'!$L$105</definedName>
    <definedName name="GMAC1_FREQ">'Input Data'!$E$106</definedName>
    <definedName name="GMAC1_RD_BW">'Input Data'!$M$106</definedName>
    <definedName name="GMAC1_WR_BW">'Input Data'!$L$106</definedName>
    <definedName name="GPMC_Activity">'Input Data'!$D$129</definedName>
    <definedName name="GPMC_FREQ">'Input Data'!$E$129</definedName>
    <definedName name="GPMC_RD_BW">'Input Data'!$M$129</definedName>
    <definedName name="GPMC_Usage">'Input Data'!$C$129</definedName>
    <definedName name="GPMC_WR_BW">'Input Data'!$L$129</definedName>
    <definedName name="GPU_Activity">'Input Data'!$C$66</definedName>
    <definedName name="GPU_C0_AVS_TBL">'[1]SoC Data'!$N$35:$P$36</definedName>
    <definedName name="GPU_C1_AVS_TBL">'[1]SoC Data'!$T$35:$V$36</definedName>
    <definedName name="GPU_DDR_Read">'Input Data'!$C$67</definedName>
    <definedName name="GPU_DDR_Write">'Input Data'!$C$68</definedName>
    <definedName name="GPU_Frequency">'Input Data'!$C$65</definedName>
    <definedName name="GPU_NO_AVS_TBL">'[1]SoC Data'!$H$35:$J$36</definedName>
    <definedName name="GPU_OPP">'Input Data'!#REF!</definedName>
    <definedName name="HDMI_Activity">'Input Data'!$D$95</definedName>
    <definedName name="HDMI_BitW">'Input Data'!$J$95</definedName>
    <definedName name="HDMI_Freq">'Input Data'!$E$95</definedName>
    <definedName name="HDMI_RD_BW">'Input Data'!$L$95</definedName>
    <definedName name="HDMI_Usage">'Input Data'!$C$95</definedName>
    <definedName name="ICSS1_Activity">'Input Data'!$D$102</definedName>
    <definedName name="ICSS1_Usage">'Input Data'!$C$102</definedName>
    <definedName name="ICSS2_Activity">'Input Data'!$D$103</definedName>
    <definedName name="ICSS2_Usage">'Input Data'!$C$103</definedName>
    <definedName name="IPU1_Activity">'Input Data'!$D$72</definedName>
    <definedName name="IPU1_Usage">'Input Data'!$C$72</definedName>
    <definedName name="IPU2_Activity">'Input Data'!$D$73</definedName>
    <definedName name="IPU2_Usage">'Input Data'!$C$73</definedName>
    <definedName name="ISS_Activity">'Input Data'!$D$82</definedName>
    <definedName name="ISS_DDR_Read">'Input Data'!$F$82</definedName>
    <definedName name="ISS_DDR_Write">'Input Data'!$G$82</definedName>
    <definedName name="ISS_Freq">'Input Data'!$E$82</definedName>
    <definedName name="ISS_Usage">'Input Data'!$C$82</definedName>
    <definedName name="IVA_Activity">'Input Data'!$C$60</definedName>
    <definedName name="IVA_C0_AVS_TBL">'[1]SoC Data'!$N$31:$P$32</definedName>
    <definedName name="IVA_C1_AVS_TBL">'[1]SoC Data'!$T$31:$V$32</definedName>
    <definedName name="IVA_DDR_Read">'Input Data'!$C$61</definedName>
    <definedName name="IVA_DDR_Write">'Input Data'!$C$62</definedName>
    <definedName name="IVA_Frequency">'Input Data'!$C$59</definedName>
    <definedName name="IVA_NO_AVS_TBL">'[1]SoC Data'!$H$31:$J$32</definedName>
    <definedName name="IVA_OPP">'Input Data'!#REF!</definedName>
    <definedName name="Junction_Temperature">'Input Data'!$C$12</definedName>
    <definedName name="MCASP1_Activity">'Input Data'!$D$118</definedName>
    <definedName name="MCASP1_FREQ">'Input Data'!$E$118</definedName>
    <definedName name="MCASP1_RD_BW">'Input Data'!$M$118</definedName>
    <definedName name="MCASP1_Usage">'Input Data'!$C$118</definedName>
    <definedName name="MCASP1_WR_BW">'Input Data'!$L$118</definedName>
    <definedName name="MCASP2_Activity">'Input Data'!$D$119</definedName>
    <definedName name="MCASP2_FREQ">'Input Data'!$E$119</definedName>
    <definedName name="MCASP2_RD_BW">'Input Data'!$M$119</definedName>
    <definedName name="MCASP2_Usage">'Input Data'!$C$119</definedName>
    <definedName name="MCASP2_WR_BW">'Input Data'!$L$119</definedName>
    <definedName name="MCASP3_Activity">'Input Data'!$D$120</definedName>
    <definedName name="MCASP3_FREQ">'Input Data'!$E$120</definedName>
    <definedName name="MCASP3_RD_BW">'Input Data'!$M$120</definedName>
    <definedName name="MCASP3_Usage">'Input Data'!$C$120</definedName>
    <definedName name="MCASP3_WR_BW">'Input Data'!$L$120</definedName>
    <definedName name="MCASP4_Activity">'Input Data'!$D$121</definedName>
    <definedName name="MCASP4_FREQ">'Input Data'!$E$121</definedName>
    <definedName name="MCASP4_RD_BW">'Input Data'!$M$121</definedName>
    <definedName name="MCASP4_Usage">'Input Data'!$C$121</definedName>
    <definedName name="MCASP4_WR_BW">'Input Data'!$L$121</definedName>
    <definedName name="MCASP5_Activity">'Input Data'!$D$122</definedName>
    <definedName name="MCASP5_FREQ">'Input Data'!$E$122</definedName>
    <definedName name="MCASP5_RD_BW">'Input Data'!$M$122</definedName>
    <definedName name="MCASP5_Usage">'Input Data'!$C$122</definedName>
    <definedName name="MCASP5_WR_BW">'Input Data'!$L$122</definedName>
    <definedName name="MCASP6_Activity">'Input Data'!$D$123</definedName>
    <definedName name="MCASP6_FREQ">'Input Data'!$E$123</definedName>
    <definedName name="MCASP6_RD_BW">'Input Data'!$M$123</definedName>
    <definedName name="MCASP6_Usage">'Input Data'!$C$123</definedName>
    <definedName name="MCASP6_WR_BW">'Input Data'!$L$123</definedName>
    <definedName name="MCASP7_Activity">'Input Data'!$D$124</definedName>
    <definedName name="MCASP7_FREQ">'Input Data'!$E$124</definedName>
    <definedName name="MCASP7_RD_BW">'Input Data'!$M$124</definedName>
    <definedName name="MCASP7_Usage">'Input Data'!$C$124</definedName>
    <definedName name="MCASP7_WR_BW">'Input Data'!$L$124</definedName>
    <definedName name="MCASP8_Activity">'Input Data'!$D$125</definedName>
    <definedName name="MCASP8_FREQ">'Input Data'!$E$125</definedName>
    <definedName name="MCASP8_RD_BW">'Input Data'!$M$125</definedName>
    <definedName name="MCASP8_Usage">'Input Data'!$C$125</definedName>
    <definedName name="MCASP8_WR_BW">'Input Data'!$L$125</definedName>
    <definedName name="MLB_Activity">'Input Data'!$D$127</definedName>
    <definedName name="MLB_FREQ">'Input Data'!$E$127</definedName>
    <definedName name="MLB_RD_BW">'Input Data'!$M$127</definedName>
    <definedName name="MLB_Usage">'Input Data'!$C$127</definedName>
    <definedName name="MLB_WR_BW">'Input Data'!$L$127</definedName>
    <definedName name="MMC1_Activity">'Input Data'!$D$131</definedName>
    <definedName name="MMC1_FREQ">'Input Data'!$E$131</definedName>
    <definedName name="MMC1_RD_BW">'Input Data'!$M$131</definedName>
    <definedName name="MMC1_Usage">'Input Data'!$C$131</definedName>
    <definedName name="MMC1_WR_BW">'Input Data'!$L$131</definedName>
    <definedName name="MMC2_Activity">'Input Data'!$D$132</definedName>
    <definedName name="MMC2_FREQ">'Input Data'!$E$132</definedName>
    <definedName name="MMC2_RD_BW">'Input Data'!$M$132</definedName>
    <definedName name="MMC2_Usage">'Input Data'!$C$132</definedName>
    <definedName name="MMC2_WR_BW">'Input Data'!$L$132</definedName>
    <definedName name="MMC3_Activity">'Input Data'!$D$133</definedName>
    <definedName name="MMC3_FREQ">'Input Data'!$E$133</definedName>
    <definedName name="MMC3_RD_BW">'Input Data'!$M$133</definedName>
    <definedName name="MMC3_Usage">'Input Data'!$C$133</definedName>
    <definedName name="MMC3_WR_BW">'Input Data'!$L$133</definedName>
    <definedName name="MMC4_Activity">'Input Data'!$D$134</definedName>
    <definedName name="MMC4_FREQ">'Input Data'!$E$134</definedName>
    <definedName name="MMC4_RD_BW">'Input Data'!$M$134</definedName>
    <definedName name="MMC4_Usage">'Input Data'!$C$134</definedName>
    <definedName name="MMC4_WR_BW">'Input Data'!$L$134</definedName>
    <definedName name="MPU_C0_AVS_TBL">'[1]SoC Data'!$N$16:$R$17</definedName>
    <definedName name="MPU_C1_AVS_TBL">'[1]SoC Data'!$T$16:$X$17</definedName>
    <definedName name="MPU_Frequency">'Input Data'!$C$21</definedName>
    <definedName name="MPU_NO_AVS_TBL">'[1]SoC Data'!$H$16:$L$17</definedName>
    <definedName name="MPU_OPP">'Input Data'!#REF!</definedName>
    <definedName name="MPU1_Activity">'Input Data'!$C$22</definedName>
    <definedName name="MPU1_DDR_Read">'Input Data'!$C$23</definedName>
    <definedName name="MPU1_DDR_Write">'Input Data'!$C$24</definedName>
    <definedName name="MPU2_Activity">'Input Data'!$C$26</definedName>
    <definedName name="MPU2_DDR_Read">'Input Data'!$C$27</definedName>
    <definedName name="MPU2_DDR_Write">'Input Data'!$C$28</definedName>
    <definedName name="Num_DSP">'Input Data'!$C$30</definedName>
    <definedName name="Num_EVE">'Input Data'!$C$40</definedName>
    <definedName name="Num_GPU">'Input Data'!$C$64</definedName>
    <definedName name="Num_IVA">'Input Data'!$C$58</definedName>
    <definedName name="Num_MPU">'Input Data'!$C$20</definedName>
    <definedName name="PCI1_FREQ">'Input Data'!$E$98</definedName>
    <definedName name="PCI1_RD_BW">'Input Data'!$M$98</definedName>
    <definedName name="PCI1_WR_BW">'Input Data'!$L$98</definedName>
    <definedName name="PCI2_FREQ">'Input Data'!$E$99</definedName>
    <definedName name="PCI2_RD_BW">'Input Data'!$M$99</definedName>
    <definedName name="PCI2_WR_BW">'Input Data'!$L$99</definedName>
    <definedName name="PCIE_SS1_Activity">'Input Data'!$D$98</definedName>
    <definedName name="PCIE_SS1_Usage">'Input Data'!$C$98</definedName>
    <definedName name="PCIE_SS2_Activity">'Input Data'!$D$99</definedName>
    <definedName name="PCIE_SS2_Usage">'Input Data'!$C$99</definedName>
    <definedName name="PERIPHERAL_DDR_Read">'Input Data'!$G$73</definedName>
    <definedName name="PERIPHERAL_DDR_Write">'Input Data'!$H$73</definedName>
    <definedName name="PROCESS_ST">'Input Data'!$C$10</definedName>
    <definedName name="QSPI_Activity">'Input Data'!$D$113</definedName>
    <definedName name="QSPI_FREQ">'Input Data'!$E$113</definedName>
    <definedName name="QSPI_RD_BW">'Input Data'!$M$113</definedName>
    <definedName name="QSPI_Usage">'Input Data'!$C$113</definedName>
    <definedName name="QSPI_WR_BW">'Input Data'!$L$113</definedName>
    <definedName name="SATA_Activity">'Input Data'!$D$101</definedName>
    <definedName name="SATA_FREQ">'Input Data'!$E$101</definedName>
    <definedName name="SATA_RD_BW">'Input Data'!$M$101</definedName>
    <definedName name="SATA_Usage">'Input Data'!$C$101</definedName>
    <definedName name="SATA_WR_BW">'Input Data'!$L$101</definedName>
    <definedName name="SPI_Activity">'Input Data'!$D$136</definedName>
    <definedName name="SPI_FREQ">'Input Data'!$E$136</definedName>
    <definedName name="SPI_RD_BW">'Input Data'!$M$136</definedName>
    <definedName name="SPI_Usage">'Input Data'!$C$136</definedName>
    <definedName name="SPI_WR_BW">'Input Data'!$L$136</definedName>
    <definedName name="UART_I2C_GPIO_Activity">'Input Data'!$D$138</definedName>
    <definedName name="UART_I2C_GPIO_Usage">'Input Data'!$C$138</definedName>
    <definedName name="USB1_Activity">'Input Data'!$D$108</definedName>
    <definedName name="USB1_FREQ">'Input Data'!$E$108</definedName>
    <definedName name="USB1_RD_BW">'Input Data'!$M$108</definedName>
    <definedName name="USB1_Usage">'Input Data'!$C$108</definedName>
    <definedName name="USB1_WR_BW">'Input Data'!$L$108</definedName>
    <definedName name="USB2_Activity">'Input Data'!$D$109</definedName>
    <definedName name="USB2_FREQ">'Input Data'!$E$109</definedName>
    <definedName name="USB2_RD_BW">'Input Data'!$M$109</definedName>
    <definedName name="USB2_Usage">'Input Data'!$C$109</definedName>
    <definedName name="USB2_WR_BW">'Input Data'!$L$109</definedName>
    <definedName name="USB3_Activity">'Input Data'!$D$110</definedName>
    <definedName name="USB3_FREQ">'Input Data'!$E$110</definedName>
    <definedName name="USB3_RD_BW">'Input Data'!$M$110</definedName>
    <definedName name="USB3_Usage">'Input Data'!$C$110</definedName>
    <definedName name="USB3_WR_BW">'Input Data'!$L$110</definedName>
    <definedName name="USB4_Activity">'Input Data'!$D$111</definedName>
    <definedName name="USB4_FREQ">'Input Data'!$E$111</definedName>
    <definedName name="USB4_RD_BW">'Input Data'!$M$111</definedName>
    <definedName name="USB4_Usage">'Input Data'!$C$111</definedName>
    <definedName name="USB4_WR_BW">'Input Data'!$L$111</definedName>
    <definedName name="VCP1_Activity">'Input Data'!$D$88</definedName>
    <definedName name="VCP1_Usage">'Input Data'!$C$88</definedName>
    <definedName name="VCP2_Activity">'Input Data'!$D$89</definedName>
    <definedName name="VCP2_Usage">'Input Data'!$C$89</definedName>
    <definedName name="VDD_CORE_MARGIN">'Input Data'!$C$4</definedName>
    <definedName name="VDD_DSPEVE_MARGIN">'Input Data'!$C$6</definedName>
    <definedName name="VDD_GPU_MARGIN">'Input Data'!$C$8</definedName>
    <definedName name="VDD_IVA_MARGIN">'Input Data'!$C$7</definedName>
    <definedName name="VDD_MPU_MARGIN">'Input Data'!$C$5</definedName>
    <definedName name="VIN1_Activity">'Input Data'!$D$75</definedName>
    <definedName name="VIN1_BitW">'Input Data'!$J$75</definedName>
    <definedName name="VIN1_Freq">'Input Data'!$E$75</definedName>
    <definedName name="VIN1_Usage">'Input Data'!$C$75</definedName>
    <definedName name="VIN1_WR_BW">'Input Data'!$L$75</definedName>
    <definedName name="VIN2_Activity">'Input Data'!$D$76</definedName>
    <definedName name="VIN2_BitW">'Input Data'!$J$76</definedName>
    <definedName name="VIN2_Freq">'Input Data'!$E$76</definedName>
    <definedName name="VIN2_Usage">'Input Data'!$C$76</definedName>
    <definedName name="VIN2_WR_BW">'Input Data'!$L$76</definedName>
    <definedName name="VIN3_Activity">'Input Data'!$D$77</definedName>
    <definedName name="VIN3_BitW">'Input Data'!$J$77</definedName>
    <definedName name="VIN3_Freq">'Input Data'!$E$77</definedName>
    <definedName name="VIN3_Usage">'Input Data'!$C$77</definedName>
    <definedName name="VIN3_WR_BW">'Input Data'!$L$77</definedName>
    <definedName name="VIN4_Activity">'Input Data'!$D$78</definedName>
    <definedName name="VIN4_BitW">'Input Data'!$J$78</definedName>
    <definedName name="VIN4_Freq">'Input Data'!$E$78</definedName>
    <definedName name="VIN4_Usage">'Input Data'!$C$78</definedName>
    <definedName name="VIN4_WR_BW">'Input Data'!$L$78</definedName>
    <definedName name="VIN5_Activity">'Input Data'!$D$79</definedName>
    <definedName name="VIN5_BitW">'Input Data'!$J$79</definedName>
    <definedName name="VIN5_Freq">'Input Data'!$E$79</definedName>
    <definedName name="VIN5_Usage">'Input Data'!$C$79</definedName>
    <definedName name="VIN5_WR_BW">'Input Data'!$L$79</definedName>
    <definedName name="VIN6_Activity">'Input Data'!$D$80</definedName>
    <definedName name="VIN6_BitW">'Input Data'!$J$80</definedName>
    <definedName name="VIN6_Freq">'Input Data'!$E$80</definedName>
    <definedName name="VIN6_Usage">'Input Data'!$C$80</definedName>
    <definedName name="VIN6_WR_BW">'Input Data'!$L$80</definedName>
    <definedName name="VOUT1_Activity">'Input Data'!$D$91</definedName>
    <definedName name="VOUT1_BitW">'Input Data'!$J$91</definedName>
    <definedName name="VOUT1_Freq">'Input Data'!$E$91</definedName>
    <definedName name="VOUT1_RD_BW">'Input Data'!$L$91</definedName>
    <definedName name="VOUT1_Usage">'Input Data'!$C$91</definedName>
    <definedName name="VOUT2_Activity">'Input Data'!$D$92</definedName>
    <definedName name="VOUT2_BitW">'Input Data'!$J$92</definedName>
    <definedName name="VOUT2_Freq">'Input Data'!$E$92</definedName>
    <definedName name="VOUT2_RD_BW">'Input Data'!$L$92</definedName>
    <definedName name="VOUT2_Usage">'Input Data'!$C$92</definedName>
    <definedName name="VOUT3_Activity">'Input Data'!$D$93</definedName>
    <definedName name="VOUT3_BitW">'Input Data'!$J$93</definedName>
    <definedName name="VOUT3_Freq">'Input Data'!$E$93</definedName>
    <definedName name="VOUT3_RD_BW">'Input Data'!$L$93</definedName>
    <definedName name="VOUT3_Usage">'Input Data'!$C$93</definedName>
    <definedName name="VPE_Activity">'Input Data'!$D$85</definedName>
    <definedName name="VPE_Usage">'Input Data'!$C$85</definedName>
  </definedNames>
  <calcPr calcId="191029" iterate="1" iterateCount="1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5" i="1" l="1"/>
  <c r="L93" i="1"/>
  <c r="L92" i="1"/>
  <c r="L91" i="1"/>
  <c r="M136" i="1" l="1"/>
  <c r="L136" i="1"/>
  <c r="M134" i="1"/>
  <c r="L134" i="1"/>
  <c r="M133" i="1"/>
  <c r="L133" i="1"/>
  <c r="M132" i="1"/>
  <c r="L132" i="1"/>
  <c r="M131" i="1"/>
  <c r="L131" i="1"/>
  <c r="M129" i="1"/>
  <c r="L129" i="1"/>
  <c r="M127" i="1"/>
  <c r="L127" i="1"/>
  <c r="M125" i="1"/>
  <c r="L125" i="1"/>
  <c r="M124" i="1"/>
  <c r="L124" i="1"/>
  <c r="M123" i="1"/>
  <c r="L123" i="1"/>
  <c r="M122" i="1"/>
  <c r="L122" i="1"/>
  <c r="M121" i="1"/>
  <c r="L121" i="1"/>
  <c r="M120" i="1"/>
  <c r="L120" i="1"/>
  <c r="M119" i="1"/>
  <c r="L119" i="1"/>
  <c r="M118" i="1"/>
  <c r="L118" i="1"/>
  <c r="M113" i="1"/>
  <c r="L113" i="1"/>
  <c r="M111" i="1"/>
  <c r="L111" i="1"/>
  <c r="M110" i="1"/>
  <c r="L110" i="1"/>
  <c r="M109" i="1"/>
  <c r="L109" i="1"/>
  <c r="L108" i="1"/>
  <c r="M108" i="1"/>
  <c r="M106" i="1"/>
  <c r="L106" i="1"/>
  <c r="M105" i="1"/>
  <c r="L105" i="1"/>
  <c r="M101" i="1"/>
  <c r="L101" i="1"/>
  <c r="M99" i="1"/>
  <c r="L99" i="1"/>
  <c r="M98" i="1"/>
  <c r="L98" i="1"/>
  <c r="E95" i="1" l="1"/>
  <c r="L80" i="1" l="1"/>
  <c r="L79" i="1"/>
  <c r="L78" i="1"/>
  <c r="L77" i="1"/>
  <c r="L76" i="1"/>
  <c r="L75" i="1"/>
  <c r="E93" i="1"/>
  <c r="E92" i="1"/>
  <c r="E91" i="1"/>
  <c r="E80" i="1"/>
  <c r="E79" i="1"/>
  <c r="E78" i="1"/>
  <c r="E77" i="1"/>
  <c r="E76" i="1"/>
  <c r="E75" i="1"/>
</calcChain>
</file>

<file path=xl/sharedStrings.xml><?xml version="1.0" encoding="utf-8"?>
<sst xmlns="http://schemas.openxmlformats.org/spreadsheetml/2006/main" count="501" uniqueCount="334">
  <si>
    <t>VIN1</t>
  </si>
  <si>
    <t>VIN2</t>
  </si>
  <si>
    <t>VIN3</t>
  </si>
  <si>
    <t>VIN4</t>
  </si>
  <si>
    <t>VIN5</t>
  </si>
  <si>
    <t>VIN6</t>
  </si>
  <si>
    <t>VPE</t>
  </si>
  <si>
    <t>BB2D</t>
  </si>
  <si>
    <t>VCP1</t>
  </si>
  <si>
    <t>VCP2</t>
  </si>
  <si>
    <t>VOUT1</t>
  </si>
  <si>
    <t>VOUT2</t>
  </si>
  <si>
    <t>VOUT3</t>
  </si>
  <si>
    <t>HDMI</t>
  </si>
  <si>
    <t>CRYPTO</t>
  </si>
  <si>
    <t>PCIe_SS1</t>
  </si>
  <si>
    <t>PCIe_SS2</t>
  </si>
  <si>
    <t>SATA</t>
  </si>
  <si>
    <t>ICSS1</t>
  </si>
  <si>
    <t>ICSS2</t>
  </si>
  <si>
    <t>GMAC_SW0</t>
  </si>
  <si>
    <t>GMAC_SW1</t>
  </si>
  <si>
    <t>USB1</t>
  </si>
  <si>
    <t>USB2</t>
  </si>
  <si>
    <t>USB3</t>
  </si>
  <si>
    <t>USB4</t>
  </si>
  <si>
    <t>QSPI</t>
  </si>
  <si>
    <t>DCAN1</t>
  </si>
  <si>
    <t>DCAN2</t>
  </si>
  <si>
    <t>MCASP1</t>
  </si>
  <si>
    <t>MCASP2</t>
  </si>
  <si>
    <t>MCASP3</t>
  </si>
  <si>
    <t>MCASP4</t>
  </si>
  <si>
    <t>MCASP5</t>
  </si>
  <si>
    <t>MCASP6</t>
  </si>
  <si>
    <t>MCASP7</t>
  </si>
  <si>
    <t>MCASP8</t>
  </si>
  <si>
    <t>MLB</t>
  </si>
  <si>
    <t>GPMC</t>
  </si>
  <si>
    <t>MMC1</t>
  </si>
  <si>
    <t>MMC2</t>
  </si>
  <si>
    <t>MMC3</t>
  </si>
  <si>
    <t>MMC4</t>
  </si>
  <si>
    <t>SPI</t>
  </si>
  <si>
    <t>UART_I2C_GPIO</t>
  </si>
  <si>
    <t>DDR Type</t>
  </si>
  <si>
    <t>Num DDR Channels</t>
  </si>
  <si>
    <t>DDR2</t>
  </si>
  <si>
    <t>DDR3</t>
  </si>
  <si>
    <t>DDR3L</t>
  </si>
  <si>
    <t>DDR Data Bus Width</t>
  </si>
  <si>
    <t>Error Corection Code (ECC)</t>
  </si>
  <si>
    <t>DDR Freq (MHz)</t>
  </si>
  <si>
    <t>Examples</t>
  </si>
  <si>
    <t>Enter your DDR type</t>
  </si>
  <si>
    <t>Enter how many EMIFs</t>
  </si>
  <si>
    <t>Enter your DDR freq</t>
  </si>
  <si>
    <t>Enter your DDR bus width</t>
  </si>
  <si>
    <t>Does your design need ECC</t>
  </si>
  <si>
    <t>Comments</t>
  </si>
  <si>
    <t>DDR Memory</t>
  </si>
  <si>
    <t>Processors</t>
  </si>
  <si>
    <t>MPU Processors</t>
  </si>
  <si>
    <t>MPU1 Clock Freq (MHz)</t>
  </si>
  <si>
    <t>MPU1 Activity Level (%)</t>
  </si>
  <si>
    <t>MPU2 Activity Level (%)</t>
  </si>
  <si>
    <t>DSP Processors</t>
  </si>
  <si>
    <t>How many DSPs will be used</t>
  </si>
  <si>
    <t>How many MPUs will be used</t>
  </si>
  <si>
    <t>Enter MPU1's active duty cycle</t>
  </si>
  <si>
    <t>Enter MPU2's active duty cycle</t>
  </si>
  <si>
    <t>Parameters</t>
  </si>
  <si>
    <t>Resources</t>
  </si>
  <si>
    <t>DSP1 Clock Freq (MHz)</t>
  </si>
  <si>
    <t>DSP1 Activity Level (%)</t>
  </si>
  <si>
    <t>DSP2 Activity Level (%)</t>
  </si>
  <si>
    <t>Enter DSP1's active duty cycle</t>
  </si>
  <si>
    <t>Enter DSP2's active duty cycle</t>
  </si>
  <si>
    <t>Thermal</t>
  </si>
  <si>
    <t>Enter max junction temperature target</t>
  </si>
  <si>
    <t>EVE Processors</t>
  </si>
  <si>
    <t>How many EVEs will be used</t>
  </si>
  <si>
    <t>EVE1 Clock Freq (MHz)</t>
  </si>
  <si>
    <t>EVE1 Activity Level (%)</t>
  </si>
  <si>
    <t>Enter EVE1's active duty cycle</t>
  </si>
  <si>
    <t>EVE2 Activity Level (%)</t>
  </si>
  <si>
    <t>EVE3 Activity Level (%)</t>
  </si>
  <si>
    <t>EVE4 Activity Level (%)</t>
  </si>
  <si>
    <t>Enter EVE2's active duty cycle</t>
  </si>
  <si>
    <t>Enter EVE3's active duty cycle</t>
  </si>
  <si>
    <t>Enter EVE4's active duty cycle</t>
  </si>
  <si>
    <t>GPU Processor</t>
  </si>
  <si>
    <t>GPU Clock Freq (MHz)</t>
  </si>
  <si>
    <t>GPU Activity Level (%)</t>
  </si>
  <si>
    <t>How fast is GPU clock</t>
  </si>
  <si>
    <t>Enter GPU's active duty cycle</t>
  </si>
  <si>
    <t>IVA Processor</t>
  </si>
  <si>
    <t>IVA Clock Freq (MHz)</t>
  </si>
  <si>
    <t>IVA Activity Level (%)</t>
  </si>
  <si>
    <t>How fast is IVA clock</t>
  </si>
  <si>
    <t>Enter IVA's active duty cycle</t>
  </si>
  <si>
    <t>Interfaces</t>
  </si>
  <si>
    <t>Interface Signaling</t>
  </si>
  <si>
    <t>DDR Channels</t>
  </si>
  <si>
    <t>DDR ECC</t>
  </si>
  <si>
    <t>Use Drop Down Options</t>
  </si>
  <si>
    <t>DDR Frequencies</t>
  </si>
  <si>
    <t>DDR Width</t>
  </si>
  <si>
    <r>
      <t>Max Tj Target (</t>
    </r>
    <r>
      <rPr>
        <sz val="11"/>
        <color theme="1"/>
        <rFont val="Calibri"/>
        <family val="2"/>
      </rPr>
      <t>°</t>
    </r>
    <r>
      <rPr>
        <sz val="9.9"/>
        <color theme="1"/>
        <rFont val="Calibri"/>
        <family val="2"/>
      </rPr>
      <t>C)</t>
    </r>
  </si>
  <si>
    <t>Module Usage</t>
  </si>
  <si>
    <t>Frequency (MHz)</t>
  </si>
  <si>
    <t>Not Used</t>
  </si>
  <si>
    <t>Active</t>
  </si>
  <si>
    <t>How fast is EVE clock</t>
  </si>
  <si>
    <t>How fast is DSP clock</t>
  </si>
  <si>
    <t>How fast is MPU clock</t>
  </si>
  <si>
    <t>Module Being Used?
(Use Drop Down Options)</t>
  </si>
  <si>
    <t>IVA Processors</t>
  </si>
  <si>
    <t>1 - used, 0 - not used</t>
  </si>
  <si>
    <t>GPU Processors</t>
  </si>
  <si>
    <t>MPU1-DDR Data Read Rate (MB/s)</t>
  </si>
  <si>
    <t>MPU1-DDR Data Write Rate (MB/s)</t>
  </si>
  <si>
    <t>MPU2-DDR Data Read Rate (MB/s)</t>
  </si>
  <si>
    <t>MPU2-DDR Data Write Rate (MB/s)</t>
  </si>
  <si>
    <t>DSP1-DDR Data Read Rate (MB/s)</t>
  </si>
  <si>
    <t>DSP1-DDR Data Write Rate (MB/s)</t>
  </si>
  <si>
    <t>DSP2-DDR Data Read Rate (MB/s)</t>
  </si>
  <si>
    <t>DSP2-DDR Data Write Rate (MB/s)</t>
  </si>
  <si>
    <t>EVE1-DDR Data Read Rate (MB/s)</t>
  </si>
  <si>
    <t>EVE1-DDR Data Write Rate (MB/s)</t>
  </si>
  <si>
    <t>EVE2-DDR Data Read Rate (MB/s)</t>
  </si>
  <si>
    <t>EVE2-DDR Data Write Rate (MB/s)</t>
  </si>
  <si>
    <t>EVE3-DDR Data Read Rate (MB/s)</t>
  </si>
  <si>
    <t>EVE3-DDR Data Write Rate (MB/s)</t>
  </si>
  <si>
    <t>EVE4-DDR Data Read Rate (MB/s)</t>
  </si>
  <si>
    <t>EVE4-DDR Data Write Rate (MB/s)</t>
  </si>
  <si>
    <t>IVA-DDR Data Read Rate (MB/s)</t>
  </si>
  <si>
    <t>IVA-DDR Data Write Rate (MB/s)</t>
  </si>
  <si>
    <t>GPU-DDR Data Read Rate (MB/s)</t>
  </si>
  <si>
    <t>GPU-DDR Data Write Rate (MB/s)</t>
  </si>
  <si>
    <t>Enter GPU's DDR data write rate</t>
  </si>
  <si>
    <t>Enter GPU's DDR data read rate</t>
  </si>
  <si>
    <t>Enter IVA's DDR data write rate</t>
  </si>
  <si>
    <t>Enter IVA's DDR data read rate</t>
  </si>
  <si>
    <t>Enter EVE4's DDR data write rate</t>
  </si>
  <si>
    <t>Enter EVE4's DDR data read rate</t>
  </si>
  <si>
    <t>Enter EVE3's DDR data write rate</t>
  </si>
  <si>
    <t>Enter EVE3's DDR data read rate</t>
  </si>
  <si>
    <t>Enter EVE2's DDR data write rate</t>
  </si>
  <si>
    <t>Enter EVE2's DDR data read rate</t>
  </si>
  <si>
    <t>Enter EVE1's DDR data write rate</t>
  </si>
  <si>
    <t>Enter EVE1's DDR data read rate</t>
  </si>
  <si>
    <t>Enter DSP2's DDR data write rate</t>
  </si>
  <si>
    <t>Enter DSP2's DDR data read rate</t>
  </si>
  <si>
    <t>Enter DSP1's DDR data write rate</t>
  </si>
  <si>
    <t>Enter DSP1's DDR data read rate</t>
  </si>
  <si>
    <t>Enter MPU2's DDR data write rate</t>
  </si>
  <si>
    <t>Enter MPU2's DDR data read rate</t>
  </si>
  <si>
    <t>Enter MPU1's DDR data write rate</t>
  </si>
  <si>
    <t>Enter MPU1's DDR data read rate</t>
  </si>
  <si>
    <t>Rail Mapping</t>
  </si>
  <si>
    <t>Voltage Rail</t>
  </si>
  <si>
    <t>TPS659039 SMPS</t>
  </si>
  <si>
    <t>VD_MPU</t>
  </si>
  <si>
    <t>VD_DSPEVE</t>
  </si>
  <si>
    <t>VD_IVA</t>
  </si>
  <si>
    <t>VD_GPU</t>
  </si>
  <si>
    <t>VD_CORE</t>
  </si>
  <si>
    <t>PMIC SMPS</t>
  </si>
  <si>
    <t>SMPS 6</t>
  </si>
  <si>
    <t>SMPS 7</t>
  </si>
  <si>
    <t>SMPS 8</t>
  </si>
  <si>
    <t>SMPS 1/2/3</t>
  </si>
  <si>
    <t>SMPS 1/2</t>
  </si>
  <si>
    <t>SMPS 4/5</t>
  </si>
  <si>
    <t>Yes</t>
  </si>
  <si>
    <t>No</t>
  </si>
  <si>
    <t>IPU1</t>
  </si>
  <si>
    <t>IPU2</t>
  </si>
  <si>
    <t>History</t>
  </si>
  <si>
    <t>Total Peripheral DDR Bandwidth (MB/s)</t>
  </si>
  <si>
    <t>DDR Data Read Rate</t>
  </si>
  <si>
    <t>DDR Data Write Rate</t>
  </si>
  <si>
    <t>Utilization (%)
Enter % utilization of interface</t>
  </si>
  <si>
    <t>AVS</t>
  </si>
  <si>
    <t>AVS Class</t>
  </si>
  <si>
    <t>Class 0</t>
  </si>
  <si>
    <t>No AVS or Class 0 AVS</t>
  </si>
  <si>
    <t>Voltage margin</t>
  </si>
  <si>
    <t>Silicon Process</t>
  </si>
  <si>
    <t>VDD_CORE Margin</t>
  </si>
  <si>
    <t>VDD_MPU Margin</t>
  </si>
  <si>
    <t>VDD_DSPEVE Margin</t>
  </si>
  <si>
    <t>VDD_IVA Margin</t>
  </si>
  <si>
    <t>VDD_GPU Margin</t>
  </si>
  <si>
    <t>Process Strength</t>
  </si>
  <si>
    <t>Silicon process strength - nominal or strong</t>
  </si>
  <si>
    <t>Strong</t>
  </si>
  <si>
    <t>Hres</t>
  </si>
  <si>
    <t>Vres</t>
  </si>
  <si>
    <t>Blanking %</t>
  </si>
  <si>
    <t>Bitwidth</t>
  </si>
  <si>
    <t>Frame Rate</t>
  </si>
  <si>
    <t>Bandwidth</t>
  </si>
  <si>
    <t># Layers</t>
  </si>
  <si>
    <t>Power</t>
  </si>
  <si>
    <t>Description</t>
  </si>
  <si>
    <t>Voltage value</t>
  </si>
  <si>
    <t>Total Power</t>
  </si>
  <si>
    <t>Dynamic Power</t>
  </si>
  <si>
    <t>Leakage Power</t>
  </si>
  <si>
    <t>Total Current</t>
  </si>
  <si>
    <t>Dynamic Current</t>
  </si>
  <si>
    <t>Leakage Current</t>
  </si>
  <si>
    <t>Total Dynamic</t>
  </si>
  <si>
    <t>Total Leakage</t>
  </si>
  <si>
    <t>AVS CORE</t>
  </si>
  <si>
    <t>VDD_CORE</t>
  </si>
  <si>
    <t>AVS MPU</t>
  </si>
  <si>
    <t>VDD_MPU</t>
  </si>
  <si>
    <t>AVS DSPEVE</t>
  </si>
  <si>
    <t>VDD_DSPEVE</t>
  </si>
  <si>
    <t>AVS IVA</t>
  </si>
  <si>
    <t>VDD_IVA</t>
  </si>
  <si>
    <t>AVS GPU</t>
  </si>
  <si>
    <t>VDD_GPU</t>
  </si>
  <si>
    <t>RTC</t>
  </si>
  <si>
    <t>VDD_RTC</t>
  </si>
  <si>
    <t>1.8V</t>
  </si>
  <si>
    <t>VDDS18V</t>
  </si>
  <si>
    <t>DDR1 bias</t>
  </si>
  <si>
    <t>VDDS_18V_DDR1</t>
  </si>
  <si>
    <t>DDR2 bias</t>
  </si>
  <si>
    <t>VDDS_18V_DDR2</t>
  </si>
  <si>
    <t>MLBP IO</t>
  </si>
  <si>
    <t>VDDS_MLBP</t>
  </si>
  <si>
    <t>Analog supply for DPLLs</t>
  </si>
  <si>
    <t>VDDA_ABE_PER</t>
  </si>
  <si>
    <t>VDDA_DDR</t>
  </si>
  <si>
    <t>VDDA_DEBUG</t>
  </si>
  <si>
    <t>VDDA_DSP_EVE</t>
  </si>
  <si>
    <t>VDDA_GMAC_CORE</t>
  </si>
  <si>
    <t>VDDA_GPU</t>
  </si>
  <si>
    <t>VDDA_IVA</t>
  </si>
  <si>
    <t>VDDA_VIDEO</t>
  </si>
  <si>
    <t>VDDA_MPU</t>
  </si>
  <si>
    <t>VDDA_OSC</t>
  </si>
  <si>
    <t>Analog Supply</t>
  </si>
  <si>
    <t>VDDA_USB1</t>
  </si>
  <si>
    <t>VDDA_USB2</t>
  </si>
  <si>
    <t>VDDA_HDMI</t>
  </si>
  <si>
    <t>VDDA_PCIE0</t>
  </si>
  <si>
    <t>VDDA_PCIE1</t>
  </si>
  <si>
    <t>VDDA_SATA</t>
  </si>
  <si>
    <t>VDDA_USB3</t>
  </si>
  <si>
    <t>RTC bias</t>
  </si>
  <si>
    <t>VDDA_RTC</t>
  </si>
  <si>
    <t>Analog Supply for USB</t>
  </si>
  <si>
    <t>VDDA_33v_USB1</t>
  </si>
  <si>
    <t>VDDA_33v_USB2</t>
  </si>
  <si>
    <t>DDR1</t>
  </si>
  <si>
    <t>VDDS_DDR1</t>
  </si>
  <si>
    <t>VDDS_DDR2</t>
  </si>
  <si>
    <t>Dual Voltage IO</t>
  </si>
  <si>
    <t>VDDSHV1</t>
  </si>
  <si>
    <t>VDDSHV2</t>
  </si>
  <si>
    <t>VDDSHV3</t>
  </si>
  <si>
    <t>VDDSHV4</t>
  </si>
  <si>
    <t>VDDSHV5</t>
  </si>
  <si>
    <t>VDDSHV6</t>
  </si>
  <si>
    <t>VDDSHV7</t>
  </si>
  <si>
    <t>VDDSHV8</t>
  </si>
  <si>
    <t>VDDSHV9</t>
  </si>
  <si>
    <t>VDDSHV10</t>
  </si>
  <si>
    <t>VDDSHV11</t>
  </si>
  <si>
    <t>Clock Domain State</t>
  </si>
  <si>
    <t>Power Domain State</t>
  </si>
  <si>
    <t>CD_MPU_C0</t>
  </si>
  <si>
    <t>Auto</t>
  </si>
  <si>
    <t>PD_MPU</t>
  </si>
  <si>
    <t>AlwaysOn</t>
  </si>
  <si>
    <t>CD_MPU_C1</t>
  </si>
  <si>
    <t>Disabled</t>
  </si>
  <si>
    <t>CD_DSP0</t>
  </si>
  <si>
    <t>PD_DSP0</t>
  </si>
  <si>
    <t>CD_DSP1</t>
  </si>
  <si>
    <t>PD_DSP1</t>
  </si>
  <si>
    <t>CD_EVE0</t>
  </si>
  <si>
    <t>PD_EVE0</t>
  </si>
  <si>
    <t>CD_EVE1</t>
  </si>
  <si>
    <t>PD_EVE1</t>
  </si>
  <si>
    <t>CD_EVE2</t>
  </si>
  <si>
    <t>PD_EVE2</t>
  </si>
  <si>
    <t>CD_EVE3</t>
  </si>
  <si>
    <t>PD_EVE3</t>
  </si>
  <si>
    <t>CD_IVA</t>
  </si>
  <si>
    <t>PD_IVA</t>
  </si>
  <si>
    <t>CD_GPU</t>
  </si>
  <si>
    <t>PD_GPU</t>
  </si>
  <si>
    <t>CD_CORE</t>
  </si>
  <si>
    <t>PD_CORE</t>
  </si>
  <si>
    <t>CD_IPU</t>
  </si>
  <si>
    <t>PD_IPU</t>
  </si>
  <si>
    <t>CD_VIP</t>
  </si>
  <si>
    <t>PD_CAM</t>
  </si>
  <si>
    <t>CD_VPE</t>
  </si>
  <si>
    <t>PD_DSS</t>
  </si>
  <si>
    <t>CD_DSS</t>
  </si>
  <si>
    <t>PD_L4PER</t>
  </si>
  <si>
    <t>CD_L4SEC</t>
  </si>
  <si>
    <t>PD_L3INIT</t>
  </si>
  <si>
    <t>CD_PCIE</t>
  </si>
  <si>
    <t>CD_GMAC</t>
  </si>
  <si>
    <t>PD_RTC</t>
  </si>
  <si>
    <t>CD_L3INIT</t>
  </si>
  <si>
    <t>CD_SATA</t>
  </si>
  <si>
    <t>CD_L4PER</t>
  </si>
  <si>
    <t>CD_RTC</t>
  </si>
  <si>
    <t>% Writes</t>
  </si>
  <si>
    <t>% Reads</t>
  </si>
  <si>
    <t>Read Bandwidth</t>
  </si>
  <si>
    <t>Write Bandwidth</t>
  </si>
  <si>
    <t>Typically 0</t>
  </si>
  <si>
    <t>1.0</t>
  </si>
  <si>
    <t>Initial</t>
  </si>
  <si>
    <t>1.1</t>
  </si>
  <si>
    <t>Removed Body bias controls, since it is descoped now</t>
  </si>
  <si>
    <t>1.2</t>
  </si>
  <si>
    <t>Added 750MHz clocking option to DSP and 650MHz clocking option to EVE in the Input Data sheet</t>
  </si>
  <si>
    <t>VDDA_PCI</t>
  </si>
  <si>
    <t>ISS</t>
  </si>
  <si>
    <t>CSI2</t>
  </si>
  <si>
    <t>DDR Read</t>
  </si>
  <si>
    <t>DDR Write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</si>
</sst>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1"/>
      <name val="Calibri"/>
      <family val="2"/>
    </font>
    <font>
      <sz val="9.9"/>
      <color theme="1"/>
      <name val="Calibri"/>
      <family val="2"/>
    </font>
    <font>
      <b/>
      <i/>
      <sz val="11"/>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2"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31">
    <xf numFmtId="0" fontId="0" fillId="0" borderId="0" xfId="0"/>
    <xf numFmtId="0" fontId="1" fillId="0" borderId="0" xfId="0" applyFont="1"/>
    <xf numFmtId="0" fontId="0" fillId="0" borderId="0" xfId="0" applyAlignment="1">
      <alignment horizontal="left"/>
    </xf>
    <xf numFmtId="0" fontId="0" fillId="0" borderId="8" xfId="0" applyBorder="1"/>
    <xf numFmtId="0" fontId="0" fillId="0" borderId="0" xfId="0" applyAlignment="1">
      <alignment horizontal="center"/>
    </xf>
    <xf numFmtId="0" fontId="1" fillId="0" borderId="0" xfId="0" applyFont="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9" xfId="0" applyBorder="1" applyAlignment="1">
      <alignment horizontal="left"/>
    </xf>
    <xf numFmtId="0" fontId="0" fillId="0" borderId="9" xfId="0" applyBorder="1"/>
    <xf numFmtId="0" fontId="0" fillId="0" borderId="10" xfId="0" applyBorder="1" applyAlignment="1">
      <alignment horizontal="center"/>
    </xf>
    <xf numFmtId="0" fontId="1" fillId="0" borderId="4" xfId="0" applyFont="1" applyBorder="1"/>
    <xf numFmtId="0" fontId="0" fillId="0" borderId="17" xfId="0" applyBorder="1"/>
    <xf numFmtId="0" fontId="0" fillId="0" borderId="18" xfId="0" applyBorder="1"/>
    <xf numFmtId="0" fontId="0" fillId="0" borderId="19" xfId="0" applyBorder="1" applyAlignment="1">
      <alignment wrapText="1"/>
    </xf>
    <xf numFmtId="0" fontId="1" fillId="2" borderId="1" xfId="0" applyFont="1" applyFill="1" applyBorder="1" applyAlignment="1">
      <alignment horizontal="center" vertical="top"/>
    </xf>
    <xf numFmtId="0" fontId="0" fillId="0" borderId="1" xfId="0"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0" borderId="22" xfId="0" applyBorder="1"/>
    <xf numFmtId="0" fontId="0" fillId="0" borderId="23" xfId="0" applyBorder="1"/>
    <xf numFmtId="0" fontId="1" fillId="0" borderId="24" xfId="0" applyFont="1" applyBorder="1" applyAlignment="1">
      <alignment horizontal="left" vertical="center"/>
    </xf>
    <xf numFmtId="0" fontId="0" fillId="0" borderId="2" xfId="0" applyBorder="1" applyAlignment="1">
      <alignment horizontal="center" vertical="center"/>
    </xf>
    <xf numFmtId="0" fontId="0" fillId="0" borderId="12" xfId="0" applyBorder="1"/>
    <xf numFmtId="0" fontId="0" fillId="0" borderId="27" xfId="0" applyBorder="1" applyAlignment="1">
      <alignment horizontal="center"/>
    </xf>
    <xf numFmtId="0" fontId="0" fillId="0" borderId="28" xfId="0" applyBorder="1" applyAlignment="1">
      <alignment horizontal="center"/>
    </xf>
    <xf numFmtId="0" fontId="0" fillId="0" borderId="26" xfId="0" applyBorder="1"/>
    <xf numFmtId="0" fontId="0" fillId="0" borderId="28" xfId="0" applyBorder="1"/>
    <xf numFmtId="0" fontId="0" fillId="0" borderId="30" xfId="0" applyBorder="1"/>
    <xf numFmtId="0" fontId="1" fillId="0" borderId="24" xfId="0" applyFont="1" applyBorder="1"/>
    <xf numFmtId="0" fontId="0" fillId="0" borderId="31" xfId="0" applyBorder="1"/>
    <xf numFmtId="0" fontId="0" fillId="0" borderId="32" xfId="0" applyBorder="1"/>
    <xf numFmtId="0" fontId="0" fillId="0" borderId="34" xfId="0" applyBorder="1"/>
    <xf numFmtId="0" fontId="0" fillId="0" borderId="18" xfId="0" applyBorder="1" applyAlignment="1">
      <alignment horizontal="center"/>
    </xf>
    <xf numFmtId="0" fontId="0" fillId="0" borderId="35" xfId="0" applyBorder="1" applyAlignment="1">
      <alignment horizontal="center"/>
    </xf>
    <xf numFmtId="0" fontId="0" fillId="0" borderId="18" xfId="0" applyBorder="1" applyAlignment="1">
      <alignment horizontal="left"/>
    </xf>
    <xf numFmtId="0" fontId="0" fillId="0" borderId="36" xfId="0" applyBorder="1"/>
    <xf numFmtId="0" fontId="0" fillId="0" borderId="37" xfId="0" applyBorder="1"/>
    <xf numFmtId="0" fontId="3" fillId="0" borderId="18"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 fillId="0" borderId="37" xfId="0" applyFont="1" applyBorder="1" applyAlignment="1">
      <alignment horizontal="center"/>
    </xf>
    <xf numFmtId="0" fontId="1" fillId="4" borderId="1" xfId="0" applyFont="1" applyFill="1" applyBorder="1" applyAlignment="1">
      <alignment horizontal="center" vertical="top"/>
    </xf>
    <xf numFmtId="0" fontId="0" fillId="4" borderId="9" xfId="0" applyFill="1" applyBorder="1"/>
    <xf numFmtId="0" fontId="0" fillId="4" borderId="9" xfId="0" applyFill="1" applyBorder="1" applyAlignment="1">
      <alignment horizontal="left"/>
    </xf>
    <xf numFmtId="0" fontId="0" fillId="4" borderId="4" xfId="0" applyFill="1" applyBorder="1" applyAlignment="1">
      <alignment horizontal="center"/>
    </xf>
    <xf numFmtId="0" fontId="0" fillId="4" borderId="5" xfId="0" applyFill="1" applyBorder="1" applyAlignment="1">
      <alignment horizontal="center"/>
    </xf>
    <xf numFmtId="0" fontId="0" fillId="4" borderId="0" xfId="0" applyFill="1"/>
    <xf numFmtId="0" fontId="1" fillId="2" borderId="0" xfId="0" applyFont="1" applyFill="1" applyAlignment="1">
      <alignment horizontal="center" vertical="center"/>
    </xf>
    <xf numFmtId="0" fontId="1" fillId="2" borderId="14" xfId="0" applyFont="1" applyFill="1" applyBorder="1" applyAlignment="1">
      <alignment horizontal="center" vertical="top"/>
    </xf>
    <xf numFmtId="2" fontId="0" fillId="3" borderId="11" xfId="0" applyNumberFormat="1" applyFill="1" applyBorder="1" applyAlignment="1">
      <alignment horizontal="center"/>
    </xf>
    <xf numFmtId="0" fontId="1" fillId="0" borderId="0" xfId="0" applyFont="1" applyAlignment="1">
      <alignment horizontal="left"/>
    </xf>
    <xf numFmtId="0" fontId="1" fillId="5" borderId="43" xfId="0" applyFont="1" applyFill="1" applyBorder="1" applyAlignment="1">
      <alignment horizontal="center" vertical="center" wrapText="1"/>
    </xf>
    <xf numFmtId="0" fontId="1" fillId="5" borderId="44" xfId="0" applyFont="1" applyFill="1" applyBorder="1" applyAlignment="1">
      <alignment horizontal="center" vertical="center"/>
    </xf>
    <xf numFmtId="0" fontId="1" fillId="5" borderId="44"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2" borderId="27" xfId="0" applyFill="1" applyBorder="1" applyAlignment="1">
      <alignment horizontal="center"/>
    </xf>
    <xf numFmtId="0" fontId="1" fillId="0" borderId="1" xfId="0" applyFont="1" applyBorder="1"/>
    <xf numFmtId="0" fontId="0" fillId="0" borderId="1" xfId="0" applyBorder="1" applyProtection="1">
      <protection hidden="1"/>
    </xf>
    <xf numFmtId="2" fontId="0" fillId="0" borderId="1" xfId="0" applyNumberFormat="1" applyBorder="1" applyProtection="1">
      <protection hidden="1"/>
    </xf>
    <xf numFmtId="2" fontId="0" fillId="0" borderId="28" xfId="0" applyNumberFormat="1" applyBorder="1" applyProtection="1">
      <protection hidden="1"/>
    </xf>
    <xf numFmtId="2" fontId="0" fillId="0" borderId="1" xfId="0" applyNumberFormat="1" applyBorder="1"/>
    <xf numFmtId="0" fontId="0" fillId="6" borderId="27" xfId="0" applyFill="1" applyBorder="1" applyAlignment="1">
      <alignment horizontal="center"/>
    </xf>
    <xf numFmtId="0" fontId="0" fillId="7" borderId="27" xfId="0" applyFill="1" applyBorder="1" applyAlignment="1">
      <alignment horizontal="center" vertical="center"/>
    </xf>
    <xf numFmtId="0" fontId="0" fillId="11" borderId="27" xfId="0" applyFill="1" applyBorder="1" applyAlignment="1">
      <alignment horizontal="center" vertical="center"/>
    </xf>
    <xf numFmtId="0" fontId="1" fillId="0" borderId="45" xfId="0" applyFont="1" applyBorder="1"/>
    <xf numFmtId="0" fontId="0" fillId="0" borderId="45" xfId="0" applyBorder="1" applyProtection="1">
      <protection hidden="1"/>
    </xf>
    <xf numFmtId="2" fontId="0" fillId="0" borderId="45" xfId="0" applyNumberFormat="1" applyBorder="1" applyProtection="1">
      <protection hidden="1"/>
    </xf>
    <xf numFmtId="2" fontId="0" fillId="0" borderId="30" xfId="0" applyNumberFormat="1" applyBorder="1" applyProtection="1">
      <protection hidden="1"/>
    </xf>
    <xf numFmtId="0" fontId="6" fillId="0" borderId="1" xfId="0" applyFont="1" applyBorder="1" applyAlignment="1">
      <alignment horizontal="center"/>
    </xf>
    <xf numFmtId="0" fontId="1" fillId="2" borderId="39" xfId="0" applyFont="1" applyFill="1" applyBorder="1" applyAlignment="1">
      <alignment horizontal="center" vertical="top"/>
    </xf>
    <xf numFmtId="0" fontId="1" fillId="0" borderId="0" xfId="0" applyFont="1" applyAlignment="1">
      <alignment horizontal="center" vertical="top"/>
    </xf>
    <xf numFmtId="0" fontId="0" fillId="0" borderId="0" xfId="0" quotePrefix="1"/>
    <xf numFmtId="0" fontId="0" fillId="3" borderId="2"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3" borderId="11" xfId="0" applyFill="1" applyBorder="1" applyAlignment="1" applyProtection="1">
      <alignment horizontal="center"/>
      <protection locked="0"/>
    </xf>
    <xf numFmtId="0" fontId="0" fillId="0" borderId="1" xfId="0" applyBorder="1" applyAlignment="1" applyProtection="1">
      <alignment horizontal="center"/>
      <protection locked="0"/>
    </xf>
    <xf numFmtId="0" fontId="2" fillId="0" borderId="6" xfId="0" applyFont="1" applyBorder="1" applyAlignment="1" applyProtection="1">
      <alignment horizontal="center"/>
      <protection locked="0"/>
    </xf>
    <xf numFmtId="2" fontId="0" fillId="0" borderId="11" xfId="0" applyNumberForma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0" fillId="0" borderId="0" xfId="0" applyAlignment="1" applyProtection="1">
      <alignment horizontal="left"/>
      <protection locked="0"/>
    </xf>
    <xf numFmtId="10" fontId="0" fillId="0" borderId="0" xfId="0" applyNumberFormat="1" applyAlignment="1" applyProtection="1">
      <alignment horizontal="left"/>
      <protection locked="0"/>
    </xf>
    <xf numFmtId="10" fontId="0" fillId="3" borderId="2" xfId="0" applyNumberFormat="1"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25" xfId="0" applyFill="1" applyBorder="1" applyAlignment="1" applyProtection="1">
      <alignment horizontal="center"/>
      <protection locked="0"/>
    </xf>
    <xf numFmtId="2" fontId="0" fillId="0" borderId="11" xfId="0" applyNumberFormat="1" applyBorder="1" applyAlignment="1">
      <alignment horizontal="center"/>
    </xf>
    <xf numFmtId="2" fontId="0" fillId="0" borderId="0" xfId="0" applyNumberFormat="1" applyAlignment="1">
      <alignment horizontal="center"/>
    </xf>
    <xf numFmtId="2" fontId="0" fillId="3" borderId="0" xfId="0" applyNumberFormat="1" applyFill="1" applyAlignment="1">
      <alignment horizontal="center"/>
    </xf>
    <xf numFmtId="0" fontId="1" fillId="2" borderId="12" xfId="0" applyFont="1" applyFill="1" applyBorder="1" applyAlignment="1">
      <alignment horizontal="left"/>
    </xf>
    <xf numFmtId="0" fontId="1" fillId="2" borderId="12" xfId="0" applyFont="1" applyFill="1" applyBorder="1" applyAlignment="1" applyProtection="1">
      <alignment horizontal="left"/>
      <protection locked="0"/>
    </xf>
    <xf numFmtId="0" fontId="0" fillId="0" borderId="2" xfId="0" applyBorder="1" applyAlignment="1" applyProtection="1">
      <alignment horizontal="left"/>
      <protection locked="0"/>
    </xf>
    <xf numFmtId="2" fontId="0" fillId="0" borderId="2" xfId="0" applyNumberFormat="1" applyBorder="1" applyAlignment="1" applyProtection="1">
      <alignment horizontal="center"/>
      <protection locked="0"/>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41" xfId="0" applyFont="1" applyFill="1" applyBorder="1" applyAlignment="1">
      <alignment horizontal="center" vertical="top"/>
    </xf>
    <xf numFmtId="0" fontId="1" fillId="2" borderId="42" xfId="0" applyFont="1" applyFill="1" applyBorder="1" applyAlignment="1">
      <alignment horizontal="center" vertical="top"/>
    </xf>
    <xf numFmtId="0" fontId="1" fillId="2" borderId="1" xfId="0" applyFont="1" applyFill="1" applyBorder="1" applyAlignment="1">
      <alignment horizontal="center" vertical="top"/>
    </xf>
    <xf numFmtId="0" fontId="0" fillId="0" borderId="32" xfId="0" applyBorder="1" applyAlignment="1">
      <alignment horizontal="center"/>
    </xf>
    <xf numFmtId="0" fontId="0" fillId="0" borderId="33" xfId="0" applyBorder="1" applyAlignment="1">
      <alignment horizontal="center"/>
    </xf>
    <xf numFmtId="0" fontId="0" fillId="0" borderId="3" xfId="0" applyBorder="1" applyAlignment="1">
      <alignment horizontal="center" wrapText="1"/>
    </xf>
    <xf numFmtId="0" fontId="0" fillId="0" borderId="7" xfId="0" applyBorder="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25" xfId="0" applyBorder="1" applyAlignment="1">
      <alignment horizontal="center" vertical="center"/>
    </xf>
    <xf numFmtId="0" fontId="1" fillId="0" borderId="8" xfId="0" applyFont="1" applyBorder="1" applyAlignment="1">
      <alignment horizontal="center"/>
    </xf>
    <xf numFmtId="0" fontId="1" fillId="2" borderId="14" xfId="0" applyFont="1" applyFill="1" applyBorder="1" applyAlignment="1">
      <alignment horizontal="center" vertical="top"/>
    </xf>
    <xf numFmtId="0" fontId="1" fillId="2" borderId="15" xfId="0" applyFont="1" applyFill="1" applyBorder="1" applyAlignment="1">
      <alignment horizontal="center" vertical="top"/>
    </xf>
    <xf numFmtId="0" fontId="1" fillId="2" borderId="16" xfId="0" applyFont="1" applyFill="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0" fillId="0" borderId="18"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8" borderId="27" xfId="0" applyFill="1" applyBorder="1" applyAlignment="1">
      <alignment horizontal="center" vertical="center" wrapText="1"/>
    </xf>
    <xf numFmtId="0" fontId="0" fillId="9" borderId="27" xfId="0" applyFill="1" applyBorder="1" applyAlignment="1">
      <alignment horizontal="center" vertical="center"/>
    </xf>
    <xf numFmtId="0" fontId="0" fillId="10" borderId="27" xfId="0" applyFill="1" applyBorder="1" applyAlignment="1">
      <alignment horizontal="center" vertical="center" wrapText="1"/>
    </xf>
    <xf numFmtId="0" fontId="0" fillId="12" borderId="27" xfId="0" applyFill="1" applyBorder="1" applyAlignment="1">
      <alignment horizontal="center" vertical="center"/>
    </xf>
    <xf numFmtId="0" fontId="0" fillId="12" borderId="29" xfId="0" applyFill="1" applyBorder="1" applyAlignment="1">
      <alignment horizontal="center" vertical="center"/>
    </xf>
    <xf numFmtId="0" fontId="1" fillId="1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276489</xdr:colOff>
      <xdr:row>28</xdr:row>
      <xdr:rowOff>199695</xdr:rowOff>
    </xdr:from>
    <xdr:to>
      <xdr:col>16</xdr:col>
      <xdr:colOff>107157</xdr:colOff>
      <xdr:row>46</xdr:row>
      <xdr:rowOff>52917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551833" y="5867070"/>
          <a:ext cx="4378855" cy="349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Processors:</a:t>
          </a:r>
        </a:p>
        <a:p>
          <a:endParaRPr lang="en-US" sz="1100"/>
        </a:p>
        <a:p>
          <a:r>
            <a:rPr lang="en-US" sz="1100" u="sng"/>
            <a:t>Clock Freq (MHz):</a:t>
          </a:r>
        </a:p>
        <a:p>
          <a:r>
            <a:rPr lang="en-US" sz="1100"/>
            <a:t>Fill</a:t>
          </a:r>
          <a:r>
            <a:rPr lang="en-US" sz="1100" baseline="0"/>
            <a:t> in the MHz frequency for each processor. The OPP is not needed. If a processor is not used then fill in '0'.</a:t>
          </a:r>
        </a:p>
        <a:p>
          <a:endParaRPr lang="en-US" sz="1100" baseline="0"/>
        </a:p>
        <a:p>
          <a:r>
            <a:rPr lang="en-US" sz="1100" u="sng"/>
            <a:t>Activity Level (%):</a:t>
          </a:r>
        </a:p>
        <a:p>
          <a:r>
            <a:rPr lang="en-US" sz="1100" u="none"/>
            <a:t>This</a:t>
          </a:r>
          <a:r>
            <a:rPr lang="en-US" sz="1100" u="none" baseline="0"/>
            <a:t> is the processing load percentage. Not the amount of time clocks are on. 100% is not achievable for most processors due to efficiency. Therefore, for max power estimates enter a more reasonable value, for example 60% to 80% depending on the processor.</a:t>
          </a:r>
        </a:p>
        <a:p>
          <a:endParaRPr lang="en-US" sz="1100" u="none" baseline="0"/>
        </a:p>
        <a:p>
          <a:r>
            <a:rPr lang="en-US" sz="1100" u="none" baseline="0"/>
            <a:t>If the processor is not used then fill in '0'.</a:t>
          </a:r>
        </a:p>
        <a:p>
          <a:endParaRPr lang="en-US" sz="1100" u="none" baseline="0"/>
        </a:p>
        <a:p>
          <a:r>
            <a:rPr lang="en-US" sz="1100" u="sng" baseline="0"/>
            <a:t>Data Rate:</a:t>
          </a:r>
        </a:p>
        <a:p>
          <a:r>
            <a:rPr lang="en-US" sz="1100" u="none" baseline="0"/>
            <a:t>This is the DDR data rate for the specified processor to determine the DDR power consumption.</a:t>
          </a:r>
          <a:endParaRPr lang="en-US" sz="1100" u="none"/>
        </a:p>
      </xdr:txBody>
    </xdr:sp>
    <xdr:clientData/>
  </xdr:twoCellAnchor>
  <xdr:twoCellAnchor>
    <xdr:from>
      <xdr:col>8</xdr:col>
      <xdr:colOff>288395</xdr:colOff>
      <xdr:row>11</xdr:row>
      <xdr:rowOff>19843</xdr:rowOff>
    </xdr:from>
    <xdr:to>
      <xdr:col>16</xdr:col>
      <xdr:colOff>71438</xdr:colOff>
      <xdr:row>28</xdr:row>
      <xdr:rowOff>31750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2563739" y="2246312"/>
          <a:ext cx="4331230" cy="3452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Instructions:</a:t>
          </a:r>
        </a:p>
        <a:p>
          <a:endParaRPr lang="en-US" sz="1100"/>
        </a:p>
        <a:p>
          <a:r>
            <a:rPr lang="en-US" sz="1100"/>
            <a:t>Fill in all of the ligt</a:t>
          </a:r>
          <a:r>
            <a:rPr lang="en-US" sz="1100" baseline="0"/>
            <a:t>ht brown</a:t>
          </a:r>
          <a:r>
            <a:rPr lang="en-US" sz="1100"/>
            <a:t> colored cells.</a:t>
          </a:r>
        </a:p>
        <a:p>
          <a:endParaRPr lang="en-US" sz="1100"/>
        </a:p>
        <a:p>
          <a:r>
            <a:rPr lang="en-US" sz="1100"/>
            <a:t>Drop down options are available for most cells. Microsoft Office 2010</a:t>
          </a:r>
          <a:r>
            <a:rPr lang="en-US" sz="1100" baseline="0"/>
            <a:t> or higher is needed for drop downs to work</a:t>
          </a:r>
          <a:r>
            <a:rPr lang="en-US" sz="1100"/>
            <a:t>, otherwise the options available for the</a:t>
          </a:r>
          <a:r>
            <a:rPr lang="en-US" sz="1100" baseline="0"/>
            <a:t> drop down</a:t>
          </a:r>
          <a:r>
            <a:rPr lang="en-US" sz="1100"/>
            <a:t> cells</a:t>
          </a:r>
          <a:r>
            <a:rPr lang="en-US" sz="1100" baseline="0"/>
            <a:t> can be found in the "Drop Down Options" sheet.</a:t>
          </a:r>
        </a:p>
        <a:p>
          <a:endParaRPr lang="en-US" sz="1100" baseline="0"/>
        </a:p>
        <a:p>
          <a:r>
            <a:rPr lang="en-US" sz="1100" baseline="0"/>
            <a:t>This spreadsheet is used for multiple devices in the SoC family. Your particular device many not contain all of the processors or peripherals that are shown. In those cases, the non-existing processors should be set to:</a:t>
          </a:r>
        </a:p>
        <a:p>
          <a:pPr lvl="1"/>
          <a:r>
            <a:rPr lang="en-US" sz="1100" baseline="0"/>
            <a:t>Number of processor - 0</a:t>
          </a:r>
        </a:p>
        <a:p>
          <a:pPr lvl="1"/>
          <a:r>
            <a:rPr lang="en-US" sz="1100" baseline="0"/>
            <a:t>Activity Level - 0</a:t>
          </a:r>
        </a:p>
        <a:p>
          <a:pPr lvl="1"/>
          <a:r>
            <a:rPr lang="en-US" sz="1100" baseline="0"/>
            <a:t>DDR Activity - 0</a:t>
          </a:r>
        </a:p>
        <a:p>
          <a:r>
            <a:rPr lang="en-US" sz="1100" baseline="0"/>
            <a:t>Non existent peripherals should be set to:</a:t>
          </a:r>
        </a:p>
        <a:p>
          <a:pPr lvl="1"/>
          <a:r>
            <a:rPr lang="en-US" sz="1100" baseline="0"/>
            <a:t>Not Used</a:t>
          </a:r>
        </a:p>
        <a:p>
          <a:pPr lvl="1"/>
          <a:r>
            <a:rPr lang="en-US" sz="1100" baseline="0"/>
            <a:t>Utilization - 0</a:t>
          </a:r>
          <a:endParaRPr lang="en-US" sz="1100"/>
        </a:p>
      </xdr:txBody>
    </xdr:sp>
    <xdr:clientData/>
  </xdr:twoCellAnchor>
  <xdr:twoCellAnchor>
    <xdr:from>
      <xdr:col>10</xdr:col>
      <xdr:colOff>92858</xdr:colOff>
      <xdr:row>68</xdr:row>
      <xdr:rowOff>132549</xdr:rowOff>
    </xdr:from>
    <xdr:to>
      <xdr:col>16</xdr:col>
      <xdr:colOff>321469</xdr:colOff>
      <xdr:row>86</xdr:row>
      <xdr:rowOff>129639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5108" y="14098580"/>
          <a:ext cx="4133861" cy="3021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Interfaces:</a:t>
          </a:r>
        </a:p>
        <a:p>
          <a:r>
            <a:rPr lang="en-US" sz="1100" u="sng">
              <a:solidFill>
                <a:schemeClr val="dk1"/>
              </a:solidFill>
              <a:effectLst/>
              <a:latin typeface="+mn-lt"/>
              <a:ea typeface="+mn-ea"/>
              <a:cs typeface="+mn-cs"/>
            </a:rPr>
            <a:t>Total Peripheral DDR Bandwidth (MB/s)</a:t>
          </a:r>
          <a:r>
            <a:rPr lang="en-US" sz="1100" u="sng" baseline="0">
              <a:solidFill>
                <a:schemeClr val="dk1"/>
              </a:solidFill>
              <a:effectLst/>
              <a:latin typeface="+mn-lt"/>
              <a:ea typeface="+mn-ea"/>
              <a:cs typeface="+mn-cs"/>
            </a:rPr>
            <a:t> - above</a:t>
          </a:r>
          <a:r>
            <a:rPr lang="en-US" sz="1100" u="sng">
              <a:solidFill>
                <a:schemeClr val="dk1"/>
              </a:solidFill>
              <a:effectLst/>
              <a:latin typeface="+mn-lt"/>
              <a:ea typeface="+mn-ea"/>
              <a:cs typeface="+mn-cs"/>
            </a:rPr>
            <a:t>:</a:t>
          </a:r>
        </a:p>
        <a:p>
          <a:r>
            <a:rPr lang="en-US" sz="1100">
              <a:solidFill>
                <a:schemeClr val="dk1"/>
              </a:solidFill>
              <a:effectLst/>
              <a:latin typeface="+mn-lt"/>
              <a:ea typeface="+mn-ea"/>
              <a:cs typeface="+mn-cs"/>
            </a:rPr>
            <a:t>Enter</a:t>
          </a:r>
          <a:r>
            <a:rPr lang="en-US" sz="1100" baseline="0">
              <a:solidFill>
                <a:schemeClr val="dk1"/>
              </a:solidFill>
              <a:effectLst/>
              <a:latin typeface="+mn-lt"/>
              <a:ea typeface="+mn-ea"/>
              <a:cs typeface="+mn-cs"/>
            </a:rPr>
            <a:t> the total DDR usage for all peripherals in MB/s.</a:t>
          </a:r>
          <a:endParaRPr lang="en-US" sz="1100">
            <a:solidFill>
              <a:schemeClr val="dk1"/>
            </a:solidFill>
            <a:effectLst/>
            <a:latin typeface="+mn-lt"/>
            <a:ea typeface="+mn-ea"/>
            <a:cs typeface="+mn-cs"/>
          </a:endParaRPr>
        </a:p>
        <a:p>
          <a:endParaRPr lang="en-US" sz="1100"/>
        </a:p>
        <a:p>
          <a:r>
            <a:rPr lang="en-US" sz="1100" u="sng"/>
            <a:t>Module</a:t>
          </a:r>
          <a:r>
            <a:rPr lang="en-US" sz="1100" u="sng" baseline="0"/>
            <a:t> Being Used?</a:t>
          </a:r>
          <a:r>
            <a:rPr lang="en-US" sz="1100" u="sng"/>
            <a:t>:</a:t>
          </a:r>
        </a:p>
        <a:p>
          <a:r>
            <a:rPr lang="en-US" sz="1100"/>
            <a:t>Use drop down options to select if the module is being used or not.</a:t>
          </a:r>
          <a:endParaRPr lang="en-US" sz="1100" baseline="0"/>
        </a:p>
        <a:p>
          <a:endParaRPr lang="en-US" sz="1100" baseline="0"/>
        </a:p>
        <a:p>
          <a:r>
            <a:rPr lang="en-US" sz="1100" u="sng"/>
            <a:t>Utilization</a:t>
          </a:r>
          <a:r>
            <a:rPr lang="en-US" sz="1100" u="sng" baseline="0"/>
            <a:t> (%)</a:t>
          </a:r>
          <a:r>
            <a:rPr lang="en-US" sz="1100" u="sng"/>
            <a:t>:</a:t>
          </a:r>
        </a:p>
        <a:p>
          <a:r>
            <a:rPr lang="en-US" sz="1100" u="none" baseline="0"/>
            <a:t>If the module is not being used then set this to '0'.</a:t>
          </a:r>
        </a:p>
        <a:p>
          <a:r>
            <a:rPr lang="en-US" sz="1100" u="none" baseline="0"/>
            <a:t>If the module is being used then set the % of time the module is being utilized to perform a task.</a:t>
          </a:r>
        </a:p>
        <a:p>
          <a:endParaRPr lang="en-US" sz="1100" u="none" baseline="0"/>
        </a:p>
        <a:p>
          <a:r>
            <a:rPr lang="en-US" sz="1100" u="sng" baseline="0"/>
            <a:t>Frequency:</a:t>
          </a:r>
        </a:p>
        <a:p>
          <a:r>
            <a:rPr lang="en-US" sz="1100" u="none" baseline="0"/>
            <a:t>These are the default frequencies. If you plan to use at another frequency then change the value and highlight the change.</a:t>
          </a:r>
          <a:endParaRPr lang="en-US" sz="1100" u="none"/>
        </a:p>
      </xdr:txBody>
    </xdr:sp>
    <xdr:clientData/>
  </xdr:twoCellAnchor>
  <xdr:twoCellAnchor>
    <xdr:from>
      <xdr:col>4</xdr:col>
      <xdr:colOff>571500</xdr:colOff>
      <xdr:row>139</xdr:row>
      <xdr:rowOff>0</xdr:rowOff>
    </xdr:from>
    <xdr:to>
      <xdr:col>7</xdr:col>
      <xdr:colOff>1109926</xdr:colOff>
      <xdr:row>143</xdr:row>
      <xdr:rowOff>31749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366000" y="25325917"/>
          <a:ext cx="4115593" cy="920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Rail</a:t>
          </a:r>
          <a:r>
            <a:rPr lang="en-US" sz="1400" baseline="0"/>
            <a:t> Mapping</a:t>
          </a:r>
          <a:r>
            <a:rPr lang="en-US" sz="1400"/>
            <a:t>:</a:t>
          </a:r>
          <a:endParaRPr lang="en-US" sz="1100"/>
        </a:p>
        <a:p>
          <a:r>
            <a:rPr lang="en-US" sz="1100" u="sng"/>
            <a:t>TPS659039</a:t>
          </a:r>
          <a:r>
            <a:rPr lang="en-US" sz="1100" u="sng" baseline="0"/>
            <a:t> SMPS:</a:t>
          </a:r>
        </a:p>
        <a:p>
          <a:r>
            <a:rPr lang="en-US" sz="1100" u="none" baseline="0"/>
            <a:t>Use the drop down options to select the appropriate SMPS from TPS659039. This is for tracking purposes.</a:t>
          </a:r>
          <a:endParaRPr lang="en-US" sz="1100" u="non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yu%20Power_ALV_fusionbo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what-ifs"/>
      <sheetName val="Vayu Power"/>
      <sheetName val="Power Result"/>
      <sheetName val="MPU0 Task"/>
      <sheetName val="SoC Data"/>
      <sheetName val="Clock Domain Map"/>
      <sheetName val="Power Domain Map"/>
      <sheetName val="Voltage Domain Map"/>
      <sheetName val="SoC Leakage"/>
      <sheetName val="IP Dynamic Power Data"/>
    </sheetNames>
    <sheetDataSet>
      <sheetData sheetId="0"/>
      <sheetData sheetId="1"/>
      <sheetData sheetId="2">
        <row r="1">
          <cell r="C1" t="str">
            <v>DDR3</v>
          </cell>
        </row>
      </sheetData>
      <sheetData sheetId="3"/>
      <sheetData sheetId="4"/>
      <sheetData sheetId="5">
        <row r="16">
          <cell r="H16" t="str">
            <v>OPP_HIGH</v>
          </cell>
          <cell r="I16" t="str">
            <v>OPP_NOM1</v>
          </cell>
          <cell r="J16" t="str">
            <v>OPP_NOM2</v>
          </cell>
          <cell r="K16" t="str">
            <v>OPP_NOM3</v>
          </cell>
          <cell r="L16" t="str">
            <v>OPP_OD</v>
          </cell>
          <cell r="N16" t="str">
            <v>OPP_HIGH</v>
          </cell>
          <cell r="O16" t="str">
            <v>OPP_NOM1</v>
          </cell>
          <cell r="P16" t="str">
            <v>OPP_NOM2</v>
          </cell>
          <cell r="Q16" t="str">
            <v>OPP_NOM3</v>
          </cell>
          <cell r="R16" t="str">
            <v>OPP_OD</v>
          </cell>
          <cell r="T16" t="str">
            <v>OPP_HIGH</v>
          </cell>
          <cell r="U16" t="str">
            <v>OPP_NOM1</v>
          </cell>
          <cell r="V16" t="str">
            <v>OPP_NOM2</v>
          </cell>
          <cell r="W16" t="str">
            <v>OPP_NOM3</v>
          </cell>
          <cell r="X16" t="str">
            <v>OPP_OD</v>
          </cell>
        </row>
        <row r="17">
          <cell r="H17">
            <v>1.22</v>
          </cell>
          <cell r="I17">
            <v>1.06</v>
          </cell>
          <cell r="J17">
            <v>1.06</v>
          </cell>
          <cell r="K17">
            <v>1.06</v>
          </cell>
          <cell r="L17">
            <v>1.1200000000000001</v>
          </cell>
          <cell r="N17">
            <v>1.1499999999999999</v>
          </cell>
          <cell r="O17">
            <v>0.92500000000000004</v>
          </cell>
          <cell r="P17">
            <v>0.92500000000000004</v>
          </cell>
          <cell r="Q17">
            <v>0.92500000000000004</v>
          </cell>
          <cell r="R17">
            <v>1.03</v>
          </cell>
          <cell r="T17">
            <v>1.1200000000000001</v>
          </cell>
          <cell r="U17">
            <v>0.89</v>
          </cell>
          <cell r="V17">
            <v>0.89</v>
          </cell>
          <cell r="W17">
            <v>0.89</v>
          </cell>
          <cell r="X17">
            <v>1</v>
          </cell>
        </row>
        <row r="23">
          <cell r="H23" t="str">
            <v>OPP_HIGH</v>
          </cell>
          <cell r="I23" t="str">
            <v>OPP_NOM1</v>
          </cell>
          <cell r="J23" t="str">
            <v>OPP_NOM2</v>
          </cell>
          <cell r="K23" t="str">
            <v>OPP_OD</v>
          </cell>
          <cell r="N23" t="str">
            <v>OPP_HIGH</v>
          </cell>
          <cell r="O23" t="str">
            <v>OPP_NOM1</v>
          </cell>
          <cell r="P23" t="str">
            <v>OPP_NOM2</v>
          </cell>
          <cell r="Q23" t="str">
            <v>OPP_OD</v>
          </cell>
          <cell r="T23" t="str">
            <v>OPP_HIGH</v>
          </cell>
          <cell r="U23" t="str">
            <v>OPP_NOM1</v>
          </cell>
          <cell r="V23" t="str">
            <v>OPP_NOM2</v>
          </cell>
          <cell r="W23" t="str">
            <v>OPP_OD</v>
          </cell>
        </row>
        <row r="24">
          <cell r="H24">
            <v>1.22</v>
          </cell>
          <cell r="I24">
            <v>1.06</v>
          </cell>
          <cell r="J24">
            <v>1.06</v>
          </cell>
          <cell r="K24">
            <v>1.1200000000000001</v>
          </cell>
          <cell r="N24">
            <v>1.1499999999999999</v>
          </cell>
          <cell r="O24">
            <v>0.92500000000000004</v>
          </cell>
          <cell r="P24">
            <v>0.92500000000000004</v>
          </cell>
          <cell r="Q24">
            <v>1.03</v>
          </cell>
          <cell r="T24">
            <v>1.07</v>
          </cell>
          <cell r="U24">
            <v>0.89</v>
          </cell>
          <cell r="V24">
            <v>0.89</v>
          </cell>
          <cell r="W24">
            <v>1</v>
          </cell>
        </row>
        <row r="31">
          <cell r="H31" t="str">
            <v>OPP_HIGH</v>
          </cell>
          <cell r="I31" t="str">
            <v>OPP_NOM</v>
          </cell>
          <cell r="J31" t="str">
            <v>OPP_OD</v>
          </cell>
          <cell r="N31" t="str">
            <v>OPP_HIGH</v>
          </cell>
          <cell r="O31" t="str">
            <v>OPP_NOM</v>
          </cell>
          <cell r="P31" t="str">
            <v>OPP_OD</v>
          </cell>
          <cell r="T31" t="str">
            <v>OPP_HIGH</v>
          </cell>
          <cell r="U31" t="str">
            <v>OPP_NOM</v>
          </cell>
          <cell r="V31" t="str">
            <v>OPP_OD</v>
          </cell>
        </row>
        <row r="32">
          <cell r="H32">
            <v>1.22</v>
          </cell>
          <cell r="I32">
            <v>1.06</v>
          </cell>
          <cell r="J32">
            <v>1.1200000000000001</v>
          </cell>
          <cell r="N32">
            <v>1.1499999999999999</v>
          </cell>
          <cell r="O32">
            <v>0.92500000000000004</v>
          </cell>
          <cell r="P32">
            <v>1.03</v>
          </cell>
          <cell r="T32">
            <v>1.07</v>
          </cell>
          <cell r="U32">
            <v>0.89</v>
          </cell>
          <cell r="V32">
            <v>1</v>
          </cell>
        </row>
        <row r="35">
          <cell r="H35" t="str">
            <v>OPP_HIGH</v>
          </cell>
          <cell r="I35" t="str">
            <v>OPP_NOM</v>
          </cell>
          <cell r="J35" t="str">
            <v>OPP_OD</v>
          </cell>
          <cell r="N35" t="str">
            <v>OPP_HIGH</v>
          </cell>
          <cell r="O35" t="str">
            <v>OPP_NOM</v>
          </cell>
          <cell r="P35" t="str">
            <v>OPP_OD</v>
          </cell>
          <cell r="T35" t="str">
            <v>OPP_HIGH</v>
          </cell>
          <cell r="U35" t="str">
            <v>OPP_NOM</v>
          </cell>
          <cell r="V35" t="str">
            <v>OPP_OD</v>
          </cell>
        </row>
        <row r="36">
          <cell r="H36">
            <v>1.22</v>
          </cell>
          <cell r="I36">
            <v>1.06</v>
          </cell>
          <cell r="J36">
            <v>1.1200000000000001</v>
          </cell>
          <cell r="N36">
            <v>1.1499999999999999</v>
          </cell>
          <cell r="O36">
            <v>0.92500000000000004</v>
          </cell>
          <cell r="P36">
            <v>1.03</v>
          </cell>
          <cell r="T36">
            <v>1.1200000000000001</v>
          </cell>
          <cell r="U36">
            <v>0.89</v>
          </cell>
          <cell r="V36">
            <v>1</v>
          </cell>
        </row>
        <row r="39">
          <cell r="H39" t="str">
            <v>OPP_HIGH</v>
          </cell>
          <cell r="I39" t="str">
            <v>OPP_NOM</v>
          </cell>
          <cell r="J39" t="str">
            <v>OPP_OD</v>
          </cell>
          <cell r="N39" t="str">
            <v>OPP_HIGH</v>
          </cell>
          <cell r="O39" t="str">
            <v>OPP_NOM</v>
          </cell>
          <cell r="P39" t="str">
            <v>OPP_OD</v>
          </cell>
          <cell r="T39" t="str">
            <v>OPP_HIGH</v>
          </cell>
          <cell r="U39" t="str">
            <v>OPP_NOM</v>
          </cell>
          <cell r="V39" t="str">
            <v>OPP_OD</v>
          </cell>
        </row>
        <row r="40">
          <cell r="H40">
            <v>1.22</v>
          </cell>
          <cell r="I40">
            <v>1.06</v>
          </cell>
          <cell r="J40">
            <v>1.1200000000000001</v>
          </cell>
          <cell r="N40">
            <v>1.1499999999999999</v>
          </cell>
          <cell r="O40">
            <v>0.92500000000000004</v>
          </cell>
          <cell r="P40">
            <v>1.03</v>
          </cell>
          <cell r="T40">
            <v>1.1200000000000001</v>
          </cell>
          <cell r="U40">
            <v>0.89</v>
          </cell>
          <cell r="V40">
            <v>1</v>
          </cell>
        </row>
      </sheetData>
      <sheetData sheetId="6">
        <row r="1">
          <cell r="A1" t="str">
            <v>Func</v>
          </cell>
        </row>
      </sheetData>
      <sheetData sheetId="7">
        <row r="1">
          <cell r="A1" t="str">
            <v>Clock Domain</v>
          </cell>
        </row>
      </sheetData>
      <sheetData sheetId="8">
        <row r="1">
          <cell r="A1" t="str">
            <v>Power Domain</v>
          </cell>
        </row>
      </sheetData>
      <sheetData sheetId="9"/>
      <sheetData sheetId="10">
        <row r="1">
          <cell r="A1" t="str">
            <v>MPU_C0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4"/>
  <sheetViews>
    <sheetView workbookViewId="0"/>
  </sheetViews>
  <sheetFormatPr baseColWidth="10" defaultColWidth="8.83203125" defaultRowHeight="15" x14ac:dyDescent="0.2"/>
  <sheetData>
    <row r="1" spans="1:2" x14ac:dyDescent="0.2">
      <c r="A1" t="s">
        <v>179</v>
      </c>
    </row>
    <row r="2" spans="1:2" x14ac:dyDescent="0.2">
      <c r="A2" s="73" t="s">
        <v>323</v>
      </c>
      <c r="B2" t="s">
        <v>324</v>
      </c>
    </row>
    <row r="3" spans="1:2" x14ac:dyDescent="0.2">
      <c r="A3" s="73" t="s">
        <v>325</v>
      </c>
      <c r="B3" t="s">
        <v>326</v>
      </c>
    </row>
    <row r="4" spans="1:2" x14ac:dyDescent="0.2">
      <c r="A4" s="73" t="s">
        <v>327</v>
      </c>
      <c r="B4" t="s">
        <v>328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45"/>
  <sheetViews>
    <sheetView showGridLines="0" tabSelected="1" zoomScale="80" zoomScaleNormal="80" workbookViewId="0">
      <selection activeCell="C69" sqref="C69"/>
    </sheetView>
  </sheetViews>
  <sheetFormatPr baseColWidth="10" defaultColWidth="8.83203125" defaultRowHeight="15" x14ac:dyDescent="0.2"/>
  <cols>
    <col min="1" max="1" width="15.83203125" bestFit="1" customWidth="1"/>
    <col min="2" max="2" width="35.33203125" bestFit="1" customWidth="1"/>
    <col min="3" max="3" width="26.6640625" style="4" customWidth="1"/>
    <col min="4" max="4" width="28.83203125" customWidth="1"/>
    <col min="5" max="5" width="18.5" customWidth="1"/>
    <col min="6" max="6" width="17.5" style="4" customWidth="1"/>
    <col min="7" max="7" width="20.33203125" style="4" customWidth="1"/>
    <col min="8" max="8" width="20.83203125" style="4" customWidth="1"/>
    <col min="9" max="9" width="16.5" customWidth="1"/>
    <col min="10" max="11" width="12.1640625" customWidth="1"/>
    <col min="12" max="12" width="11.33203125" customWidth="1"/>
    <col min="13" max="13" width="7.83203125" customWidth="1"/>
    <col min="14" max="14" width="7.83203125" bestFit="1" customWidth="1"/>
    <col min="15" max="15" width="10.33203125" customWidth="1"/>
  </cols>
  <sheetData>
    <row r="1" spans="1:9" ht="16" thickBot="1" x14ac:dyDescent="0.25">
      <c r="B1" s="5" t="s">
        <v>72</v>
      </c>
      <c r="C1" s="5" t="s">
        <v>71</v>
      </c>
      <c r="D1" s="109" t="s">
        <v>59</v>
      </c>
      <c r="E1" s="109"/>
      <c r="F1" s="109" t="s">
        <v>53</v>
      </c>
      <c r="G1" s="109"/>
      <c r="H1" s="109"/>
    </row>
    <row r="2" spans="1:9" ht="16" thickBot="1" x14ac:dyDescent="0.25">
      <c r="A2" s="15" t="s">
        <v>184</v>
      </c>
      <c r="B2" s="9" t="s">
        <v>185</v>
      </c>
      <c r="C2" s="74" t="s">
        <v>186</v>
      </c>
      <c r="D2" s="8" t="s">
        <v>187</v>
      </c>
      <c r="E2" s="9"/>
      <c r="F2" s="102" t="s">
        <v>105</v>
      </c>
      <c r="G2" s="102"/>
      <c r="H2" s="103"/>
    </row>
    <row r="3" spans="1:9" s="47" customFormat="1" ht="16" thickBot="1" x14ac:dyDescent="0.25">
      <c r="A3" s="42"/>
      <c r="B3" s="43"/>
      <c r="C3" s="75"/>
      <c r="D3" s="44"/>
      <c r="E3" s="43"/>
      <c r="F3" s="45"/>
      <c r="G3" s="45"/>
      <c r="H3" s="46"/>
    </row>
    <row r="4" spans="1:9" s="47" customFormat="1" ht="16" thickBot="1" x14ac:dyDescent="0.25">
      <c r="A4" s="15" t="s">
        <v>188</v>
      </c>
      <c r="B4" s="43" t="s">
        <v>190</v>
      </c>
      <c r="C4" s="74">
        <v>0</v>
      </c>
      <c r="D4" s="44" t="s">
        <v>322</v>
      </c>
      <c r="E4" s="43"/>
      <c r="F4" s="45"/>
      <c r="G4" s="45"/>
      <c r="H4" s="46"/>
    </row>
    <row r="5" spans="1:9" s="47" customFormat="1" ht="16" thickBot="1" x14ac:dyDescent="0.25">
      <c r="A5" s="15"/>
      <c r="B5" s="43" t="s">
        <v>191</v>
      </c>
      <c r="C5" s="74">
        <v>0</v>
      </c>
      <c r="D5" s="44" t="s">
        <v>322</v>
      </c>
      <c r="E5" s="43"/>
      <c r="F5" s="45"/>
      <c r="G5" s="45"/>
      <c r="H5" s="46"/>
    </row>
    <row r="6" spans="1:9" s="47" customFormat="1" ht="16" thickBot="1" x14ac:dyDescent="0.25">
      <c r="A6" s="15"/>
      <c r="B6" s="43" t="s">
        <v>192</v>
      </c>
      <c r="C6" s="74">
        <v>0</v>
      </c>
      <c r="D6" s="44" t="s">
        <v>322</v>
      </c>
      <c r="E6" s="43"/>
      <c r="F6" s="45"/>
      <c r="G6" s="45"/>
      <c r="H6" s="46"/>
    </row>
    <row r="7" spans="1:9" s="47" customFormat="1" ht="16" thickBot="1" x14ac:dyDescent="0.25">
      <c r="A7" s="15"/>
      <c r="B7" s="43" t="s">
        <v>193</v>
      </c>
      <c r="C7" s="74">
        <v>0</v>
      </c>
      <c r="D7" s="44" t="s">
        <v>322</v>
      </c>
      <c r="E7" s="43"/>
      <c r="F7" s="45"/>
      <c r="G7" s="45"/>
      <c r="H7" s="46"/>
    </row>
    <row r="8" spans="1:9" s="47" customFormat="1" ht="16" thickBot="1" x14ac:dyDescent="0.25">
      <c r="A8" s="15"/>
      <c r="B8" s="43" t="s">
        <v>194</v>
      </c>
      <c r="C8" s="74">
        <v>0</v>
      </c>
      <c r="D8" s="44" t="s">
        <v>322</v>
      </c>
      <c r="E8" s="43"/>
      <c r="F8" s="45"/>
      <c r="G8" s="45"/>
      <c r="H8" s="46"/>
    </row>
    <row r="9" spans="1:9" s="47" customFormat="1" ht="16" thickBot="1" x14ac:dyDescent="0.25">
      <c r="A9" s="42"/>
      <c r="B9" s="43"/>
      <c r="C9" s="75"/>
      <c r="D9" s="44"/>
      <c r="E9" s="43"/>
      <c r="F9" s="45"/>
      <c r="G9" s="45"/>
      <c r="H9" s="46"/>
    </row>
    <row r="10" spans="1:9" s="47" customFormat="1" ht="16" thickBot="1" x14ac:dyDescent="0.25">
      <c r="A10" s="48" t="s">
        <v>189</v>
      </c>
      <c r="B10" s="43" t="s">
        <v>195</v>
      </c>
      <c r="C10" s="74" t="s">
        <v>197</v>
      </c>
      <c r="D10" s="44" t="s">
        <v>196</v>
      </c>
      <c r="E10" s="43"/>
      <c r="F10" s="45"/>
      <c r="G10" s="45"/>
      <c r="H10" s="46"/>
    </row>
    <row r="11" spans="1:9" s="47" customFormat="1" ht="16" thickBot="1" x14ac:dyDescent="0.25">
      <c r="A11" s="42"/>
      <c r="B11" s="43"/>
      <c r="C11" s="75"/>
      <c r="D11" s="44"/>
      <c r="E11" s="43"/>
      <c r="F11" s="45"/>
      <c r="G11" s="45"/>
      <c r="H11" s="46"/>
    </row>
    <row r="12" spans="1:9" ht="16" thickBot="1" x14ac:dyDescent="0.25">
      <c r="A12" s="15" t="s">
        <v>78</v>
      </c>
      <c r="B12" s="9" t="s">
        <v>108</v>
      </c>
      <c r="C12" s="74">
        <v>125</v>
      </c>
      <c r="D12" s="8" t="s">
        <v>79</v>
      </c>
      <c r="E12" s="9"/>
      <c r="F12" s="7">
        <v>125</v>
      </c>
      <c r="G12" s="7">
        <v>120</v>
      </c>
      <c r="H12" s="10">
        <v>105</v>
      </c>
      <c r="I12" s="2"/>
    </row>
    <row r="13" spans="1:9" ht="16" thickBot="1" x14ac:dyDescent="0.25">
      <c r="A13" s="1"/>
      <c r="C13" s="76"/>
      <c r="D13" s="2"/>
      <c r="I13" s="2"/>
    </row>
    <row r="14" spans="1:9" ht="16" thickBot="1" x14ac:dyDescent="0.25">
      <c r="A14" s="110" t="s">
        <v>60</v>
      </c>
      <c r="B14" s="26" t="s">
        <v>45</v>
      </c>
      <c r="C14" s="74" t="s">
        <v>49</v>
      </c>
      <c r="D14" s="30" t="s">
        <v>54</v>
      </c>
      <c r="E14" s="31"/>
      <c r="F14" s="102" t="s">
        <v>105</v>
      </c>
      <c r="G14" s="102"/>
      <c r="H14" s="103"/>
      <c r="I14" s="2"/>
    </row>
    <row r="15" spans="1:9" ht="16" thickBot="1" x14ac:dyDescent="0.25">
      <c r="A15" s="111"/>
      <c r="B15" s="27" t="s">
        <v>52</v>
      </c>
      <c r="C15" s="74">
        <v>532</v>
      </c>
      <c r="D15" s="32" t="s">
        <v>56</v>
      </c>
      <c r="E15" s="35"/>
      <c r="F15" s="33">
        <v>400</v>
      </c>
      <c r="G15" s="33">
        <v>532</v>
      </c>
      <c r="H15" s="34"/>
      <c r="I15" s="2"/>
    </row>
    <row r="16" spans="1:9" ht="16" thickBot="1" x14ac:dyDescent="0.25">
      <c r="A16" s="111"/>
      <c r="B16" s="27" t="s">
        <v>46</v>
      </c>
      <c r="C16" s="74">
        <v>1</v>
      </c>
      <c r="D16" s="32" t="s">
        <v>55</v>
      </c>
      <c r="E16" s="13"/>
      <c r="F16" s="117" t="s">
        <v>105</v>
      </c>
      <c r="G16" s="117"/>
      <c r="H16" s="118"/>
      <c r="I16" s="2"/>
    </row>
    <row r="17" spans="1:9" ht="16" thickBot="1" x14ac:dyDescent="0.25">
      <c r="A17" s="111"/>
      <c r="B17" s="27" t="s">
        <v>50</v>
      </c>
      <c r="C17" s="74">
        <v>32</v>
      </c>
      <c r="D17" s="32" t="s">
        <v>57</v>
      </c>
      <c r="E17" s="13"/>
      <c r="F17" s="117" t="s">
        <v>105</v>
      </c>
      <c r="G17" s="117"/>
      <c r="H17" s="118"/>
      <c r="I17" s="2"/>
    </row>
    <row r="18" spans="1:9" ht="16" thickBot="1" x14ac:dyDescent="0.25">
      <c r="A18" s="112"/>
      <c r="B18" s="28" t="s">
        <v>51</v>
      </c>
      <c r="C18" s="74" t="s">
        <v>176</v>
      </c>
      <c r="D18" s="36" t="s">
        <v>58</v>
      </c>
      <c r="E18" s="37"/>
      <c r="F18" s="119" t="s">
        <v>105</v>
      </c>
      <c r="G18" s="119"/>
      <c r="H18" s="120"/>
      <c r="I18" s="2"/>
    </row>
    <row r="19" spans="1:9" ht="16" thickBot="1" x14ac:dyDescent="0.25">
      <c r="A19" s="1"/>
      <c r="C19" s="76"/>
      <c r="I19" s="2"/>
    </row>
    <row r="20" spans="1:9" ht="16" thickBot="1" x14ac:dyDescent="0.25">
      <c r="A20" s="110" t="s">
        <v>61</v>
      </c>
      <c r="B20" s="29" t="s">
        <v>62</v>
      </c>
      <c r="C20" s="17">
        <v>2</v>
      </c>
      <c r="D20" s="30" t="s">
        <v>68</v>
      </c>
      <c r="E20" s="31"/>
      <c r="F20" s="102" t="s">
        <v>105</v>
      </c>
      <c r="G20" s="102"/>
      <c r="H20" s="103"/>
      <c r="I20" s="2"/>
    </row>
    <row r="21" spans="1:9" ht="16" thickBot="1" x14ac:dyDescent="0.25">
      <c r="A21" s="111"/>
      <c r="B21" s="19" t="s">
        <v>63</v>
      </c>
      <c r="C21" s="74">
        <v>1800</v>
      </c>
      <c r="D21" s="32" t="s">
        <v>115</v>
      </c>
      <c r="E21" s="13"/>
      <c r="F21" s="33">
        <v>1000</v>
      </c>
      <c r="G21" s="33">
        <v>1176</v>
      </c>
      <c r="H21" s="34">
        <v>1500</v>
      </c>
      <c r="I21" s="2"/>
    </row>
    <row r="22" spans="1:9" ht="16" thickBot="1" x14ac:dyDescent="0.25">
      <c r="A22" s="111"/>
      <c r="B22" s="19" t="s">
        <v>64</v>
      </c>
      <c r="C22" s="74">
        <v>70</v>
      </c>
      <c r="D22" s="32" t="s">
        <v>69</v>
      </c>
      <c r="E22" s="13"/>
      <c r="F22" s="33">
        <v>100</v>
      </c>
      <c r="G22" s="33">
        <v>50</v>
      </c>
      <c r="H22" s="34">
        <v>0</v>
      </c>
      <c r="I22" s="2"/>
    </row>
    <row r="23" spans="1:9" ht="16" thickBot="1" x14ac:dyDescent="0.25">
      <c r="A23" s="111"/>
      <c r="B23" s="19" t="s">
        <v>120</v>
      </c>
      <c r="C23" s="74">
        <v>300</v>
      </c>
      <c r="D23" s="32" t="s">
        <v>159</v>
      </c>
      <c r="E23" s="13"/>
      <c r="F23" s="33">
        <v>225</v>
      </c>
      <c r="G23" s="33"/>
      <c r="H23" s="34"/>
      <c r="I23" s="2"/>
    </row>
    <row r="24" spans="1:9" ht="16" thickBot="1" x14ac:dyDescent="0.25">
      <c r="A24" s="111"/>
      <c r="B24" s="19" t="s">
        <v>121</v>
      </c>
      <c r="C24" s="74">
        <v>300</v>
      </c>
      <c r="D24" s="32" t="s">
        <v>158</v>
      </c>
      <c r="E24" s="13"/>
      <c r="F24" s="33">
        <v>225</v>
      </c>
      <c r="G24" s="33"/>
      <c r="H24" s="34"/>
      <c r="I24" s="2"/>
    </row>
    <row r="25" spans="1:9" ht="16" thickBot="1" x14ac:dyDescent="0.25">
      <c r="A25" s="111"/>
      <c r="B25" s="19"/>
      <c r="C25" s="77"/>
      <c r="H25" s="6"/>
      <c r="I25" s="2"/>
    </row>
    <row r="26" spans="1:9" ht="16" thickBot="1" x14ac:dyDescent="0.25">
      <c r="A26" s="111"/>
      <c r="B26" s="19" t="s">
        <v>65</v>
      </c>
      <c r="C26" s="74">
        <v>70</v>
      </c>
      <c r="D26" s="32" t="s">
        <v>70</v>
      </c>
      <c r="E26" s="13"/>
      <c r="F26" s="33">
        <v>100</v>
      </c>
      <c r="G26" s="33">
        <v>50</v>
      </c>
      <c r="H26" s="34">
        <v>0</v>
      </c>
      <c r="I26" s="2"/>
    </row>
    <row r="27" spans="1:9" ht="16" thickBot="1" x14ac:dyDescent="0.25">
      <c r="A27" s="111"/>
      <c r="B27" s="19" t="s">
        <v>122</v>
      </c>
      <c r="C27" s="74">
        <v>300</v>
      </c>
      <c r="D27" s="32" t="s">
        <v>157</v>
      </c>
      <c r="E27" s="13"/>
      <c r="F27" s="33">
        <v>225</v>
      </c>
      <c r="G27" s="33"/>
      <c r="H27" s="34"/>
      <c r="I27" s="2"/>
    </row>
    <row r="28" spans="1:9" ht="16" thickBot="1" x14ac:dyDescent="0.25">
      <c r="A28" s="111"/>
      <c r="B28" s="20" t="s">
        <v>123</v>
      </c>
      <c r="C28" s="74">
        <v>300</v>
      </c>
      <c r="D28" s="36" t="s">
        <v>156</v>
      </c>
      <c r="E28" s="37"/>
      <c r="F28" s="39">
        <v>225</v>
      </c>
      <c r="G28" s="39"/>
      <c r="H28" s="40"/>
      <c r="I28" s="2"/>
    </row>
    <row r="29" spans="1:9" ht="16" thickBot="1" x14ac:dyDescent="0.25">
      <c r="A29" s="111"/>
      <c r="C29" s="76"/>
      <c r="I29" s="2"/>
    </row>
    <row r="30" spans="1:9" ht="16" thickBot="1" x14ac:dyDescent="0.25">
      <c r="A30" s="111"/>
      <c r="B30" s="29" t="s">
        <v>66</v>
      </c>
      <c r="C30" s="17">
        <v>2</v>
      </c>
      <c r="D30" s="30" t="s">
        <v>67</v>
      </c>
      <c r="E30" s="31"/>
      <c r="F30" s="102" t="s">
        <v>105</v>
      </c>
      <c r="G30" s="102"/>
      <c r="H30" s="103"/>
      <c r="I30" s="2"/>
    </row>
    <row r="31" spans="1:9" ht="16" thickBot="1" x14ac:dyDescent="0.25">
      <c r="A31" s="111"/>
      <c r="B31" s="19" t="s">
        <v>73</v>
      </c>
      <c r="C31" s="74">
        <v>750</v>
      </c>
      <c r="D31" s="32" t="s">
        <v>114</v>
      </c>
      <c r="E31" s="13"/>
      <c r="F31" s="33">
        <v>600</v>
      </c>
      <c r="G31" s="33">
        <v>700</v>
      </c>
      <c r="H31" s="34">
        <v>750</v>
      </c>
      <c r="I31" s="2"/>
    </row>
    <row r="32" spans="1:9" ht="16" thickBot="1" x14ac:dyDescent="0.25">
      <c r="A32" s="111"/>
      <c r="B32" s="19" t="s">
        <v>74</v>
      </c>
      <c r="C32" s="74">
        <v>70</v>
      </c>
      <c r="D32" s="32" t="s">
        <v>76</v>
      </c>
      <c r="E32" s="13"/>
      <c r="F32" s="33">
        <v>100</v>
      </c>
      <c r="G32" s="33">
        <v>50</v>
      </c>
      <c r="H32" s="34">
        <v>0</v>
      </c>
      <c r="I32" s="2"/>
    </row>
    <row r="33" spans="1:9" ht="16" thickBot="1" x14ac:dyDescent="0.25">
      <c r="A33" s="111"/>
      <c r="B33" s="19" t="s">
        <v>124</v>
      </c>
      <c r="C33" s="74">
        <v>300</v>
      </c>
      <c r="D33" s="32" t="s">
        <v>155</v>
      </c>
      <c r="E33" s="13"/>
      <c r="F33" s="38">
        <v>225</v>
      </c>
      <c r="G33" s="33"/>
      <c r="H33" s="34"/>
      <c r="I33" s="2"/>
    </row>
    <row r="34" spans="1:9" ht="16" thickBot="1" x14ac:dyDescent="0.25">
      <c r="A34" s="111"/>
      <c r="B34" s="19" t="s">
        <v>125</v>
      </c>
      <c r="C34" s="74">
        <v>300</v>
      </c>
      <c r="D34" s="32" t="s">
        <v>154</v>
      </c>
      <c r="E34" s="13"/>
      <c r="F34" s="38">
        <v>225</v>
      </c>
      <c r="G34" s="33"/>
      <c r="H34" s="34"/>
      <c r="I34" s="2"/>
    </row>
    <row r="35" spans="1:9" ht="16" thickBot="1" x14ac:dyDescent="0.25">
      <c r="A35" s="111"/>
      <c r="B35" s="19"/>
      <c r="C35" s="77"/>
      <c r="H35" s="6"/>
      <c r="I35" s="2"/>
    </row>
    <row r="36" spans="1:9" ht="16" thickBot="1" x14ac:dyDescent="0.25">
      <c r="A36" s="111"/>
      <c r="B36" s="19" t="s">
        <v>75</v>
      </c>
      <c r="C36" s="74">
        <v>0</v>
      </c>
      <c r="D36" s="32" t="s">
        <v>77</v>
      </c>
      <c r="E36" s="13"/>
      <c r="F36" s="33">
        <v>100</v>
      </c>
      <c r="G36" s="33">
        <v>50</v>
      </c>
      <c r="H36" s="34">
        <v>0</v>
      </c>
      <c r="I36" s="2"/>
    </row>
    <row r="37" spans="1:9" ht="16" thickBot="1" x14ac:dyDescent="0.25">
      <c r="A37" s="111"/>
      <c r="B37" s="19" t="s">
        <v>126</v>
      </c>
      <c r="C37" s="74"/>
      <c r="D37" s="32" t="s">
        <v>153</v>
      </c>
      <c r="E37" s="13"/>
      <c r="F37" s="38">
        <v>225</v>
      </c>
      <c r="G37" s="33"/>
      <c r="H37" s="34"/>
      <c r="I37" s="2"/>
    </row>
    <row r="38" spans="1:9" ht="16" thickBot="1" x14ac:dyDescent="0.25">
      <c r="A38" s="111"/>
      <c r="B38" s="20" t="s">
        <v>127</v>
      </c>
      <c r="C38" s="74"/>
      <c r="D38" s="36" t="s">
        <v>152</v>
      </c>
      <c r="E38" s="37"/>
      <c r="F38" s="41">
        <v>225</v>
      </c>
      <c r="G38" s="39"/>
      <c r="H38" s="40"/>
      <c r="I38" s="2"/>
    </row>
    <row r="39" spans="1:9" ht="16" thickBot="1" x14ac:dyDescent="0.25">
      <c r="A39" s="111"/>
      <c r="C39" s="76"/>
      <c r="I39" s="2"/>
    </row>
    <row r="40" spans="1:9" ht="16" thickBot="1" x14ac:dyDescent="0.25">
      <c r="A40" s="111"/>
      <c r="B40" s="29" t="s">
        <v>80</v>
      </c>
      <c r="C40" s="74">
        <v>0</v>
      </c>
      <c r="D40" s="30" t="s">
        <v>81</v>
      </c>
      <c r="E40" s="31"/>
      <c r="F40" s="102" t="s">
        <v>105</v>
      </c>
      <c r="G40" s="102"/>
      <c r="H40" s="103"/>
    </row>
    <row r="41" spans="1:9" ht="16" thickBot="1" x14ac:dyDescent="0.25">
      <c r="A41" s="111"/>
      <c r="B41" s="19" t="s">
        <v>82</v>
      </c>
      <c r="C41" s="74">
        <v>535</v>
      </c>
      <c r="D41" s="32" t="s">
        <v>113</v>
      </c>
      <c r="E41" s="13"/>
      <c r="F41" s="33">
        <v>535</v>
      </c>
      <c r="G41" s="33">
        <v>625</v>
      </c>
      <c r="H41" s="34">
        <v>650</v>
      </c>
    </row>
    <row r="42" spans="1:9" ht="16" thickBot="1" x14ac:dyDescent="0.25">
      <c r="A42" s="111"/>
      <c r="B42" s="19" t="s">
        <v>83</v>
      </c>
      <c r="C42" s="74">
        <v>0</v>
      </c>
      <c r="D42" s="32" t="s">
        <v>84</v>
      </c>
      <c r="E42" s="13"/>
      <c r="F42" s="33">
        <v>100</v>
      </c>
      <c r="G42" s="33">
        <v>50</v>
      </c>
      <c r="H42" s="34">
        <v>0</v>
      </c>
    </row>
    <row r="43" spans="1:9" ht="16" thickBot="1" x14ac:dyDescent="0.25">
      <c r="A43" s="111"/>
      <c r="B43" s="19" t="s">
        <v>128</v>
      </c>
      <c r="C43" s="74">
        <v>0</v>
      </c>
      <c r="D43" s="32" t="s">
        <v>151</v>
      </c>
      <c r="E43" s="13"/>
      <c r="F43" s="38">
        <v>225</v>
      </c>
      <c r="G43" s="33"/>
      <c r="H43" s="34"/>
    </row>
    <row r="44" spans="1:9" ht="16" thickBot="1" x14ac:dyDescent="0.25">
      <c r="A44" s="111"/>
      <c r="B44" s="19" t="s">
        <v>129</v>
      </c>
      <c r="C44" s="74">
        <v>0</v>
      </c>
      <c r="D44" s="32" t="s">
        <v>150</v>
      </c>
      <c r="E44" s="13"/>
      <c r="F44" s="38">
        <v>225</v>
      </c>
      <c r="G44" s="33"/>
      <c r="H44" s="34"/>
    </row>
    <row r="45" spans="1:9" ht="16" thickBot="1" x14ac:dyDescent="0.25">
      <c r="A45" s="111"/>
      <c r="B45" s="19"/>
      <c r="C45" s="76"/>
      <c r="H45" s="6"/>
    </row>
    <row r="46" spans="1:9" ht="16" thickBot="1" x14ac:dyDescent="0.25">
      <c r="A46" s="111"/>
      <c r="B46" s="19" t="s">
        <v>85</v>
      </c>
      <c r="C46" s="74">
        <v>0</v>
      </c>
      <c r="D46" s="32" t="s">
        <v>88</v>
      </c>
      <c r="E46" s="13"/>
      <c r="F46" s="33">
        <v>100</v>
      </c>
      <c r="G46" s="33">
        <v>50</v>
      </c>
      <c r="H46" s="34">
        <v>0</v>
      </c>
    </row>
    <row r="47" spans="1:9" ht="16" thickBot="1" x14ac:dyDescent="0.25">
      <c r="A47" s="111"/>
      <c r="B47" s="19" t="s">
        <v>130</v>
      </c>
      <c r="C47" s="74">
        <v>0</v>
      </c>
      <c r="D47" s="32" t="s">
        <v>149</v>
      </c>
      <c r="E47" s="13"/>
      <c r="F47" s="33">
        <v>225</v>
      </c>
      <c r="G47" s="33"/>
      <c r="H47" s="34"/>
    </row>
    <row r="48" spans="1:9" ht="16" thickBot="1" x14ac:dyDescent="0.25">
      <c r="A48" s="111"/>
      <c r="B48" s="19" t="s">
        <v>131</v>
      </c>
      <c r="C48" s="74">
        <v>0</v>
      </c>
      <c r="D48" s="32" t="s">
        <v>148</v>
      </c>
      <c r="E48" s="13"/>
      <c r="F48" s="33">
        <v>225</v>
      </c>
      <c r="G48" s="33"/>
      <c r="H48" s="34"/>
    </row>
    <row r="49" spans="1:8" ht="16" thickBot="1" x14ac:dyDescent="0.25">
      <c r="A49" s="111"/>
      <c r="B49" s="19"/>
      <c r="C49" s="76"/>
      <c r="H49" s="6"/>
    </row>
    <row r="50" spans="1:8" ht="16" hidden="1" thickBot="1" x14ac:dyDescent="0.25">
      <c r="A50" s="111"/>
      <c r="B50" s="19" t="s">
        <v>86</v>
      </c>
      <c r="C50" s="17">
        <v>0</v>
      </c>
      <c r="D50" s="32" t="s">
        <v>89</v>
      </c>
      <c r="E50" s="13"/>
      <c r="F50" s="33">
        <v>100</v>
      </c>
      <c r="G50" s="33">
        <v>50</v>
      </c>
      <c r="H50" s="34">
        <v>0</v>
      </c>
    </row>
    <row r="51" spans="1:8" ht="16" hidden="1" thickBot="1" x14ac:dyDescent="0.25">
      <c r="A51" s="111"/>
      <c r="B51" s="19" t="s">
        <v>132</v>
      </c>
      <c r="C51" s="17">
        <v>0</v>
      </c>
      <c r="D51" s="32" t="s">
        <v>147</v>
      </c>
      <c r="E51" s="13"/>
      <c r="F51" s="33">
        <v>225</v>
      </c>
      <c r="G51" s="33"/>
      <c r="H51" s="34"/>
    </row>
    <row r="52" spans="1:8" ht="16" hidden="1" thickBot="1" x14ac:dyDescent="0.25">
      <c r="A52" s="111"/>
      <c r="B52" s="19" t="s">
        <v>133</v>
      </c>
      <c r="C52" s="17">
        <v>0</v>
      </c>
      <c r="D52" s="32" t="s">
        <v>146</v>
      </c>
      <c r="E52" s="13"/>
      <c r="F52" s="33">
        <v>225</v>
      </c>
      <c r="G52" s="33"/>
      <c r="H52" s="34"/>
    </row>
    <row r="53" spans="1:8" ht="16" hidden="1" thickBot="1" x14ac:dyDescent="0.25">
      <c r="A53" s="111"/>
      <c r="B53" s="19"/>
      <c r="H53" s="6"/>
    </row>
    <row r="54" spans="1:8" ht="16" hidden="1" thickBot="1" x14ac:dyDescent="0.25">
      <c r="A54" s="111"/>
      <c r="B54" s="19" t="s">
        <v>87</v>
      </c>
      <c r="C54" s="17">
        <v>0</v>
      </c>
      <c r="D54" s="32" t="s">
        <v>90</v>
      </c>
      <c r="E54" s="13"/>
      <c r="F54" s="33">
        <v>100</v>
      </c>
      <c r="G54" s="33">
        <v>50</v>
      </c>
      <c r="H54" s="34">
        <v>0</v>
      </c>
    </row>
    <row r="55" spans="1:8" ht="16" hidden="1" thickBot="1" x14ac:dyDescent="0.25">
      <c r="A55" s="111"/>
      <c r="B55" s="19" t="s">
        <v>134</v>
      </c>
      <c r="C55" s="17">
        <v>0</v>
      </c>
      <c r="D55" s="32" t="s">
        <v>145</v>
      </c>
      <c r="E55" s="13"/>
      <c r="F55" s="33">
        <v>225</v>
      </c>
      <c r="G55" s="33"/>
      <c r="H55" s="34"/>
    </row>
    <row r="56" spans="1:8" ht="16" hidden="1" thickBot="1" x14ac:dyDescent="0.25">
      <c r="A56" s="111"/>
      <c r="B56" s="20" t="s">
        <v>135</v>
      </c>
      <c r="C56" s="17">
        <v>0</v>
      </c>
      <c r="D56" s="36" t="s">
        <v>144</v>
      </c>
      <c r="E56" s="37"/>
      <c r="F56" s="39">
        <v>225</v>
      </c>
      <c r="G56" s="39"/>
      <c r="H56" s="40"/>
    </row>
    <row r="57" spans="1:8" ht="16" hidden="1" thickBot="1" x14ac:dyDescent="0.25">
      <c r="A57" s="111"/>
    </row>
    <row r="58" spans="1:8" ht="16" thickBot="1" x14ac:dyDescent="0.25">
      <c r="A58" s="111"/>
      <c r="B58" s="11" t="s">
        <v>96</v>
      </c>
      <c r="C58" s="74">
        <v>1</v>
      </c>
      <c r="D58" s="30" t="s">
        <v>118</v>
      </c>
      <c r="E58" s="31"/>
      <c r="F58" s="102" t="s">
        <v>105</v>
      </c>
      <c r="G58" s="102"/>
      <c r="H58" s="103"/>
    </row>
    <row r="59" spans="1:8" ht="16" thickBot="1" x14ac:dyDescent="0.25">
      <c r="A59" s="111"/>
      <c r="B59" t="s">
        <v>97</v>
      </c>
      <c r="C59" s="74">
        <v>532</v>
      </c>
      <c r="D59" s="32" t="s">
        <v>99</v>
      </c>
      <c r="E59" s="13"/>
      <c r="F59" s="38">
        <v>388</v>
      </c>
      <c r="G59" s="33">
        <v>430</v>
      </c>
      <c r="H59" s="34">
        <v>532</v>
      </c>
    </row>
    <row r="60" spans="1:8" ht="16" thickBot="1" x14ac:dyDescent="0.25">
      <c r="A60" s="111"/>
      <c r="B60" t="s">
        <v>98</v>
      </c>
      <c r="C60" s="74">
        <v>70</v>
      </c>
      <c r="D60" s="32" t="s">
        <v>100</v>
      </c>
      <c r="E60" s="13"/>
      <c r="F60" s="33">
        <v>100</v>
      </c>
      <c r="G60" s="33">
        <v>50</v>
      </c>
      <c r="H60" s="34">
        <v>0</v>
      </c>
    </row>
    <row r="61" spans="1:8" ht="16" thickBot="1" x14ac:dyDescent="0.25">
      <c r="A61" s="111"/>
      <c r="B61" t="s">
        <v>136</v>
      </c>
      <c r="C61" s="74">
        <v>200</v>
      </c>
      <c r="D61" s="32" t="s">
        <v>143</v>
      </c>
      <c r="E61" s="13"/>
      <c r="F61" s="38">
        <v>225</v>
      </c>
      <c r="G61" s="33"/>
      <c r="H61" s="34"/>
    </row>
    <row r="62" spans="1:8" ht="16" thickBot="1" x14ac:dyDescent="0.25">
      <c r="A62" s="111"/>
      <c r="B62" s="3" t="s">
        <v>137</v>
      </c>
      <c r="C62" s="74">
        <v>200</v>
      </c>
      <c r="D62" s="36" t="s">
        <v>142</v>
      </c>
      <c r="E62" s="37"/>
      <c r="F62" s="41">
        <v>225</v>
      </c>
      <c r="G62" s="39"/>
      <c r="H62" s="40"/>
    </row>
    <row r="63" spans="1:8" ht="16" thickBot="1" x14ac:dyDescent="0.25">
      <c r="A63" s="111"/>
      <c r="C63" s="76"/>
    </row>
    <row r="64" spans="1:8" ht="16" thickBot="1" x14ac:dyDescent="0.25">
      <c r="A64" s="111"/>
      <c r="B64" s="11" t="s">
        <v>91</v>
      </c>
      <c r="C64" s="74">
        <v>1</v>
      </c>
      <c r="D64" s="30" t="s">
        <v>118</v>
      </c>
      <c r="E64" s="31"/>
      <c r="F64" s="102" t="s">
        <v>105</v>
      </c>
      <c r="G64" s="102"/>
      <c r="H64" s="103"/>
    </row>
    <row r="65" spans="1:12" ht="16" thickBot="1" x14ac:dyDescent="0.25">
      <c r="A65" s="111"/>
      <c r="B65" t="s">
        <v>92</v>
      </c>
      <c r="C65" s="74">
        <v>532</v>
      </c>
      <c r="D65" s="32" t="s">
        <v>94</v>
      </c>
      <c r="E65" s="13"/>
      <c r="F65" s="38">
        <v>425</v>
      </c>
      <c r="G65" s="33">
        <v>500</v>
      </c>
      <c r="H65" s="34">
        <v>532</v>
      </c>
    </row>
    <row r="66" spans="1:12" ht="16" thickBot="1" x14ac:dyDescent="0.25">
      <c r="A66" s="111"/>
      <c r="B66" t="s">
        <v>93</v>
      </c>
      <c r="C66" s="74">
        <v>0</v>
      </c>
      <c r="D66" s="32" t="s">
        <v>95</v>
      </c>
      <c r="E66" s="13"/>
      <c r="F66" s="33">
        <v>100</v>
      </c>
      <c r="G66" s="33">
        <v>50</v>
      </c>
      <c r="H66" s="34">
        <v>0</v>
      </c>
    </row>
    <row r="67" spans="1:12" ht="16" thickBot="1" x14ac:dyDescent="0.25">
      <c r="A67" s="111"/>
      <c r="B67" t="s">
        <v>138</v>
      </c>
      <c r="C67" s="74">
        <v>0</v>
      </c>
      <c r="D67" s="32" t="s">
        <v>141</v>
      </c>
      <c r="E67" s="13"/>
      <c r="F67" s="38">
        <v>225</v>
      </c>
      <c r="G67" s="33"/>
      <c r="H67" s="34"/>
    </row>
    <row r="68" spans="1:12" ht="16" thickBot="1" x14ac:dyDescent="0.25">
      <c r="A68" s="112"/>
      <c r="B68" s="3" t="s">
        <v>139</v>
      </c>
      <c r="C68" s="74">
        <v>0</v>
      </c>
      <c r="D68" s="36" t="s">
        <v>140</v>
      </c>
      <c r="E68" s="37"/>
      <c r="F68" s="41">
        <v>225</v>
      </c>
      <c r="G68" s="39"/>
      <c r="H68" s="40"/>
    </row>
    <row r="69" spans="1:12" ht="16" thickBot="1" x14ac:dyDescent="0.25"/>
    <row r="70" spans="1:12" ht="15" customHeight="1" x14ac:dyDescent="0.2">
      <c r="A70" s="110" t="s">
        <v>101</v>
      </c>
      <c r="B70" s="115" t="s">
        <v>102</v>
      </c>
      <c r="C70" s="104" t="s">
        <v>116</v>
      </c>
      <c r="D70" s="106" t="s">
        <v>183</v>
      </c>
      <c r="E70" s="113" t="s">
        <v>110</v>
      </c>
      <c r="G70" s="97" t="s">
        <v>180</v>
      </c>
      <c r="H70" s="98"/>
    </row>
    <row r="71" spans="1:12" ht="16" thickBot="1" x14ac:dyDescent="0.25">
      <c r="A71" s="111"/>
      <c r="B71" s="116"/>
      <c r="C71" s="105"/>
      <c r="D71" s="107"/>
      <c r="E71" s="114"/>
      <c r="F71"/>
      <c r="G71" s="99"/>
      <c r="H71" s="100"/>
    </row>
    <row r="72" spans="1:12" ht="16" thickBot="1" x14ac:dyDescent="0.25">
      <c r="A72" s="111"/>
      <c r="B72" s="12" t="s">
        <v>177</v>
      </c>
      <c r="C72" s="74" t="s">
        <v>112</v>
      </c>
      <c r="D72" s="78"/>
      <c r="E72" s="79">
        <v>213</v>
      </c>
      <c r="G72" s="24" t="s">
        <v>181</v>
      </c>
      <c r="H72" s="25" t="s">
        <v>182</v>
      </c>
    </row>
    <row r="73" spans="1:12" ht="16" thickBot="1" x14ac:dyDescent="0.25">
      <c r="A73" s="111"/>
      <c r="B73" s="12" t="s">
        <v>178</v>
      </c>
      <c r="C73" s="74" t="s">
        <v>112</v>
      </c>
      <c r="D73" s="78"/>
      <c r="E73" s="79">
        <v>213</v>
      </c>
      <c r="G73" s="18">
        <v>0</v>
      </c>
      <c r="H73" s="18">
        <v>55</v>
      </c>
    </row>
    <row r="74" spans="1:12" ht="16" thickBot="1" x14ac:dyDescent="0.25">
      <c r="A74" s="111"/>
      <c r="B74" s="13"/>
      <c r="C74" s="77"/>
      <c r="D74" s="77"/>
      <c r="E74" s="80"/>
      <c r="F74" s="49" t="s">
        <v>198</v>
      </c>
      <c r="G74" s="49" t="s">
        <v>199</v>
      </c>
      <c r="H74" s="49" t="s">
        <v>202</v>
      </c>
      <c r="I74" s="49" t="s">
        <v>200</v>
      </c>
      <c r="J74" s="49" t="s">
        <v>201</v>
      </c>
      <c r="K74" s="51"/>
      <c r="L74" s="51" t="s">
        <v>203</v>
      </c>
    </row>
    <row r="75" spans="1:12" ht="16" thickBot="1" x14ac:dyDescent="0.25">
      <c r="A75" s="111"/>
      <c r="B75" s="12" t="s">
        <v>0</v>
      </c>
      <c r="C75" s="74" t="s">
        <v>112</v>
      </c>
      <c r="D75" s="78"/>
      <c r="E75" s="81">
        <f>F75*G75*H75*(1+I75)/1000/1000</f>
        <v>148.49049600000001</v>
      </c>
      <c r="F75" s="85">
        <v>1920</v>
      </c>
      <c r="G75" s="85">
        <v>1080</v>
      </c>
      <c r="H75" s="85">
        <v>60</v>
      </c>
      <c r="I75" s="86">
        <v>0.19350000000000001</v>
      </c>
      <c r="J75" s="85">
        <v>24</v>
      </c>
      <c r="L75" s="50">
        <f>F75*G75*H75*J75/8/1024/1024</f>
        <v>355.95703125</v>
      </c>
    </row>
    <row r="76" spans="1:12" ht="16" thickBot="1" x14ac:dyDescent="0.25">
      <c r="A76" s="111"/>
      <c r="B76" s="12" t="s">
        <v>1</v>
      </c>
      <c r="C76" s="74" t="s">
        <v>112</v>
      </c>
      <c r="D76" s="78"/>
      <c r="E76" s="81">
        <f t="shared" ref="E76:E80" si="0">F76*G76*H76*(1+I76)/1000/1000</f>
        <v>148.49049600000001</v>
      </c>
      <c r="F76" s="85">
        <v>1920</v>
      </c>
      <c r="G76" s="85">
        <v>1080</v>
      </c>
      <c r="H76" s="85">
        <v>60</v>
      </c>
      <c r="I76" s="86">
        <v>0.19350000000000001</v>
      </c>
      <c r="J76" s="85">
        <v>24</v>
      </c>
      <c r="L76" s="50">
        <f t="shared" ref="L76:L80" si="1">F76*G76*H76*J76/8/1024/1024</f>
        <v>355.95703125</v>
      </c>
    </row>
    <row r="77" spans="1:12" ht="16" thickBot="1" x14ac:dyDescent="0.25">
      <c r="A77" s="111"/>
      <c r="B77" s="12" t="s">
        <v>2</v>
      </c>
      <c r="C77" s="74" t="s">
        <v>112</v>
      </c>
      <c r="D77" s="78"/>
      <c r="E77" s="81">
        <f t="shared" si="0"/>
        <v>148.49049600000001</v>
      </c>
      <c r="F77" s="85">
        <v>1920</v>
      </c>
      <c r="G77" s="85">
        <v>1080</v>
      </c>
      <c r="H77" s="85">
        <v>60</v>
      </c>
      <c r="I77" s="86">
        <v>0.19350000000000001</v>
      </c>
      <c r="J77" s="85">
        <v>24</v>
      </c>
      <c r="L77" s="50">
        <f t="shared" si="1"/>
        <v>355.95703125</v>
      </c>
    </row>
    <row r="78" spans="1:12" ht="16" thickBot="1" x14ac:dyDescent="0.25">
      <c r="A78" s="111"/>
      <c r="B78" s="12" t="s">
        <v>3</v>
      </c>
      <c r="C78" s="74" t="s">
        <v>112</v>
      </c>
      <c r="D78" s="78"/>
      <c r="E78" s="81">
        <f t="shared" si="0"/>
        <v>148.49049600000001</v>
      </c>
      <c r="F78" s="85">
        <v>1920</v>
      </c>
      <c r="G78" s="85">
        <v>1080</v>
      </c>
      <c r="H78" s="85">
        <v>60</v>
      </c>
      <c r="I78" s="86">
        <v>0.19350000000000001</v>
      </c>
      <c r="J78" s="85">
        <v>24</v>
      </c>
      <c r="L78" s="50">
        <f t="shared" si="1"/>
        <v>355.95703125</v>
      </c>
    </row>
    <row r="79" spans="1:12" ht="16" hidden="1" thickBot="1" x14ac:dyDescent="0.25">
      <c r="A79" s="111"/>
      <c r="B79" s="12" t="s">
        <v>4</v>
      </c>
      <c r="C79" s="17" t="s">
        <v>111</v>
      </c>
      <c r="D79" s="18">
        <v>0</v>
      </c>
      <c r="E79" s="90">
        <f t="shared" si="0"/>
        <v>0</v>
      </c>
      <c r="F79" s="2">
        <v>0</v>
      </c>
      <c r="G79" s="85">
        <v>1080</v>
      </c>
      <c r="H79" s="85">
        <v>60</v>
      </c>
      <c r="I79" s="86">
        <v>0.19350000000000001</v>
      </c>
      <c r="J79" s="85">
        <v>24</v>
      </c>
      <c r="L79" s="50">
        <f t="shared" si="1"/>
        <v>0</v>
      </c>
    </row>
    <row r="80" spans="1:12" ht="16" hidden="1" thickBot="1" x14ac:dyDescent="0.25">
      <c r="A80" s="111"/>
      <c r="B80" s="12" t="s">
        <v>5</v>
      </c>
      <c r="C80" s="17" t="s">
        <v>111</v>
      </c>
      <c r="D80" s="18">
        <v>0</v>
      </c>
      <c r="E80" s="90">
        <f t="shared" si="0"/>
        <v>0</v>
      </c>
      <c r="F80" s="2">
        <v>0</v>
      </c>
      <c r="G80" s="85">
        <v>1080</v>
      </c>
      <c r="H80" s="85">
        <v>60</v>
      </c>
      <c r="I80" s="86">
        <v>0.19350000000000001</v>
      </c>
      <c r="J80" s="85">
        <v>24</v>
      </c>
      <c r="L80" s="50">
        <f t="shared" si="1"/>
        <v>0</v>
      </c>
    </row>
    <row r="81" spans="1:12" ht="16" thickBot="1" x14ac:dyDescent="0.25">
      <c r="A81" s="111"/>
      <c r="D81" s="4"/>
      <c r="E81" s="91"/>
      <c r="F81" s="93" t="s">
        <v>332</v>
      </c>
      <c r="G81" s="94" t="s">
        <v>333</v>
      </c>
      <c r="H81" s="85"/>
      <c r="I81" s="86"/>
      <c r="J81" s="85"/>
      <c r="L81" s="92"/>
    </row>
    <row r="82" spans="1:12" ht="16" thickBot="1" x14ac:dyDescent="0.25">
      <c r="A82" s="111"/>
      <c r="B82" s="19" t="s">
        <v>330</v>
      </c>
      <c r="C82" s="74" t="s">
        <v>112</v>
      </c>
      <c r="D82" s="74"/>
      <c r="E82" s="81"/>
      <c r="F82" s="95"/>
      <c r="G82" s="95"/>
      <c r="H82" s="85"/>
      <c r="I82" s="86"/>
      <c r="J82" s="85"/>
      <c r="L82" s="92"/>
    </row>
    <row r="83" spans="1:12" ht="16" thickBot="1" x14ac:dyDescent="0.25">
      <c r="A83" s="111"/>
      <c r="B83" s="19" t="s">
        <v>331</v>
      </c>
      <c r="C83" s="74" t="s">
        <v>112</v>
      </c>
      <c r="D83" s="74"/>
      <c r="E83" s="96"/>
      <c r="F83" s="2"/>
      <c r="G83" s="85"/>
      <c r="H83" s="85"/>
      <c r="I83" s="86"/>
      <c r="J83" s="85"/>
      <c r="L83" s="92"/>
    </row>
    <row r="84" spans="1:12" ht="16" thickBot="1" x14ac:dyDescent="0.25">
      <c r="A84" s="111"/>
      <c r="C84" s="76"/>
      <c r="D84" s="76"/>
      <c r="E84" s="82"/>
      <c r="G84"/>
      <c r="H84"/>
    </row>
    <row r="85" spans="1:12" ht="16" thickBot="1" x14ac:dyDescent="0.25">
      <c r="A85" s="111"/>
      <c r="B85" s="12" t="s">
        <v>6</v>
      </c>
      <c r="C85" s="74" t="s">
        <v>112</v>
      </c>
      <c r="D85" s="78"/>
      <c r="E85" s="83">
        <v>300</v>
      </c>
      <c r="G85"/>
      <c r="H85"/>
    </row>
    <row r="86" spans="1:12" ht="16" thickBot="1" x14ac:dyDescent="0.25">
      <c r="A86" s="111"/>
      <c r="B86" s="12" t="s">
        <v>7</v>
      </c>
      <c r="C86" s="74" t="s">
        <v>112</v>
      </c>
      <c r="D86" s="78"/>
      <c r="E86" s="83">
        <v>266</v>
      </c>
      <c r="G86"/>
      <c r="H86"/>
    </row>
    <row r="87" spans="1:12" ht="16" thickBot="1" x14ac:dyDescent="0.25">
      <c r="A87" s="111"/>
      <c r="C87" s="76"/>
      <c r="D87" s="76"/>
      <c r="E87" s="82"/>
      <c r="F87"/>
      <c r="G87"/>
      <c r="H87"/>
    </row>
    <row r="88" spans="1:12" ht="16" thickBot="1" x14ac:dyDescent="0.25">
      <c r="A88" s="111"/>
      <c r="B88" s="12" t="s">
        <v>8</v>
      </c>
      <c r="C88" s="74" t="s">
        <v>112</v>
      </c>
      <c r="D88" s="78"/>
      <c r="E88" s="83">
        <v>266</v>
      </c>
      <c r="G88"/>
      <c r="H88"/>
    </row>
    <row r="89" spans="1:12" ht="16" thickBot="1" x14ac:dyDescent="0.25">
      <c r="A89" s="111"/>
      <c r="B89" s="12" t="s">
        <v>9</v>
      </c>
      <c r="C89" s="74" t="s">
        <v>112</v>
      </c>
      <c r="D89" s="78"/>
      <c r="E89" s="83">
        <v>266</v>
      </c>
      <c r="G89"/>
      <c r="H89"/>
    </row>
    <row r="90" spans="1:12" ht="16" thickBot="1" x14ac:dyDescent="0.25">
      <c r="A90" s="111"/>
      <c r="C90" s="76"/>
      <c r="D90" s="76"/>
      <c r="E90" s="82"/>
      <c r="F90" s="49" t="s">
        <v>198</v>
      </c>
      <c r="G90" s="49" t="s">
        <v>199</v>
      </c>
      <c r="H90" s="49" t="s">
        <v>202</v>
      </c>
      <c r="I90" s="49" t="s">
        <v>200</v>
      </c>
      <c r="J90" s="49" t="s">
        <v>201</v>
      </c>
      <c r="K90" s="49" t="s">
        <v>204</v>
      </c>
      <c r="L90" s="49" t="s">
        <v>203</v>
      </c>
    </row>
    <row r="91" spans="1:12" ht="16" thickBot="1" x14ac:dyDescent="0.25">
      <c r="A91" s="111"/>
      <c r="B91" s="12" t="s">
        <v>10</v>
      </c>
      <c r="C91" s="74" t="s">
        <v>112</v>
      </c>
      <c r="D91" s="78"/>
      <c r="E91" s="81">
        <f t="shared" ref="E91:E95" si="2">F91*G91*H91*(1+I91)/1000/1000</f>
        <v>148.49049600000001</v>
      </c>
      <c r="F91" s="74">
        <v>1920</v>
      </c>
      <c r="G91" s="74">
        <v>1080</v>
      </c>
      <c r="H91" s="74">
        <v>60</v>
      </c>
      <c r="I91" s="74">
        <v>0.19350000000000001</v>
      </c>
      <c r="J91" s="74">
        <v>24</v>
      </c>
      <c r="K91" s="74">
        <v>2</v>
      </c>
      <c r="L91" s="81">
        <f>F91*G91*H91*4/1024/1024*K91</f>
        <v>949.21875</v>
      </c>
    </row>
    <row r="92" spans="1:12" ht="16" thickBot="1" x14ac:dyDescent="0.25">
      <c r="A92" s="111"/>
      <c r="B92" s="12" t="s">
        <v>11</v>
      </c>
      <c r="C92" s="74" t="s">
        <v>112</v>
      </c>
      <c r="D92" s="78"/>
      <c r="E92" s="81">
        <f t="shared" si="2"/>
        <v>0</v>
      </c>
      <c r="F92" s="74">
        <v>0</v>
      </c>
      <c r="G92" s="74">
        <v>1080</v>
      </c>
      <c r="H92" s="74">
        <v>60</v>
      </c>
      <c r="I92" s="74">
        <v>0.19350000000000001</v>
      </c>
      <c r="J92" s="74">
        <v>24</v>
      </c>
      <c r="K92" s="74">
        <v>2</v>
      </c>
      <c r="L92" s="81">
        <f t="shared" ref="L92:L95" si="3">F92*G92*H92*4/1024/1024*K92</f>
        <v>0</v>
      </c>
    </row>
    <row r="93" spans="1:12" ht="16" thickBot="1" x14ac:dyDescent="0.25">
      <c r="A93" s="111"/>
      <c r="B93" s="12" t="s">
        <v>12</v>
      </c>
      <c r="C93" s="74" t="s">
        <v>112</v>
      </c>
      <c r="D93" s="78"/>
      <c r="E93" s="81">
        <f t="shared" si="2"/>
        <v>0</v>
      </c>
      <c r="F93" s="74">
        <v>0</v>
      </c>
      <c r="G93" s="74">
        <v>1080</v>
      </c>
      <c r="H93" s="74">
        <v>60</v>
      </c>
      <c r="I93" s="74">
        <v>0.19350000000000001</v>
      </c>
      <c r="J93" s="74">
        <v>24</v>
      </c>
      <c r="K93" s="74">
        <v>2</v>
      </c>
      <c r="L93" s="81">
        <f t="shared" si="3"/>
        <v>0</v>
      </c>
    </row>
    <row r="94" spans="1:12" ht="16" thickBot="1" x14ac:dyDescent="0.25">
      <c r="A94" s="111"/>
      <c r="C94" s="76"/>
      <c r="D94" s="76"/>
      <c r="E94" s="82"/>
      <c r="F94" s="49" t="s">
        <v>198</v>
      </c>
      <c r="G94" s="49" t="s">
        <v>199</v>
      </c>
      <c r="H94" s="49" t="s">
        <v>202</v>
      </c>
      <c r="I94" s="49" t="s">
        <v>200</v>
      </c>
      <c r="J94" s="49" t="s">
        <v>201</v>
      </c>
      <c r="K94" s="49" t="s">
        <v>204</v>
      </c>
      <c r="L94" s="49" t="s">
        <v>203</v>
      </c>
    </row>
    <row r="95" spans="1:12" ht="16" thickBot="1" x14ac:dyDescent="0.25">
      <c r="A95" s="111"/>
      <c r="B95" s="12" t="s">
        <v>13</v>
      </c>
      <c r="C95" s="74" t="s">
        <v>112</v>
      </c>
      <c r="D95" s="78"/>
      <c r="E95" s="81">
        <f t="shared" si="2"/>
        <v>0</v>
      </c>
      <c r="F95" s="74">
        <v>0</v>
      </c>
      <c r="G95" s="74">
        <v>1080</v>
      </c>
      <c r="H95" s="74">
        <v>60</v>
      </c>
      <c r="I95" s="74">
        <v>0.19350000000000001</v>
      </c>
      <c r="J95" s="74">
        <v>24</v>
      </c>
      <c r="K95" s="74">
        <v>2</v>
      </c>
      <c r="L95" s="81">
        <f t="shared" si="3"/>
        <v>0</v>
      </c>
    </row>
    <row r="96" spans="1:12" ht="16" thickBot="1" x14ac:dyDescent="0.25">
      <c r="A96" s="111"/>
      <c r="B96" s="12" t="s">
        <v>14</v>
      </c>
      <c r="C96" s="74" t="s">
        <v>112</v>
      </c>
      <c r="D96" s="78"/>
      <c r="E96" s="83">
        <v>266</v>
      </c>
      <c r="G96"/>
      <c r="H96"/>
    </row>
    <row r="97" spans="1:14" ht="16" thickBot="1" x14ac:dyDescent="0.25">
      <c r="A97" s="111"/>
      <c r="C97" s="76"/>
      <c r="D97" s="76"/>
      <c r="E97" s="82"/>
      <c r="F97" s="49" t="s">
        <v>318</v>
      </c>
      <c r="G97" s="49" t="s">
        <v>319</v>
      </c>
      <c r="H97"/>
      <c r="L97" s="49" t="s">
        <v>321</v>
      </c>
      <c r="M97" s="71" t="s">
        <v>320</v>
      </c>
      <c r="N97" s="72"/>
    </row>
    <row r="98" spans="1:14" ht="16" thickBot="1" x14ac:dyDescent="0.25">
      <c r="A98" s="111"/>
      <c r="B98" s="12" t="s">
        <v>15</v>
      </c>
      <c r="C98" s="74" t="s">
        <v>111</v>
      </c>
      <c r="D98" s="78"/>
      <c r="E98" s="83">
        <v>5000</v>
      </c>
      <c r="F98" s="87">
        <v>0.1</v>
      </c>
      <c r="G98" s="87">
        <v>0.1</v>
      </c>
      <c r="H98"/>
      <c r="L98">
        <f>F98*PCI1_FREQ/10*IF(PCIE_SS1_Usage="Active",1,0)</f>
        <v>0</v>
      </c>
      <c r="M98">
        <f>G98*PCI1_FREQ/10*IF(PCIE_SS1_Usage="Active",1,0)</f>
        <v>0</v>
      </c>
    </row>
    <row r="99" spans="1:14" ht="16" thickBot="1" x14ac:dyDescent="0.25">
      <c r="A99" s="111"/>
      <c r="B99" s="12" t="s">
        <v>16</v>
      </c>
      <c r="C99" s="74" t="s">
        <v>111</v>
      </c>
      <c r="D99" s="78"/>
      <c r="E99" s="83">
        <v>5000</v>
      </c>
      <c r="F99" s="87">
        <v>0.1</v>
      </c>
      <c r="G99" s="87">
        <v>0.1</v>
      </c>
      <c r="H99"/>
      <c r="L99">
        <f>F99*PCI2_FREQ/10*IF(PCIE_SS2_Usage="Active",1,0)</f>
        <v>0</v>
      </c>
      <c r="M99">
        <f>G99*PCI2_FREQ/10*IF(PCIE_SS2_Usage="Active",1,0)</f>
        <v>0</v>
      </c>
    </row>
    <row r="100" spans="1:14" ht="16" thickBot="1" x14ac:dyDescent="0.25">
      <c r="A100" s="111"/>
      <c r="C100" s="76"/>
      <c r="D100" s="76"/>
      <c r="E100" s="82"/>
      <c r="F100" s="49" t="s">
        <v>318</v>
      </c>
      <c r="G100" s="49" t="s">
        <v>319</v>
      </c>
      <c r="H100"/>
      <c r="L100" s="49" t="s">
        <v>321</v>
      </c>
      <c r="M100" s="49" t="s">
        <v>320</v>
      </c>
    </row>
    <row r="101" spans="1:14" ht="16" thickBot="1" x14ac:dyDescent="0.25">
      <c r="A101" s="111"/>
      <c r="B101" s="12" t="s">
        <v>17</v>
      </c>
      <c r="C101" s="74" t="s">
        <v>111</v>
      </c>
      <c r="D101" s="78"/>
      <c r="E101" s="83">
        <v>3000</v>
      </c>
      <c r="F101" s="87">
        <v>0.1</v>
      </c>
      <c r="G101" s="87">
        <v>0.1</v>
      </c>
      <c r="H101"/>
      <c r="L101">
        <f>F101*SATA_FREQ/10*IF(SATA_Usage="Active",1,0)</f>
        <v>0</v>
      </c>
      <c r="M101">
        <f>G101*SATA_FREQ/10*IF(SATA_Usage="Active",1,0)</f>
        <v>0</v>
      </c>
    </row>
    <row r="102" spans="1:14" ht="16" thickBot="1" x14ac:dyDescent="0.25">
      <c r="A102" s="111"/>
      <c r="B102" s="12" t="s">
        <v>18</v>
      </c>
      <c r="C102" s="74" t="s">
        <v>111</v>
      </c>
      <c r="D102" s="78"/>
      <c r="E102" s="83">
        <v>200</v>
      </c>
      <c r="G102"/>
      <c r="H102"/>
    </row>
    <row r="103" spans="1:14" ht="16" thickBot="1" x14ac:dyDescent="0.25">
      <c r="A103" s="111"/>
      <c r="B103" s="12" t="s">
        <v>19</v>
      </c>
      <c r="C103" s="74" t="s">
        <v>111</v>
      </c>
      <c r="D103" s="78"/>
      <c r="E103" s="83">
        <v>200</v>
      </c>
      <c r="G103"/>
      <c r="H103"/>
    </row>
    <row r="104" spans="1:14" ht="16" thickBot="1" x14ac:dyDescent="0.25">
      <c r="A104" s="111"/>
      <c r="C104" s="76"/>
      <c r="D104" s="76"/>
      <c r="E104" s="82"/>
      <c r="F104" s="49" t="s">
        <v>318</v>
      </c>
      <c r="G104" s="49" t="s">
        <v>319</v>
      </c>
      <c r="H104"/>
      <c r="L104" s="49" t="s">
        <v>321</v>
      </c>
      <c r="M104" s="49" t="s">
        <v>320</v>
      </c>
    </row>
    <row r="105" spans="1:14" ht="16" thickBot="1" x14ac:dyDescent="0.25">
      <c r="A105" s="111"/>
      <c r="B105" s="12" t="s">
        <v>20</v>
      </c>
      <c r="C105" s="74" t="s">
        <v>111</v>
      </c>
      <c r="D105" s="78"/>
      <c r="E105" s="83">
        <v>125</v>
      </c>
      <c r="F105" s="87">
        <v>0.1</v>
      </c>
      <c r="G105" s="87">
        <v>0.1</v>
      </c>
      <c r="H105"/>
      <c r="L105">
        <f>F105*$E105*IF(GMAC_SW0_Usage="Active",1,0)</f>
        <v>0</v>
      </c>
      <c r="M105">
        <f>G105*$E105*IF(GMAC_SW0_Usage="Active",1,0)</f>
        <v>0</v>
      </c>
    </row>
    <row r="106" spans="1:14" ht="16" thickBot="1" x14ac:dyDescent="0.25">
      <c r="A106" s="111"/>
      <c r="B106" s="12" t="s">
        <v>21</v>
      </c>
      <c r="C106" s="74" t="s">
        <v>111</v>
      </c>
      <c r="D106" s="78"/>
      <c r="E106" s="83">
        <v>125</v>
      </c>
      <c r="F106" s="87">
        <v>0.1</v>
      </c>
      <c r="G106" s="87">
        <v>0.1</v>
      </c>
      <c r="H106"/>
      <c r="L106">
        <f>F106*$E106*IF(GMAC_SW1_Usage="Active",1,0)</f>
        <v>0</v>
      </c>
      <c r="M106">
        <f>G106*$E106*IF(GMAC_SW1_Usage="Active",1,0)</f>
        <v>0</v>
      </c>
    </row>
    <row r="107" spans="1:14" ht="16" thickBot="1" x14ac:dyDescent="0.25">
      <c r="A107" s="111"/>
      <c r="C107" s="76"/>
      <c r="D107" s="76"/>
      <c r="E107" s="82"/>
      <c r="F107" s="49" t="s">
        <v>318</v>
      </c>
      <c r="G107" s="49" t="s">
        <v>319</v>
      </c>
      <c r="H107"/>
      <c r="L107" s="49" t="s">
        <v>321</v>
      </c>
      <c r="M107" s="49" t="s">
        <v>320</v>
      </c>
    </row>
    <row r="108" spans="1:14" ht="16" thickBot="1" x14ac:dyDescent="0.25">
      <c r="A108" s="111"/>
      <c r="B108" s="12" t="s">
        <v>22</v>
      </c>
      <c r="C108" s="74" t="s">
        <v>111</v>
      </c>
      <c r="D108" s="78"/>
      <c r="E108" s="83">
        <v>5000</v>
      </c>
      <c r="F108" s="87">
        <v>0.1</v>
      </c>
      <c r="G108" s="87">
        <v>0.1</v>
      </c>
      <c r="H108"/>
      <c r="L108">
        <f>F108*USB1_FREQ/IF(USB1_FREQ&gt;480,10,8)*IF($C108="Active",1,0)</f>
        <v>0</v>
      </c>
      <c r="M108">
        <f>G108*USB1_FREQ/IF(USB1_FREQ&gt;480,10,8)*IF($C108="Active",1,0)</f>
        <v>0</v>
      </c>
    </row>
    <row r="109" spans="1:14" ht="16" thickBot="1" x14ac:dyDescent="0.25">
      <c r="A109" s="111"/>
      <c r="B109" s="12" t="s">
        <v>23</v>
      </c>
      <c r="C109" s="74" t="s">
        <v>111</v>
      </c>
      <c r="D109" s="78"/>
      <c r="E109" s="83">
        <v>480</v>
      </c>
      <c r="F109" s="87">
        <v>0.1</v>
      </c>
      <c r="G109" s="87">
        <v>0.1</v>
      </c>
      <c r="H109"/>
      <c r="L109">
        <f>F109*USB2_FREQ/8*IF($C109="Active",1,0)</f>
        <v>0</v>
      </c>
      <c r="M109">
        <f>G109*USB2_FREQ/8*IF($C109="Active",1,0)</f>
        <v>0</v>
      </c>
    </row>
    <row r="110" spans="1:14" ht="16" thickBot="1" x14ac:dyDescent="0.25">
      <c r="A110" s="111"/>
      <c r="B110" s="12" t="s">
        <v>24</v>
      </c>
      <c r="C110" s="74" t="s">
        <v>111</v>
      </c>
      <c r="D110" s="78"/>
      <c r="E110" s="83">
        <v>60</v>
      </c>
      <c r="F110" s="87">
        <v>0.1</v>
      </c>
      <c r="G110" s="87">
        <v>0.1</v>
      </c>
      <c r="H110"/>
      <c r="L110">
        <f>F110*USB3_FREQ*IF($C110="Active",1,0)</f>
        <v>0</v>
      </c>
      <c r="M110">
        <f>G110*USB3_FREQ*IF($C110="Active",1,0)</f>
        <v>0</v>
      </c>
    </row>
    <row r="111" spans="1:14" ht="16" thickBot="1" x14ac:dyDescent="0.25">
      <c r="A111" s="111"/>
      <c r="B111" s="12" t="s">
        <v>25</v>
      </c>
      <c r="C111" s="74" t="s">
        <v>111</v>
      </c>
      <c r="D111" s="78"/>
      <c r="E111" s="83">
        <v>60</v>
      </c>
      <c r="F111" s="87">
        <v>0.1</v>
      </c>
      <c r="G111" s="87">
        <v>0.1</v>
      </c>
      <c r="H111"/>
      <c r="L111">
        <f>F111*USB4_FREQ*IF($C111="Active",1,0)</f>
        <v>0</v>
      </c>
      <c r="M111">
        <f>G111*USB4_FREQ*IF($C111="Active",1,0)</f>
        <v>0</v>
      </c>
    </row>
    <row r="112" spans="1:14" ht="16" thickBot="1" x14ac:dyDescent="0.25">
      <c r="A112" s="111"/>
      <c r="C112" s="76"/>
      <c r="D112" s="76"/>
      <c r="E112" s="82"/>
      <c r="F112" s="49" t="s">
        <v>318</v>
      </c>
      <c r="G112" s="49" t="s">
        <v>319</v>
      </c>
      <c r="H112"/>
      <c r="L112" s="49" t="s">
        <v>321</v>
      </c>
      <c r="M112" s="49" t="s">
        <v>320</v>
      </c>
    </row>
    <row r="113" spans="1:13" ht="16" thickBot="1" x14ac:dyDescent="0.25">
      <c r="A113" s="111"/>
      <c r="B113" s="12" t="s">
        <v>26</v>
      </c>
      <c r="C113" s="74" t="s">
        <v>112</v>
      </c>
      <c r="D113" s="78"/>
      <c r="E113" s="74">
        <v>80</v>
      </c>
      <c r="F113" s="87">
        <v>0.1</v>
      </c>
      <c r="G113" s="87">
        <v>0.1</v>
      </c>
      <c r="H113"/>
      <c r="L113">
        <f>F113*$E113/2*IF($C113="Active",1,0)</f>
        <v>4</v>
      </c>
      <c r="M113">
        <f>G113*$E113/2*IF($C113="Active",1,0)</f>
        <v>4</v>
      </c>
    </row>
    <row r="114" spans="1:13" ht="16" thickBot="1" x14ac:dyDescent="0.25">
      <c r="A114" s="111"/>
      <c r="C114" s="76"/>
      <c r="D114" s="76"/>
      <c r="E114" s="82"/>
      <c r="F114"/>
      <c r="G114"/>
      <c r="H114"/>
    </row>
    <row r="115" spans="1:13" ht="16" thickBot="1" x14ac:dyDescent="0.25">
      <c r="A115" s="111"/>
      <c r="B115" s="12" t="s">
        <v>27</v>
      </c>
      <c r="C115" s="74" t="s">
        <v>112</v>
      </c>
      <c r="D115" s="78"/>
      <c r="E115" s="83">
        <v>27</v>
      </c>
      <c r="G115"/>
      <c r="H115"/>
    </row>
    <row r="116" spans="1:13" ht="16" thickBot="1" x14ac:dyDescent="0.25">
      <c r="A116" s="111"/>
      <c r="B116" s="12" t="s">
        <v>28</v>
      </c>
      <c r="C116" s="74" t="s">
        <v>112</v>
      </c>
      <c r="D116" s="78"/>
      <c r="E116" s="83">
        <v>27</v>
      </c>
      <c r="G116"/>
      <c r="H116"/>
    </row>
    <row r="117" spans="1:13" ht="16" thickBot="1" x14ac:dyDescent="0.25">
      <c r="A117" s="111"/>
      <c r="C117" s="76"/>
      <c r="D117" s="76"/>
      <c r="E117" s="84"/>
      <c r="F117" s="49" t="s">
        <v>318</v>
      </c>
      <c r="G117" s="49" t="s">
        <v>319</v>
      </c>
      <c r="H117" s="49" t="s">
        <v>201</v>
      </c>
      <c r="L117" s="49" t="s">
        <v>321</v>
      </c>
      <c r="M117" s="49" t="s">
        <v>320</v>
      </c>
    </row>
    <row r="118" spans="1:13" ht="16" thickBot="1" x14ac:dyDescent="0.25">
      <c r="A118" s="111"/>
      <c r="B118" s="12" t="s">
        <v>29</v>
      </c>
      <c r="C118" s="74" t="s">
        <v>112</v>
      </c>
      <c r="D118" s="78"/>
      <c r="E118" s="74">
        <v>50</v>
      </c>
      <c r="F118" s="87">
        <v>0.1</v>
      </c>
      <c r="G118" s="87">
        <v>0.1</v>
      </c>
      <c r="H118" s="88">
        <v>4</v>
      </c>
      <c r="L118">
        <f>F118*$E118*$H118/8*IF($C118="Active",1,0)</f>
        <v>2.5</v>
      </c>
      <c r="M118">
        <f>G118*$E118*$H118/8*IF($C118="Active",1,0)</f>
        <v>2.5</v>
      </c>
    </row>
    <row r="119" spans="1:13" ht="16" thickBot="1" x14ac:dyDescent="0.25">
      <c r="A119" s="111"/>
      <c r="B119" s="12" t="s">
        <v>30</v>
      </c>
      <c r="C119" s="74" t="s">
        <v>112</v>
      </c>
      <c r="D119" s="78"/>
      <c r="E119" s="74">
        <v>50</v>
      </c>
      <c r="F119" s="87">
        <v>0.1</v>
      </c>
      <c r="G119" s="87">
        <v>0.1</v>
      </c>
      <c r="H119" s="88">
        <v>4</v>
      </c>
      <c r="L119">
        <f t="shared" ref="L119:L125" si="4">F119*$E119*$H119/8*IF($C119="Active",1,0)</f>
        <v>2.5</v>
      </c>
      <c r="M119">
        <f t="shared" ref="M119:M125" si="5">G119*$E119*$H119/8*IF($C119="Active",1,0)</f>
        <v>2.5</v>
      </c>
    </row>
    <row r="120" spans="1:13" ht="16" thickBot="1" x14ac:dyDescent="0.25">
      <c r="A120" s="111"/>
      <c r="B120" s="12" t="s">
        <v>31</v>
      </c>
      <c r="C120" s="74" t="s">
        <v>112</v>
      </c>
      <c r="D120" s="78"/>
      <c r="E120" s="74">
        <v>50</v>
      </c>
      <c r="F120" s="87">
        <v>0.1</v>
      </c>
      <c r="G120" s="87">
        <v>0.1</v>
      </c>
      <c r="H120" s="88">
        <v>4</v>
      </c>
      <c r="L120">
        <f t="shared" si="4"/>
        <v>2.5</v>
      </c>
      <c r="M120">
        <f t="shared" si="5"/>
        <v>2.5</v>
      </c>
    </row>
    <row r="121" spans="1:13" ht="16" thickBot="1" x14ac:dyDescent="0.25">
      <c r="A121" s="111"/>
      <c r="B121" s="12" t="s">
        <v>32</v>
      </c>
      <c r="C121" s="74" t="s">
        <v>112</v>
      </c>
      <c r="D121" s="78"/>
      <c r="E121" s="74">
        <v>50</v>
      </c>
      <c r="F121" s="87">
        <v>0.1</v>
      </c>
      <c r="G121" s="87">
        <v>0.1</v>
      </c>
      <c r="H121" s="88">
        <v>4</v>
      </c>
      <c r="L121">
        <f t="shared" si="4"/>
        <v>2.5</v>
      </c>
      <c r="M121">
        <f t="shared" si="5"/>
        <v>2.5</v>
      </c>
    </row>
    <row r="122" spans="1:13" ht="16" thickBot="1" x14ac:dyDescent="0.25">
      <c r="A122" s="111"/>
      <c r="B122" s="12" t="s">
        <v>33</v>
      </c>
      <c r="C122" s="74" t="s">
        <v>112</v>
      </c>
      <c r="D122" s="78"/>
      <c r="E122" s="74">
        <v>50</v>
      </c>
      <c r="F122" s="87">
        <v>0.1</v>
      </c>
      <c r="G122" s="87">
        <v>0.1</v>
      </c>
      <c r="H122" s="88">
        <v>4</v>
      </c>
      <c r="L122">
        <f t="shared" si="4"/>
        <v>2.5</v>
      </c>
      <c r="M122">
        <f t="shared" si="5"/>
        <v>2.5</v>
      </c>
    </row>
    <row r="123" spans="1:13" ht="16" thickBot="1" x14ac:dyDescent="0.25">
      <c r="A123" s="111"/>
      <c r="B123" s="12" t="s">
        <v>34</v>
      </c>
      <c r="C123" s="74" t="s">
        <v>112</v>
      </c>
      <c r="D123" s="78"/>
      <c r="E123" s="74">
        <v>50</v>
      </c>
      <c r="F123" s="87">
        <v>0.1</v>
      </c>
      <c r="G123" s="87">
        <v>0.1</v>
      </c>
      <c r="H123" s="88">
        <v>4</v>
      </c>
      <c r="L123">
        <f t="shared" si="4"/>
        <v>2.5</v>
      </c>
      <c r="M123">
        <f t="shared" si="5"/>
        <v>2.5</v>
      </c>
    </row>
    <row r="124" spans="1:13" ht="16" thickBot="1" x14ac:dyDescent="0.25">
      <c r="A124" s="111"/>
      <c r="B124" s="12" t="s">
        <v>35</v>
      </c>
      <c r="C124" s="74" t="s">
        <v>112</v>
      </c>
      <c r="D124" s="78"/>
      <c r="E124" s="74">
        <v>50</v>
      </c>
      <c r="F124" s="87">
        <v>0.1</v>
      </c>
      <c r="G124" s="87">
        <v>0.1</v>
      </c>
      <c r="H124" s="88">
        <v>4</v>
      </c>
      <c r="L124">
        <f t="shared" si="4"/>
        <v>2.5</v>
      </c>
      <c r="M124">
        <f t="shared" si="5"/>
        <v>2.5</v>
      </c>
    </row>
    <row r="125" spans="1:13" ht="16" thickBot="1" x14ac:dyDescent="0.25">
      <c r="A125" s="111"/>
      <c r="B125" s="12" t="s">
        <v>36</v>
      </c>
      <c r="C125" s="74" t="s">
        <v>112</v>
      </c>
      <c r="D125" s="78"/>
      <c r="E125" s="74">
        <v>50</v>
      </c>
      <c r="F125" s="87">
        <v>0.1</v>
      </c>
      <c r="G125" s="87">
        <v>0.1</v>
      </c>
      <c r="H125" s="88">
        <v>4</v>
      </c>
      <c r="L125">
        <f t="shared" si="4"/>
        <v>2.5</v>
      </c>
      <c r="M125">
        <f t="shared" si="5"/>
        <v>2.5</v>
      </c>
    </row>
    <row r="126" spans="1:13" ht="16" thickBot="1" x14ac:dyDescent="0.25">
      <c r="A126" s="111"/>
      <c r="C126" s="76"/>
      <c r="D126" s="76"/>
      <c r="E126" s="82"/>
      <c r="F126" s="49" t="s">
        <v>318</v>
      </c>
      <c r="G126" s="49" t="s">
        <v>319</v>
      </c>
      <c r="H126"/>
      <c r="L126" s="49" t="s">
        <v>321</v>
      </c>
      <c r="M126" s="49" t="s">
        <v>320</v>
      </c>
    </row>
    <row r="127" spans="1:13" ht="16" thickBot="1" x14ac:dyDescent="0.25">
      <c r="A127" s="111"/>
      <c r="B127" s="12" t="s">
        <v>37</v>
      </c>
      <c r="C127" s="74" t="s">
        <v>112</v>
      </c>
      <c r="D127" s="78"/>
      <c r="E127" s="83">
        <v>50</v>
      </c>
      <c r="F127" s="87">
        <v>0.1</v>
      </c>
      <c r="G127" s="87">
        <v>0.1</v>
      </c>
      <c r="H127"/>
      <c r="L127">
        <f>F127*$E127/8*IF($C127="Active",1,0)</f>
        <v>0.625</v>
      </c>
      <c r="M127">
        <f>G127*$E127/8*IF($C127="Active",1,0)</f>
        <v>0.625</v>
      </c>
    </row>
    <row r="128" spans="1:13" ht="16" thickBot="1" x14ac:dyDescent="0.25">
      <c r="A128" s="111"/>
      <c r="C128" s="76"/>
      <c r="D128" s="76"/>
      <c r="E128" s="82"/>
      <c r="F128" s="49" t="s">
        <v>318</v>
      </c>
      <c r="G128" s="49" t="s">
        <v>319</v>
      </c>
      <c r="H128" s="49" t="s">
        <v>201</v>
      </c>
      <c r="L128" s="49" t="s">
        <v>321</v>
      </c>
      <c r="M128" s="49" t="s">
        <v>320</v>
      </c>
    </row>
    <row r="129" spans="1:13" ht="16" thickBot="1" x14ac:dyDescent="0.25">
      <c r="A129" s="111"/>
      <c r="B129" s="12" t="s">
        <v>38</v>
      </c>
      <c r="C129" s="74" t="s">
        <v>112</v>
      </c>
      <c r="D129" s="78"/>
      <c r="E129" s="74">
        <v>66.5</v>
      </c>
      <c r="F129" s="87">
        <v>0.1</v>
      </c>
      <c r="G129" s="87">
        <v>0.1</v>
      </c>
      <c r="H129" s="88">
        <v>16</v>
      </c>
      <c r="L129">
        <f t="shared" ref="L129" si="6">F129*$E129*$H129/8*IF($C129="Active",1,0)</f>
        <v>13.3</v>
      </c>
      <c r="M129">
        <f t="shared" ref="M129" si="7">G129*$E129*$H129/8*IF($C129="Active",1,0)</f>
        <v>13.3</v>
      </c>
    </row>
    <row r="130" spans="1:13" ht="16" thickBot="1" x14ac:dyDescent="0.25">
      <c r="A130" s="111"/>
      <c r="C130" s="76"/>
      <c r="D130" s="76"/>
      <c r="E130" s="82"/>
      <c r="F130" s="49" t="s">
        <v>318</v>
      </c>
      <c r="G130" s="49" t="s">
        <v>319</v>
      </c>
      <c r="H130" s="49" t="s">
        <v>201</v>
      </c>
      <c r="L130" s="49" t="s">
        <v>321</v>
      </c>
      <c r="M130" s="49" t="s">
        <v>320</v>
      </c>
    </row>
    <row r="131" spans="1:13" ht="16" thickBot="1" x14ac:dyDescent="0.25">
      <c r="A131" s="111"/>
      <c r="B131" s="12" t="s">
        <v>39</v>
      </c>
      <c r="C131" s="74" t="s">
        <v>111</v>
      </c>
      <c r="D131" s="78"/>
      <c r="E131" s="74">
        <v>96</v>
      </c>
      <c r="F131" s="87">
        <v>0.1</v>
      </c>
      <c r="G131" s="87">
        <v>0.1</v>
      </c>
      <c r="H131" s="76">
        <v>4</v>
      </c>
      <c r="L131">
        <f t="shared" ref="L131:L134" si="8">F131*$E131*$H131/8*IF($C131="Active",1,0)</f>
        <v>0</v>
      </c>
      <c r="M131">
        <f t="shared" ref="M131:M134" si="9">G131*$E131*$H131/8*IF($C131="Active",1,0)</f>
        <v>0</v>
      </c>
    </row>
    <row r="132" spans="1:13" ht="16" thickBot="1" x14ac:dyDescent="0.25">
      <c r="A132" s="111"/>
      <c r="B132" s="12" t="s">
        <v>40</v>
      </c>
      <c r="C132" s="74" t="s">
        <v>111</v>
      </c>
      <c r="D132" s="78"/>
      <c r="E132" s="74">
        <v>96</v>
      </c>
      <c r="F132" s="87">
        <v>0.1</v>
      </c>
      <c r="G132" s="87">
        <v>0.1</v>
      </c>
      <c r="H132" s="89">
        <v>8</v>
      </c>
      <c r="L132">
        <f t="shared" si="8"/>
        <v>0</v>
      </c>
      <c r="M132">
        <f t="shared" si="9"/>
        <v>0</v>
      </c>
    </row>
    <row r="133" spans="1:13" ht="16" thickBot="1" x14ac:dyDescent="0.25">
      <c r="A133" s="111"/>
      <c r="B133" s="12" t="s">
        <v>41</v>
      </c>
      <c r="C133" s="74" t="s">
        <v>111</v>
      </c>
      <c r="D133" s="78"/>
      <c r="E133" s="74">
        <v>48</v>
      </c>
      <c r="F133" s="87">
        <v>0.1</v>
      </c>
      <c r="G133" s="87">
        <v>0.1</v>
      </c>
      <c r="H133" s="88">
        <v>4</v>
      </c>
      <c r="L133">
        <f t="shared" si="8"/>
        <v>0</v>
      </c>
      <c r="M133">
        <f t="shared" si="9"/>
        <v>0</v>
      </c>
    </row>
    <row r="134" spans="1:13" ht="16" thickBot="1" x14ac:dyDescent="0.25">
      <c r="A134" s="111"/>
      <c r="B134" s="12" t="s">
        <v>42</v>
      </c>
      <c r="C134" s="74" t="s">
        <v>111</v>
      </c>
      <c r="D134" s="78"/>
      <c r="E134" s="74">
        <v>48</v>
      </c>
      <c r="F134" s="87">
        <v>0.1</v>
      </c>
      <c r="G134" s="87">
        <v>0.1</v>
      </c>
      <c r="H134" s="88">
        <v>4</v>
      </c>
      <c r="L134">
        <f t="shared" si="8"/>
        <v>0</v>
      </c>
      <c r="M134">
        <f t="shared" si="9"/>
        <v>0</v>
      </c>
    </row>
    <row r="135" spans="1:13" ht="16" thickBot="1" x14ac:dyDescent="0.25">
      <c r="A135" s="111"/>
      <c r="C135" s="76"/>
      <c r="D135" s="76"/>
      <c r="E135" s="82"/>
      <c r="F135" s="49" t="s">
        <v>318</v>
      </c>
      <c r="G135" s="49" t="s">
        <v>319</v>
      </c>
      <c r="H135"/>
      <c r="L135" s="49" t="s">
        <v>321</v>
      </c>
      <c r="M135" s="49" t="s">
        <v>320</v>
      </c>
    </row>
    <row r="136" spans="1:13" ht="16" thickBot="1" x14ac:dyDescent="0.25">
      <c r="A136" s="111"/>
      <c r="B136" s="12" t="s">
        <v>43</v>
      </c>
      <c r="C136" s="74" t="s">
        <v>112</v>
      </c>
      <c r="D136" s="78"/>
      <c r="E136" s="74">
        <v>48</v>
      </c>
      <c r="F136" s="87">
        <v>0.1</v>
      </c>
      <c r="G136" s="87">
        <v>0.1</v>
      </c>
      <c r="H136"/>
      <c r="L136">
        <f t="shared" ref="L136:M136" si="10">F136*$E136/8*IF($C136="Active",1,0)</f>
        <v>0.60000000000000009</v>
      </c>
      <c r="M136">
        <f t="shared" si="10"/>
        <v>0.60000000000000009</v>
      </c>
    </row>
    <row r="137" spans="1:13" ht="16" thickBot="1" x14ac:dyDescent="0.25">
      <c r="A137" s="111"/>
      <c r="C137" s="76"/>
      <c r="D137" s="76"/>
      <c r="E137" s="82"/>
      <c r="F137"/>
      <c r="G137"/>
      <c r="H137"/>
    </row>
    <row r="138" spans="1:13" ht="17" thickBot="1" x14ac:dyDescent="0.25">
      <c r="A138" s="112"/>
      <c r="B138" s="14" t="s">
        <v>44</v>
      </c>
      <c r="C138" s="74" t="s">
        <v>112</v>
      </c>
      <c r="D138" s="78"/>
      <c r="E138" s="83">
        <v>27</v>
      </c>
      <c r="G138"/>
      <c r="H138"/>
    </row>
    <row r="139" spans="1:13" ht="16" thickBot="1" x14ac:dyDescent="0.25"/>
    <row r="140" spans="1:13" ht="22.5" customHeight="1" thickBot="1" x14ac:dyDescent="0.25">
      <c r="A140" s="101" t="s">
        <v>160</v>
      </c>
      <c r="B140" s="21" t="s">
        <v>161</v>
      </c>
      <c r="C140" s="22" t="s">
        <v>162</v>
      </c>
      <c r="D140" s="23"/>
    </row>
    <row r="141" spans="1:13" ht="16" thickBot="1" x14ac:dyDescent="0.25">
      <c r="A141" s="101"/>
      <c r="B141" s="19" t="s">
        <v>163</v>
      </c>
      <c r="C141" s="17" t="s">
        <v>173</v>
      </c>
      <c r="D141" s="108" t="s">
        <v>105</v>
      </c>
    </row>
    <row r="142" spans="1:13" ht="16" thickBot="1" x14ac:dyDescent="0.25">
      <c r="A142" s="101"/>
      <c r="B142" s="19" t="s">
        <v>164</v>
      </c>
      <c r="C142" s="17" t="s">
        <v>174</v>
      </c>
      <c r="D142" s="108"/>
    </row>
    <row r="143" spans="1:13" ht="16" thickBot="1" x14ac:dyDescent="0.25">
      <c r="A143" s="101"/>
      <c r="B143" s="19" t="s">
        <v>165</v>
      </c>
      <c r="C143" s="17" t="s">
        <v>171</v>
      </c>
      <c r="D143" s="108"/>
    </row>
    <row r="144" spans="1:13" ht="16" thickBot="1" x14ac:dyDescent="0.25">
      <c r="A144" s="101"/>
      <c r="B144" s="19" t="s">
        <v>166</v>
      </c>
      <c r="C144" s="17" t="s">
        <v>169</v>
      </c>
      <c r="D144" s="108"/>
    </row>
    <row r="145" spans="1:4" ht="16" thickBot="1" x14ac:dyDescent="0.25">
      <c r="A145" s="101"/>
      <c r="B145" s="20" t="s">
        <v>167</v>
      </c>
      <c r="C145" s="17" t="s">
        <v>170</v>
      </c>
      <c r="D145" s="107"/>
    </row>
  </sheetData>
  <sheetProtection password="A4B3" sheet="1" objects="1" scenarios="1"/>
  <dataConsolidate/>
  <mergeCells count="22">
    <mergeCell ref="F2:H2"/>
    <mergeCell ref="F1:H1"/>
    <mergeCell ref="A14:A18"/>
    <mergeCell ref="A20:A68"/>
    <mergeCell ref="A70:A138"/>
    <mergeCell ref="E70:E71"/>
    <mergeCell ref="B70:B71"/>
    <mergeCell ref="D1:E1"/>
    <mergeCell ref="F14:H14"/>
    <mergeCell ref="F16:H16"/>
    <mergeCell ref="F17:H17"/>
    <mergeCell ref="F18:H18"/>
    <mergeCell ref="F20:H20"/>
    <mergeCell ref="F30:H30"/>
    <mergeCell ref="F58:H58"/>
    <mergeCell ref="F64:H64"/>
    <mergeCell ref="G70:H71"/>
    <mergeCell ref="A140:A145"/>
    <mergeCell ref="F40:H40"/>
    <mergeCell ref="C70:C71"/>
    <mergeCell ref="D70:D71"/>
    <mergeCell ref="D141:D145"/>
  </mergeCells>
  <dataValidations count="7">
    <dataValidation type="list" allowBlank="1" showInputMessage="1" showErrorMessage="1" sqref="C11 C9 C2:C3" xr:uid="{00000000-0002-0000-0100-000000000000}">
      <formula1>"None, Class 0"</formula1>
    </dataValidation>
    <dataValidation type="list" allowBlank="1" showInputMessage="1" showErrorMessage="1" sqref="C10" xr:uid="{00000000-0002-0000-0100-000001000000}">
      <formula1>"Nominal, Strong"</formula1>
    </dataValidation>
    <dataValidation type="list" allowBlank="1" showInputMessage="1" showErrorMessage="1" sqref="E98:E99" xr:uid="{00000000-0002-0000-0100-000002000000}">
      <formula1>"5000,2500"</formula1>
    </dataValidation>
    <dataValidation type="list" allowBlank="1" showInputMessage="1" showErrorMessage="1" sqref="E101" xr:uid="{00000000-0002-0000-0100-000003000000}">
      <formula1>"3000,1500"</formula1>
    </dataValidation>
    <dataValidation type="list" allowBlank="1" showInputMessage="1" showErrorMessage="1" sqref="E108" xr:uid="{00000000-0002-0000-0100-000004000000}">
      <formula1>"5000,2500,480"</formula1>
    </dataValidation>
    <dataValidation type="list" allowBlank="1" showInputMessage="1" showErrorMessage="1" sqref="C31" xr:uid="{00000000-0002-0000-0100-000005000000}">
      <formula1>"500,600,700,750,1000"</formula1>
    </dataValidation>
    <dataValidation type="list" allowBlank="1" showInputMessage="1" showErrorMessage="1" sqref="C41" xr:uid="{00000000-0002-0000-0100-000006000000}">
      <formula1>"535,625,650,900"</formula1>
    </dataValidation>
  </dataValidations>
  <pageMargins left="0.7" right="0.7" top="0.75" bottom="0.75" header="0.3" footer="0.3"/>
  <pageSetup orientation="portrait" horizontalDpi="4294967293" verticalDpi="4294967293"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7000000}">
          <x14:formula1>
            <xm:f>'Drop Down Options'!$B$3:$B$5</xm:f>
          </x14:formula1>
          <xm:sqref>C14</xm:sqref>
        </x14:dataValidation>
        <x14:dataValidation type="list" allowBlank="1" showInputMessage="1" showErrorMessage="1" xr:uid="{00000000-0002-0000-0100-000008000000}">
          <x14:formula1>
            <xm:f>'Drop Down Options'!$C$3:$C$4</xm:f>
          </x14:formula1>
          <xm:sqref>C16</xm:sqref>
        </x14:dataValidation>
        <x14:dataValidation type="list" allowBlank="1" showInputMessage="1" showErrorMessage="1" xr:uid="{00000000-0002-0000-0100-000009000000}">
          <x14:formula1>
            <xm:f>'Drop Down Options'!$D$3:$D$4</xm:f>
          </x14:formula1>
          <xm:sqref>C18</xm:sqref>
        </x14:dataValidation>
        <x14:dataValidation type="list" allowBlank="1" showInputMessage="1" showErrorMessage="1" xr:uid="{00000000-0002-0000-0100-00000A000000}">
          <x14:formula1>
            <xm:f>'Drop Down Options'!$B$12</xm:f>
          </x14:formula1>
          <xm:sqref>C20</xm:sqref>
        </x14:dataValidation>
        <x14:dataValidation type="list" allowBlank="1" showInputMessage="1" showErrorMessage="1" xr:uid="{00000000-0002-0000-0100-00000B000000}">
          <x14:formula1>
            <xm:f>'Drop Down Options'!$B$18</xm:f>
          </x14:formula1>
          <xm:sqref>C30</xm:sqref>
        </x14:dataValidation>
        <x14:dataValidation type="list" allowBlank="1" showInputMessage="1" showErrorMessage="1" xr:uid="{00000000-0002-0000-0100-00000C000000}">
          <x14:formula1>
            <xm:f>'Drop Down Options'!$B$22:$B$24</xm:f>
          </x14:formula1>
          <xm:sqref>C40</xm:sqref>
        </x14:dataValidation>
        <x14:dataValidation type="list" allowBlank="1" showInputMessage="1" showErrorMessage="1" xr:uid="{00000000-0002-0000-0100-00000D000000}">
          <x14:formula1>
            <xm:f>'Drop Down Options'!$F$3:$F$4</xm:f>
          </x14:formula1>
          <xm:sqref>C17</xm:sqref>
        </x14:dataValidation>
        <x14:dataValidation type="list" allowBlank="1" showInputMessage="1" showErrorMessage="1" xr:uid="{00000000-0002-0000-0100-00000E000000}">
          <x14:formula1>
            <xm:f>'Drop Down Options'!$B$30:$B$31</xm:f>
          </x14:formula1>
          <xm:sqref>C138 C72:C73 C118:C125 C88:C89 C95:C96 C85:C86 C98:C99 C101:C103 C105:C106 C108:C111 C113 C115:C116 C91:C93 C127 C129 C131:C134 C136 C75:C80 C82:C83</xm:sqref>
        </x14:dataValidation>
        <x14:dataValidation type="list" allowBlank="1" showInputMessage="1" showErrorMessage="1" xr:uid="{00000000-0002-0000-0100-00000F000000}">
          <x14:formula1>
            <xm:f>'Drop Down Options'!$B$35:$B$36</xm:f>
          </x14:formula1>
          <xm:sqref>C58</xm:sqref>
        </x14:dataValidation>
        <x14:dataValidation type="list" allowBlank="1" showInputMessage="1" showErrorMessage="1" xr:uid="{00000000-0002-0000-0100-000010000000}">
          <x14:formula1>
            <xm:f>'Drop Down Options'!$B$41:$B$42</xm:f>
          </x14:formula1>
          <xm:sqref>C64</xm:sqref>
        </x14:dataValidation>
        <x14:dataValidation type="list" allowBlank="1" showInputMessage="1" showErrorMessage="1" xr:uid="{00000000-0002-0000-0100-000011000000}">
          <x14:formula1>
            <xm:f>'Drop Down Options'!$B$48:$B$53</xm:f>
          </x14:formula1>
          <xm:sqref>C141:C145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N72"/>
  <sheetViews>
    <sheetView workbookViewId="0">
      <selection activeCell="L4" sqref="L4:N4"/>
    </sheetView>
  </sheetViews>
  <sheetFormatPr baseColWidth="10" defaultColWidth="8.83203125" defaultRowHeight="15" x14ac:dyDescent="0.2"/>
  <cols>
    <col min="2" max="2" width="17.6640625" customWidth="1"/>
    <col min="3" max="3" width="18.83203125" bestFit="1" customWidth="1"/>
    <col min="4" max="4" width="9.83203125" bestFit="1" customWidth="1"/>
    <col min="6" max="6" width="14.83203125" customWidth="1"/>
    <col min="7" max="7" width="9.83203125" bestFit="1" customWidth="1"/>
  </cols>
  <sheetData>
    <row r="2" spans="2:14" ht="16" thickBot="1" x14ac:dyDescent="0.25">
      <c r="B2" s="1" t="s">
        <v>205</v>
      </c>
    </row>
    <row r="3" spans="2:14" ht="32" x14ac:dyDescent="0.2">
      <c r="B3" s="52" t="s">
        <v>206</v>
      </c>
      <c r="C3" s="53" t="s">
        <v>161</v>
      </c>
      <c r="D3" s="54" t="s">
        <v>207</v>
      </c>
      <c r="E3" s="54" t="s">
        <v>208</v>
      </c>
      <c r="F3" s="54" t="s">
        <v>209</v>
      </c>
      <c r="G3" s="54" t="s">
        <v>210</v>
      </c>
      <c r="H3" s="54" t="s">
        <v>211</v>
      </c>
      <c r="I3" s="54" t="s">
        <v>212</v>
      </c>
      <c r="J3" s="55" t="s">
        <v>213</v>
      </c>
      <c r="L3" s="56" t="s">
        <v>208</v>
      </c>
      <c r="M3" s="56" t="s">
        <v>214</v>
      </c>
      <c r="N3" s="56" t="s">
        <v>215</v>
      </c>
    </row>
    <row r="4" spans="2:14" x14ac:dyDescent="0.2">
      <c r="B4" s="57" t="s">
        <v>216</v>
      </c>
      <c r="C4" s="58" t="s">
        <v>217</v>
      </c>
      <c r="D4" s="59"/>
      <c r="E4" s="60"/>
      <c r="F4" s="60"/>
      <c r="G4" s="60"/>
      <c r="H4" s="60"/>
      <c r="I4" s="60"/>
      <c r="J4" s="61"/>
      <c r="L4" s="62"/>
      <c r="M4" s="62"/>
      <c r="N4" s="62"/>
    </row>
    <row r="5" spans="2:14" x14ac:dyDescent="0.2">
      <c r="B5" s="57" t="s">
        <v>218</v>
      </c>
      <c r="C5" s="58" t="s">
        <v>219</v>
      </c>
      <c r="D5" s="59"/>
      <c r="E5" s="60"/>
      <c r="F5" s="60"/>
      <c r="G5" s="60"/>
      <c r="H5" s="60"/>
      <c r="I5" s="60"/>
      <c r="J5" s="61"/>
    </row>
    <row r="6" spans="2:14" x14ac:dyDescent="0.2">
      <c r="B6" s="57" t="s">
        <v>220</v>
      </c>
      <c r="C6" s="58" t="s">
        <v>221</v>
      </c>
      <c r="D6" s="59"/>
      <c r="E6" s="60"/>
      <c r="F6" s="60"/>
      <c r="G6" s="60"/>
      <c r="H6" s="60"/>
      <c r="I6" s="60"/>
      <c r="J6" s="61"/>
    </row>
    <row r="7" spans="2:14" x14ac:dyDescent="0.2">
      <c r="B7" s="57" t="s">
        <v>222</v>
      </c>
      <c r="C7" s="58" t="s">
        <v>223</v>
      </c>
      <c r="D7" s="59"/>
      <c r="E7" s="60"/>
      <c r="F7" s="60"/>
      <c r="G7" s="60"/>
      <c r="H7" s="60"/>
      <c r="I7" s="60"/>
      <c r="J7" s="61"/>
    </row>
    <row r="8" spans="2:14" x14ac:dyDescent="0.2">
      <c r="B8" s="57" t="s">
        <v>224</v>
      </c>
      <c r="C8" s="58" t="s">
        <v>225</v>
      </c>
      <c r="D8" s="59"/>
      <c r="E8" s="60"/>
      <c r="F8" s="60"/>
      <c r="G8" s="60"/>
      <c r="H8" s="60"/>
      <c r="I8" s="60"/>
      <c r="J8" s="61"/>
    </row>
    <row r="9" spans="2:14" x14ac:dyDescent="0.2">
      <c r="B9" s="63" t="s">
        <v>226</v>
      </c>
      <c r="C9" s="58" t="s">
        <v>227</v>
      </c>
      <c r="D9" s="59"/>
      <c r="E9" s="60"/>
      <c r="F9" s="60"/>
      <c r="G9" s="60"/>
      <c r="H9" s="60"/>
      <c r="I9" s="60"/>
      <c r="J9" s="61"/>
    </row>
    <row r="10" spans="2:14" x14ac:dyDescent="0.2">
      <c r="B10" s="64" t="s">
        <v>228</v>
      </c>
      <c r="C10" s="58" t="s">
        <v>229</v>
      </c>
      <c r="D10" s="59"/>
      <c r="E10" s="60"/>
      <c r="F10" s="60"/>
      <c r="G10" s="60"/>
      <c r="H10" s="60"/>
      <c r="I10" s="60"/>
      <c r="J10" s="61"/>
    </row>
    <row r="11" spans="2:14" x14ac:dyDescent="0.2">
      <c r="B11" s="64" t="s">
        <v>230</v>
      </c>
      <c r="C11" s="58" t="s">
        <v>231</v>
      </c>
      <c r="D11" s="59"/>
      <c r="E11" s="60"/>
      <c r="F11" s="60"/>
      <c r="G11" s="60"/>
      <c r="H11" s="60"/>
      <c r="I11" s="60"/>
      <c r="J11" s="61"/>
    </row>
    <row r="12" spans="2:14" x14ac:dyDescent="0.2">
      <c r="B12" s="64" t="s">
        <v>232</v>
      </c>
      <c r="C12" s="58" t="s">
        <v>233</v>
      </c>
      <c r="D12" s="59"/>
      <c r="E12" s="60"/>
      <c r="F12" s="60"/>
      <c r="G12" s="60"/>
      <c r="H12" s="60"/>
      <c r="I12" s="60"/>
      <c r="J12" s="61"/>
    </row>
    <row r="13" spans="2:14" x14ac:dyDescent="0.2">
      <c r="B13" s="64" t="s">
        <v>234</v>
      </c>
      <c r="C13" s="58" t="s">
        <v>235</v>
      </c>
      <c r="D13" s="59"/>
      <c r="E13" s="60"/>
      <c r="F13" s="60"/>
      <c r="G13" s="60"/>
      <c r="H13" s="60"/>
      <c r="I13" s="60"/>
      <c r="J13" s="61"/>
    </row>
    <row r="14" spans="2:14" x14ac:dyDescent="0.2">
      <c r="B14" s="125" t="s">
        <v>236</v>
      </c>
      <c r="C14" s="58" t="s">
        <v>237</v>
      </c>
      <c r="D14" s="59"/>
      <c r="E14" s="60"/>
      <c r="F14" s="60"/>
      <c r="G14" s="60"/>
      <c r="H14" s="60"/>
      <c r="I14" s="60"/>
      <c r="J14" s="61"/>
    </row>
    <row r="15" spans="2:14" x14ac:dyDescent="0.2">
      <c r="B15" s="125"/>
      <c r="C15" s="58" t="s">
        <v>238</v>
      </c>
      <c r="D15" s="59"/>
      <c r="E15" s="60"/>
      <c r="F15" s="60"/>
      <c r="G15" s="60"/>
      <c r="H15" s="60"/>
      <c r="I15" s="60"/>
      <c r="J15" s="61"/>
    </row>
    <row r="16" spans="2:14" x14ac:dyDescent="0.2">
      <c r="B16" s="125"/>
      <c r="C16" s="58" t="s">
        <v>239</v>
      </c>
      <c r="D16" s="59"/>
      <c r="E16" s="60"/>
      <c r="F16" s="60"/>
      <c r="G16" s="60"/>
      <c r="H16" s="60"/>
      <c r="I16" s="60"/>
      <c r="J16" s="61"/>
    </row>
    <row r="17" spans="2:10" x14ac:dyDescent="0.2">
      <c r="B17" s="125"/>
      <c r="C17" s="58" t="s">
        <v>240</v>
      </c>
      <c r="D17" s="59"/>
      <c r="E17" s="60"/>
      <c r="F17" s="60"/>
      <c r="G17" s="60"/>
      <c r="H17" s="60"/>
      <c r="I17" s="60"/>
      <c r="J17" s="61"/>
    </row>
    <row r="18" spans="2:10" x14ac:dyDescent="0.2">
      <c r="B18" s="125"/>
      <c r="C18" s="58" t="s">
        <v>241</v>
      </c>
      <c r="D18" s="59"/>
      <c r="E18" s="60"/>
      <c r="F18" s="60"/>
      <c r="G18" s="60"/>
      <c r="H18" s="60"/>
      <c r="I18" s="60"/>
      <c r="J18" s="61"/>
    </row>
    <row r="19" spans="2:10" x14ac:dyDescent="0.2">
      <c r="B19" s="125"/>
      <c r="C19" s="58" t="s">
        <v>242</v>
      </c>
      <c r="D19" s="59"/>
      <c r="E19" s="60"/>
      <c r="F19" s="60"/>
      <c r="G19" s="60"/>
      <c r="H19" s="60"/>
      <c r="I19" s="60"/>
      <c r="J19" s="61"/>
    </row>
    <row r="20" spans="2:10" x14ac:dyDescent="0.2">
      <c r="B20" s="125"/>
      <c r="C20" s="58" t="s">
        <v>243</v>
      </c>
      <c r="D20" s="59"/>
      <c r="E20" s="60"/>
      <c r="F20" s="60"/>
      <c r="G20" s="60"/>
      <c r="H20" s="60"/>
      <c r="I20" s="60"/>
      <c r="J20" s="61"/>
    </row>
    <row r="21" spans="2:10" x14ac:dyDescent="0.2">
      <c r="B21" s="125"/>
      <c r="C21" s="58" t="s">
        <v>244</v>
      </c>
      <c r="D21" s="59"/>
      <c r="E21" s="60"/>
      <c r="F21" s="60"/>
      <c r="G21" s="60"/>
      <c r="H21" s="60"/>
      <c r="I21" s="60"/>
      <c r="J21" s="61"/>
    </row>
    <row r="22" spans="2:10" x14ac:dyDescent="0.2">
      <c r="B22" s="125"/>
      <c r="C22" s="58" t="s">
        <v>245</v>
      </c>
      <c r="D22" s="59"/>
      <c r="E22" s="60"/>
      <c r="F22" s="60"/>
      <c r="G22" s="60"/>
      <c r="H22" s="60"/>
      <c r="I22" s="60"/>
      <c r="J22" s="61"/>
    </row>
    <row r="23" spans="2:10" x14ac:dyDescent="0.2">
      <c r="B23" s="125"/>
      <c r="C23" s="58" t="s">
        <v>246</v>
      </c>
      <c r="D23" s="59"/>
      <c r="E23" s="60"/>
      <c r="F23" s="60"/>
      <c r="G23" s="60"/>
      <c r="H23" s="60"/>
      <c r="I23" s="60"/>
      <c r="J23" s="61"/>
    </row>
    <row r="24" spans="2:10" x14ac:dyDescent="0.2">
      <c r="B24" s="126" t="s">
        <v>247</v>
      </c>
      <c r="C24" s="58" t="s">
        <v>248</v>
      </c>
      <c r="D24" s="59"/>
      <c r="E24" s="60"/>
      <c r="F24" s="60"/>
      <c r="G24" s="60"/>
      <c r="H24" s="60"/>
      <c r="I24" s="60"/>
      <c r="J24" s="61"/>
    </row>
    <row r="25" spans="2:10" x14ac:dyDescent="0.2">
      <c r="B25" s="126"/>
      <c r="C25" s="58" t="s">
        <v>249</v>
      </c>
      <c r="D25" s="59"/>
      <c r="E25" s="60"/>
      <c r="F25" s="60"/>
      <c r="G25" s="60"/>
      <c r="H25" s="60"/>
      <c r="I25" s="60"/>
      <c r="J25" s="61"/>
    </row>
    <row r="26" spans="2:10" x14ac:dyDescent="0.2">
      <c r="B26" s="126"/>
      <c r="C26" s="58" t="s">
        <v>250</v>
      </c>
      <c r="D26" s="59"/>
      <c r="E26" s="60"/>
      <c r="F26" s="60"/>
      <c r="G26" s="60"/>
      <c r="H26" s="60"/>
      <c r="I26" s="60"/>
      <c r="J26" s="61"/>
    </row>
    <row r="27" spans="2:10" x14ac:dyDescent="0.2">
      <c r="B27" s="126"/>
      <c r="C27" s="58" t="s">
        <v>329</v>
      </c>
      <c r="D27" s="59"/>
      <c r="E27" s="60"/>
      <c r="F27" s="60"/>
      <c r="G27" s="60"/>
      <c r="H27" s="60"/>
      <c r="I27" s="60"/>
      <c r="J27" s="61"/>
    </row>
    <row r="28" spans="2:10" x14ac:dyDescent="0.2">
      <c r="B28" s="126"/>
      <c r="C28" s="58" t="s">
        <v>251</v>
      </c>
      <c r="D28" s="59"/>
      <c r="E28" s="60"/>
      <c r="F28" s="60"/>
      <c r="G28" s="60"/>
      <c r="H28" s="60"/>
      <c r="I28" s="60"/>
      <c r="J28" s="61"/>
    </row>
    <row r="29" spans="2:10" x14ac:dyDescent="0.2">
      <c r="B29" s="126"/>
      <c r="C29" s="58" t="s">
        <v>252</v>
      </c>
      <c r="D29" s="59"/>
      <c r="E29" s="60"/>
      <c r="F29" s="60"/>
      <c r="G29" s="60"/>
      <c r="H29" s="60"/>
      <c r="I29" s="60"/>
      <c r="J29" s="61"/>
    </row>
    <row r="30" spans="2:10" x14ac:dyDescent="0.2">
      <c r="B30" s="126"/>
      <c r="C30" s="58" t="s">
        <v>253</v>
      </c>
      <c r="D30" s="59"/>
      <c r="E30" s="60"/>
      <c r="F30" s="60"/>
      <c r="G30" s="60"/>
      <c r="H30" s="60"/>
      <c r="I30" s="60"/>
      <c r="J30" s="61"/>
    </row>
    <row r="31" spans="2:10" x14ac:dyDescent="0.2">
      <c r="B31" s="126"/>
      <c r="C31" s="58" t="s">
        <v>254</v>
      </c>
      <c r="D31" s="59"/>
      <c r="E31" s="60"/>
      <c r="F31" s="60"/>
      <c r="G31" s="60"/>
      <c r="H31" s="60"/>
      <c r="I31" s="60"/>
      <c r="J31" s="61"/>
    </row>
    <row r="32" spans="2:10" x14ac:dyDescent="0.2">
      <c r="B32" s="63" t="s">
        <v>255</v>
      </c>
      <c r="C32" s="58" t="s">
        <v>256</v>
      </c>
      <c r="D32" s="59"/>
      <c r="E32" s="60"/>
      <c r="F32" s="60"/>
      <c r="G32" s="60"/>
      <c r="H32" s="60"/>
      <c r="I32" s="60"/>
      <c r="J32" s="61"/>
    </row>
    <row r="33" spans="2:10" x14ac:dyDescent="0.2">
      <c r="B33" s="127" t="s">
        <v>257</v>
      </c>
      <c r="C33" s="58" t="s">
        <v>258</v>
      </c>
      <c r="D33" s="59"/>
      <c r="E33" s="60"/>
      <c r="F33" s="60"/>
      <c r="G33" s="60"/>
      <c r="H33" s="60"/>
      <c r="I33" s="60"/>
      <c r="J33" s="61"/>
    </row>
    <row r="34" spans="2:10" x14ac:dyDescent="0.2">
      <c r="B34" s="127"/>
      <c r="C34" s="58" t="s">
        <v>259</v>
      </c>
      <c r="D34" s="59"/>
      <c r="E34" s="60"/>
      <c r="F34" s="60"/>
      <c r="G34" s="60"/>
      <c r="H34" s="60"/>
      <c r="I34" s="60"/>
      <c r="J34" s="61"/>
    </row>
    <row r="35" spans="2:10" x14ac:dyDescent="0.2">
      <c r="B35" s="65" t="s">
        <v>260</v>
      </c>
      <c r="C35" s="58" t="s">
        <v>261</v>
      </c>
      <c r="D35" s="59"/>
      <c r="E35" s="60"/>
      <c r="F35" s="60"/>
      <c r="G35" s="60"/>
      <c r="H35" s="60"/>
      <c r="I35" s="60"/>
      <c r="J35" s="61"/>
    </row>
    <row r="36" spans="2:10" x14ac:dyDescent="0.2">
      <c r="B36" s="65" t="s">
        <v>47</v>
      </c>
      <c r="C36" s="58" t="s">
        <v>262</v>
      </c>
      <c r="D36" s="59"/>
      <c r="E36" s="60"/>
      <c r="F36" s="60"/>
      <c r="G36" s="60"/>
      <c r="H36" s="60"/>
      <c r="I36" s="60"/>
      <c r="J36" s="61"/>
    </row>
    <row r="37" spans="2:10" x14ac:dyDescent="0.2">
      <c r="B37" s="128" t="s">
        <v>263</v>
      </c>
      <c r="C37" s="58" t="s">
        <v>264</v>
      </c>
      <c r="D37" s="59"/>
      <c r="E37" s="60"/>
      <c r="F37" s="60"/>
      <c r="G37" s="60"/>
      <c r="H37" s="60"/>
      <c r="I37" s="60"/>
      <c r="J37" s="61"/>
    </row>
    <row r="38" spans="2:10" x14ac:dyDescent="0.2">
      <c r="B38" s="128"/>
      <c r="C38" s="58" t="s">
        <v>265</v>
      </c>
      <c r="D38" s="59"/>
      <c r="E38" s="60"/>
      <c r="F38" s="60"/>
      <c r="G38" s="60"/>
      <c r="H38" s="60"/>
      <c r="I38" s="60"/>
      <c r="J38" s="61"/>
    </row>
    <row r="39" spans="2:10" x14ac:dyDescent="0.2">
      <c r="B39" s="128"/>
      <c r="C39" s="58" t="s">
        <v>266</v>
      </c>
      <c r="D39" s="59"/>
      <c r="E39" s="60"/>
      <c r="F39" s="60"/>
      <c r="G39" s="60"/>
      <c r="H39" s="60"/>
      <c r="I39" s="60"/>
      <c r="J39" s="61"/>
    </row>
    <row r="40" spans="2:10" x14ac:dyDescent="0.2">
      <c r="B40" s="128"/>
      <c r="C40" s="58" t="s">
        <v>267</v>
      </c>
      <c r="D40" s="59"/>
      <c r="E40" s="60"/>
      <c r="F40" s="60"/>
      <c r="G40" s="60"/>
      <c r="H40" s="60"/>
      <c r="I40" s="60"/>
      <c r="J40" s="61"/>
    </row>
    <row r="41" spans="2:10" x14ac:dyDescent="0.2">
      <c r="B41" s="128"/>
      <c r="C41" s="58" t="s">
        <v>268</v>
      </c>
      <c r="D41" s="59"/>
      <c r="E41" s="60"/>
      <c r="F41" s="60"/>
      <c r="G41" s="60"/>
      <c r="H41" s="60"/>
      <c r="I41" s="60"/>
      <c r="J41" s="61"/>
    </row>
    <row r="42" spans="2:10" x14ac:dyDescent="0.2">
      <c r="B42" s="128"/>
      <c r="C42" s="58" t="s">
        <v>269</v>
      </c>
      <c r="D42" s="59"/>
      <c r="E42" s="60"/>
      <c r="F42" s="60"/>
      <c r="G42" s="60"/>
      <c r="H42" s="60"/>
      <c r="I42" s="60"/>
      <c r="J42" s="61"/>
    </row>
    <row r="43" spans="2:10" x14ac:dyDescent="0.2">
      <c r="B43" s="128"/>
      <c r="C43" s="58" t="s">
        <v>270</v>
      </c>
      <c r="D43" s="59"/>
      <c r="E43" s="60"/>
      <c r="F43" s="60"/>
      <c r="G43" s="60"/>
      <c r="H43" s="60"/>
      <c r="I43" s="60"/>
      <c r="J43" s="61"/>
    </row>
    <row r="44" spans="2:10" x14ac:dyDescent="0.2">
      <c r="B44" s="128"/>
      <c r="C44" s="58" t="s">
        <v>271</v>
      </c>
      <c r="D44" s="59"/>
      <c r="E44" s="60"/>
      <c r="F44" s="60"/>
      <c r="G44" s="60"/>
      <c r="H44" s="60"/>
      <c r="I44" s="60"/>
      <c r="J44" s="61"/>
    </row>
    <row r="45" spans="2:10" x14ac:dyDescent="0.2">
      <c r="B45" s="128"/>
      <c r="C45" s="58" t="s">
        <v>272</v>
      </c>
      <c r="D45" s="59"/>
      <c r="E45" s="60"/>
      <c r="F45" s="60"/>
      <c r="G45" s="60"/>
      <c r="H45" s="60"/>
      <c r="I45" s="60"/>
      <c r="J45" s="61"/>
    </row>
    <row r="46" spans="2:10" x14ac:dyDescent="0.2">
      <c r="B46" s="128"/>
      <c r="C46" s="58" t="s">
        <v>273</v>
      </c>
      <c r="D46" s="59"/>
      <c r="E46" s="60"/>
      <c r="F46" s="60"/>
      <c r="G46" s="60"/>
      <c r="H46" s="60"/>
      <c r="I46" s="60"/>
      <c r="J46" s="61"/>
    </row>
    <row r="47" spans="2:10" ht="16" thickBot="1" x14ac:dyDescent="0.25">
      <c r="B47" s="129"/>
      <c r="C47" s="66" t="s">
        <v>274</v>
      </c>
      <c r="D47" s="67"/>
      <c r="E47" s="68"/>
      <c r="F47" s="68"/>
      <c r="G47" s="68"/>
      <c r="H47" s="68"/>
      <c r="I47" s="68"/>
      <c r="J47" s="69"/>
    </row>
    <row r="50" spans="3:7" x14ac:dyDescent="0.2">
      <c r="C50" s="130" t="s">
        <v>275</v>
      </c>
      <c r="D50" s="130"/>
      <c r="F50" s="130" t="s">
        <v>276</v>
      </c>
      <c r="G50" s="130"/>
    </row>
    <row r="51" spans="3:7" x14ac:dyDescent="0.2">
      <c r="C51" s="70" t="s">
        <v>277</v>
      </c>
      <c r="D51" s="16" t="s">
        <v>278</v>
      </c>
      <c r="F51" s="121" t="s">
        <v>279</v>
      </c>
      <c r="G51" s="123" t="s">
        <v>280</v>
      </c>
    </row>
    <row r="52" spans="3:7" x14ac:dyDescent="0.2">
      <c r="C52" s="70" t="s">
        <v>281</v>
      </c>
      <c r="D52" s="16" t="s">
        <v>278</v>
      </c>
      <c r="F52" s="122"/>
      <c r="G52" s="124"/>
    </row>
    <row r="53" spans="3:7" x14ac:dyDescent="0.2">
      <c r="C53" s="70" t="s">
        <v>283</v>
      </c>
      <c r="D53" s="16" t="s">
        <v>280</v>
      </c>
      <c r="F53" s="70" t="s">
        <v>284</v>
      </c>
      <c r="G53" s="16" t="s">
        <v>280</v>
      </c>
    </row>
    <row r="54" spans="3:7" x14ac:dyDescent="0.2">
      <c r="C54" s="70" t="s">
        <v>285</v>
      </c>
      <c r="D54" s="16" t="s">
        <v>280</v>
      </c>
      <c r="F54" s="70" t="s">
        <v>286</v>
      </c>
      <c r="G54" s="16" t="s">
        <v>280</v>
      </c>
    </row>
    <row r="55" spans="3:7" x14ac:dyDescent="0.2">
      <c r="C55" s="70" t="s">
        <v>287</v>
      </c>
      <c r="D55" s="16" t="s">
        <v>280</v>
      </c>
      <c r="F55" s="70" t="s">
        <v>288</v>
      </c>
      <c r="G55" s="16" t="s">
        <v>280</v>
      </c>
    </row>
    <row r="56" spans="3:7" x14ac:dyDescent="0.2">
      <c r="C56" s="70" t="s">
        <v>289</v>
      </c>
      <c r="D56" s="16" t="s">
        <v>280</v>
      </c>
      <c r="F56" s="70" t="s">
        <v>290</v>
      </c>
      <c r="G56" s="16" t="s">
        <v>280</v>
      </c>
    </row>
    <row r="57" spans="3:7" x14ac:dyDescent="0.2">
      <c r="C57" s="70" t="s">
        <v>291</v>
      </c>
      <c r="D57" s="16" t="s">
        <v>280</v>
      </c>
      <c r="F57" s="70" t="s">
        <v>292</v>
      </c>
      <c r="G57" s="16" t="s">
        <v>280</v>
      </c>
    </row>
    <row r="58" spans="3:7" x14ac:dyDescent="0.2">
      <c r="C58" s="70" t="s">
        <v>293</v>
      </c>
      <c r="D58" s="16" t="s">
        <v>280</v>
      </c>
      <c r="F58" s="70" t="s">
        <v>294</v>
      </c>
      <c r="G58" s="16" t="s">
        <v>280</v>
      </c>
    </row>
    <row r="59" spans="3:7" x14ac:dyDescent="0.2">
      <c r="C59" s="70" t="s">
        <v>295</v>
      </c>
      <c r="D59" s="16" t="s">
        <v>280</v>
      </c>
      <c r="F59" s="70" t="s">
        <v>296</v>
      </c>
      <c r="G59" s="16" t="s">
        <v>280</v>
      </c>
    </row>
    <row r="60" spans="3:7" x14ac:dyDescent="0.2">
      <c r="C60" s="70" t="s">
        <v>297</v>
      </c>
      <c r="D60" s="16" t="s">
        <v>280</v>
      </c>
      <c r="F60" s="70" t="s">
        <v>298</v>
      </c>
      <c r="G60" s="16" t="s">
        <v>280</v>
      </c>
    </row>
    <row r="61" spans="3:7" x14ac:dyDescent="0.2">
      <c r="C61" s="70" t="s">
        <v>299</v>
      </c>
      <c r="D61" s="16" t="s">
        <v>280</v>
      </c>
      <c r="F61" s="70" t="s">
        <v>300</v>
      </c>
      <c r="G61" s="16" t="s">
        <v>280</v>
      </c>
    </row>
    <row r="62" spans="3:7" x14ac:dyDescent="0.2">
      <c r="C62" s="70" t="s">
        <v>301</v>
      </c>
      <c r="D62" s="16" t="s">
        <v>280</v>
      </c>
      <c r="F62" s="70" t="s">
        <v>302</v>
      </c>
      <c r="G62" s="16" t="s">
        <v>280</v>
      </c>
    </row>
    <row r="63" spans="3:7" x14ac:dyDescent="0.2">
      <c r="C63" s="70" t="s">
        <v>303</v>
      </c>
      <c r="D63" s="16" t="s">
        <v>280</v>
      </c>
      <c r="F63" s="70" t="s">
        <v>304</v>
      </c>
      <c r="G63" s="16" t="s">
        <v>280</v>
      </c>
    </row>
    <row r="64" spans="3:7" x14ac:dyDescent="0.2">
      <c r="C64" s="70" t="s">
        <v>305</v>
      </c>
      <c r="D64" s="16" t="s">
        <v>280</v>
      </c>
      <c r="F64" s="70" t="s">
        <v>306</v>
      </c>
      <c r="G64" s="16" t="s">
        <v>280</v>
      </c>
    </row>
    <row r="65" spans="3:7" x14ac:dyDescent="0.2">
      <c r="C65" s="70" t="s">
        <v>307</v>
      </c>
      <c r="D65" s="16" t="s">
        <v>280</v>
      </c>
      <c r="F65" s="70" t="s">
        <v>308</v>
      </c>
      <c r="G65" s="16" t="s">
        <v>280</v>
      </c>
    </row>
    <row r="66" spans="3:7" x14ac:dyDescent="0.2">
      <c r="C66" s="70" t="s">
        <v>309</v>
      </c>
      <c r="D66" s="16" t="s">
        <v>282</v>
      </c>
      <c r="F66" s="70" t="s">
        <v>310</v>
      </c>
      <c r="G66" s="16" t="s">
        <v>280</v>
      </c>
    </row>
    <row r="67" spans="3:7" x14ac:dyDescent="0.2">
      <c r="C67" s="70" t="s">
        <v>311</v>
      </c>
      <c r="D67" s="16" t="s">
        <v>282</v>
      </c>
      <c r="F67" s="70" t="s">
        <v>308</v>
      </c>
      <c r="G67" s="16" t="s">
        <v>280</v>
      </c>
    </row>
    <row r="68" spans="3:7" x14ac:dyDescent="0.2">
      <c r="C68" s="70" t="s">
        <v>312</v>
      </c>
      <c r="D68" s="16" t="s">
        <v>280</v>
      </c>
      <c r="F68" s="70" t="s">
        <v>313</v>
      </c>
      <c r="G68" s="16" t="s">
        <v>280</v>
      </c>
    </row>
    <row r="69" spans="3:7" x14ac:dyDescent="0.2">
      <c r="C69" s="70" t="s">
        <v>314</v>
      </c>
      <c r="D69" s="16" t="s">
        <v>280</v>
      </c>
    </row>
    <row r="70" spans="3:7" x14ac:dyDescent="0.2">
      <c r="C70" s="70" t="s">
        <v>315</v>
      </c>
      <c r="D70" s="16" t="s">
        <v>282</v>
      </c>
    </row>
    <row r="71" spans="3:7" x14ac:dyDescent="0.2">
      <c r="C71" s="70" t="s">
        <v>316</v>
      </c>
      <c r="D71" s="16" t="s">
        <v>280</v>
      </c>
    </row>
    <row r="72" spans="3:7" x14ac:dyDescent="0.2">
      <c r="C72" s="70" t="s">
        <v>317</v>
      </c>
      <c r="D72" s="16" t="s">
        <v>280</v>
      </c>
    </row>
  </sheetData>
  <mergeCells count="8">
    <mergeCell ref="F51:F52"/>
    <mergeCell ref="G51:G52"/>
    <mergeCell ref="B14:B23"/>
    <mergeCell ref="B24:B31"/>
    <mergeCell ref="B33:B34"/>
    <mergeCell ref="B37:B47"/>
    <mergeCell ref="C50:D50"/>
    <mergeCell ref="F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P53"/>
  <sheetViews>
    <sheetView workbookViewId="0"/>
  </sheetViews>
  <sheetFormatPr baseColWidth="10" defaultColWidth="8.83203125" defaultRowHeight="15" x14ac:dyDescent="0.2"/>
  <cols>
    <col min="2" max="2" width="18.1640625" style="4" customWidth="1"/>
    <col min="3" max="3" width="14.5" customWidth="1"/>
    <col min="4" max="4" width="12" customWidth="1"/>
    <col min="5" max="5" width="19.6640625" customWidth="1"/>
    <col min="6" max="6" width="12.1640625" customWidth="1"/>
  </cols>
  <sheetData>
    <row r="1" spans="2:16" x14ac:dyDescent="0.2">
      <c r="C1" s="4"/>
      <c r="D1" s="4"/>
      <c r="E1" s="4"/>
      <c r="F1" s="4"/>
      <c r="G1" s="4"/>
      <c r="H1" s="4"/>
      <c r="I1" s="4"/>
      <c r="J1" s="4"/>
      <c r="K1" s="4"/>
      <c r="L1" s="4"/>
      <c r="M1" s="4"/>
      <c r="N1" s="4"/>
      <c r="O1" s="4"/>
      <c r="P1" s="4"/>
    </row>
    <row r="2" spans="2:16" x14ac:dyDescent="0.2">
      <c r="B2" s="16" t="s">
        <v>45</v>
      </c>
      <c r="C2" s="16" t="s">
        <v>103</v>
      </c>
      <c r="D2" s="16" t="s">
        <v>104</v>
      </c>
      <c r="E2" s="16" t="s">
        <v>106</v>
      </c>
      <c r="F2" s="16" t="s">
        <v>107</v>
      </c>
      <c r="G2" s="4"/>
      <c r="H2" s="4"/>
      <c r="I2" s="4"/>
      <c r="J2" s="4"/>
      <c r="K2" s="4"/>
      <c r="L2" s="4"/>
      <c r="M2" s="4"/>
      <c r="N2" s="4"/>
      <c r="O2" s="4"/>
      <c r="P2" s="4"/>
    </row>
    <row r="3" spans="2:16" x14ac:dyDescent="0.2">
      <c r="B3" s="4" t="s">
        <v>47</v>
      </c>
      <c r="C3" s="4">
        <v>1</v>
      </c>
      <c r="D3" s="4" t="s">
        <v>175</v>
      </c>
      <c r="E3" s="4">
        <v>333</v>
      </c>
      <c r="F3" s="4">
        <v>16</v>
      </c>
      <c r="G3" s="4"/>
      <c r="H3" s="4"/>
      <c r="I3" s="4"/>
      <c r="J3" s="4"/>
      <c r="K3" s="4"/>
      <c r="L3" s="4"/>
      <c r="M3" s="4"/>
      <c r="N3" s="4"/>
      <c r="O3" s="4"/>
      <c r="P3" s="4"/>
    </row>
    <row r="4" spans="2:16" x14ac:dyDescent="0.2">
      <c r="B4" s="4" t="s">
        <v>48</v>
      </c>
      <c r="C4" s="4">
        <v>2</v>
      </c>
      <c r="D4" s="4" t="s">
        <v>176</v>
      </c>
      <c r="E4" s="4">
        <v>400</v>
      </c>
      <c r="F4" s="4">
        <v>32</v>
      </c>
      <c r="G4" s="4"/>
      <c r="H4" s="4"/>
      <c r="I4" s="4"/>
      <c r="J4" s="4"/>
      <c r="K4" s="4"/>
      <c r="L4" s="4"/>
      <c r="M4" s="4"/>
      <c r="N4" s="4"/>
      <c r="O4" s="4"/>
      <c r="P4" s="4"/>
    </row>
    <row r="5" spans="2:16" x14ac:dyDescent="0.2">
      <c r="B5" s="4" t="s">
        <v>49</v>
      </c>
      <c r="C5" s="4"/>
      <c r="D5" s="4"/>
      <c r="E5" s="4">
        <v>532</v>
      </c>
      <c r="F5" s="4"/>
      <c r="G5" s="4"/>
      <c r="H5" s="4"/>
      <c r="I5" s="4"/>
      <c r="J5" s="4"/>
      <c r="K5" s="4"/>
      <c r="L5" s="4"/>
      <c r="M5" s="4"/>
      <c r="N5" s="4"/>
      <c r="O5" s="4"/>
      <c r="P5" s="4"/>
    </row>
    <row r="6" spans="2:16" x14ac:dyDescent="0.2">
      <c r="C6" s="4"/>
      <c r="D6" s="4"/>
      <c r="E6" s="4"/>
      <c r="F6" s="4"/>
      <c r="G6" s="4"/>
      <c r="H6" s="4"/>
      <c r="I6" s="4"/>
      <c r="J6" s="4"/>
      <c r="K6" s="4"/>
      <c r="L6" s="4"/>
      <c r="M6" s="4"/>
      <c r="N6" s="4"/>
      <c r="O6" s="4"/>
      <c r="P6" s="4"/>
    </row>
    <row r="7" spans="2:16" x14ac:dyDescent="0.2">
      <c r="C7" s="4"/>
      <c r="D7" s="4"/>
      <c r="E7" s="4"/>
      <c r="F7" s="4"/>
      <c r="G7" s="4"/>
      <c r="H7" s="4"/>
      <c r="I7" s="4"/>
      <c r="J7" s="4"/>
      <c r="K7" s="4"/>
      <c r="L7" s="4"/>
      <c r="M7" s="4"/>
      <c r="N7" s="4"/>
      <c r="O7" s="4"/>
      <c r="P7" s="4"/>
    </row>
    <row r="8" spans="2:16" x14ac:dyDescent="0.2">
      <c r="C8" s="4"/>
      <c r="D8" s="4"/>
      <c r="E8" s="4"/>
      <c r="F8" s="4"/>
      <c r="G8" s="4"/>
      <c r="H8" s="4"/>
      <c r="I8" s="4"/>
      <c r="J8" s="4"/>
      <c r="K8" s="4"/>
      <c r="L8" s="4"/>
      <c r="M8" s="4"/>
      <c r="N8" s="4"/>
      <c r="O8" s="4"/>
      <c r="P8" s="4"/>
    </row>
    <row r="9" spans="2:16" x14ac:dyDescent="0.2">
      <c r="B9" s="16" t="s">
        <v>62</v>
      </c>
      <c r="C9" s="4"/>
      <c r="D9" s="4"/>
      <c r="E9" s="4"/>
      <c r="F9" s="4"/>
      <c r="G9" s="4"/>
      <c r="H9" s="4"/>
      <c r="I9" s="4"/>
      <c r="J9" s="4"/>
      <c r="K9" s="4"/>
      <c r="L9" s="4"/>
      <c r="M9" s="4"/>
      <c r="N9" s="4"/>
      <c r="O9" s="4"/>
      <c r="P9" s="4"/>
    </row>
    <row r="10" spans="2:16" x14ac:dyDescent="0.2">
      <c r="B10" s="4">
        <v>0</v>
      </c>
      <c r="C10" s="4"/>
      <c r="D10" s="4"/>
      <c r="E10" s="4"/>
      <c r="F10" s="4"/>
      <c r="G10" s="4"/>
      <c r="H10" s="4"/>
      <c r="I10" s="4"/>
      <c r="J10" s="4"/>
      <c r="K10" s="4"/>
      <c r="L10" s="4"/>
      <c r="M10" s="4"/>
      <c r="N10" s="4"/>
      <c r="O10" s="4"/>
      <c r="P10" s="4"/>
    </row>
    <row r="11" spans="2:16" x14ac:dyDescent="0.2">
      <c r="B11" s="4">
        <v>1</v>
      </c>
      <c r="C11" s="4"/>
      <c r="D11" s="4"/>
      <c r="E11" s="4"/>
      <c r="F11" s="4"/>
      <c r="G11" s="4"/>
      <c r="H11" s="4"/>
      <c r="I11" s="4"/>
      <c r="J11" s="4"/>
      <c r="K11" s="4"/>
      <c r="L11" s="4"/>
      <c r="M11" s="4"/>
      <c r="N11" s="4"/>
      <c r="O11" s="4"/>
      <c r="P11" s="4"/>
    </row>
    <row r="12" spans="2:16" x14ac:dyDescent="0.2">
      <c r="B12" s="4">
        <v>2</v>
      </c>
      <c r="C12" s="4"/>
      <c r="D12" s="4"/>
      <c r="E12" s="4"/>
      <c r="F12" s="4"/>
      <c r="G12" s="4"/>
      <c r="H12" s="4"/>
      <c r="I12" s="4"/>
      <c r="J12" s="4"/>
      <c r="K12" s="4"/>
      <c r="L12" s="4"/>
      <c r="M12" s="4"/>
      <c r="N12" s="4"/>
      <c r="O12" s="4"/>
      <c r="P12" s="4"/>
    </row>
    <row r="13" spans="2:16" x14ac:dyDescent="0.2">
      <c r="C13" s="4"/>
      <c r="D13" s="4"/>
      <c r="E13" s="4"/>
      <c r="F13" s="4"/>
      <c r="G13" s="4"/>
      <c r="H13" s="4"/>
      <c r="I13" s="4"/>
      <c r="J13" s="4"/>
      <c r="K13" s="4"/>
      <c r="L13" s="4"/>
      <c r="M13" s="4"/>
      <c r="N13" s="4"/>
      <c r="O13" s="4"/>
      <c r="P13" s="4"/>
    </row>
    <row r="14" spans="2:16" x14ac:dyDescent="0.2">
      <c r="C14" s="4"/>
      <c r="D14" s="4"/>
      <c r="E14" s="4"/>
      <c r="F14" s="4"/>
      <c r="G14" s="4"/>
      <c r="H14" s="4"/>
      <c r="I14" s="4"/>
      <c r="J14" s="4"/>
      <c r="K14" s="4"/>
      <c r="L14" s="4"/>
      <c r="M14" s="4"/>
      <c r="N14" s="4"/>
      <c r="O14" s="4"/>
      <c r="P14" s="4"/>
    </row>
    <row r="15" spans="2:16" x14ac:dyDescent="0.2">
      <c r="B15" s="16" t="s">
        <v>66</v>
      </c>
      <c r="C15" s="4"/>
      <c r="D15" s="4"/>
      <c r="E15" s="4"/>
      <c r="F15" s="4"/>
      <c r="G15" s="4"/>
      <c r="H15" s="4"/>
      <c r="I15" s="4"/>
      <c r="J15" s="4"/>
      <c r="K15" s="4"/>
      <c r="L15" s="4"/>
      <c r="M15" s="4"/>
      <c r="N15" s="4"/>
      <c r="O15" s="4"/>
      <c r="P15" s="4"/>
    </row>
    <row r="16" spans="2:16" x14ac:dyDescent="0.2">
      <c r="B16" s="4">
        <v>0</v>
      </c>
      <c r="C16" s="4"/>
      <c r="D16" s="4"/>
      <c r="E16" s="4"/>
      <c r="F16" s="4"/>
      <c r="G16" s="4"/>
      <c r="H16" s="4"/>
      <c r="I16" s="4"/>
      <c r="J16" s="4"/>
      <c r="K16" s="4"/>
      <c r="L16" s="4"/>
      <c r="M16" s="4"/>
      <c r="N16" s="4"/>
      <c r="O16" s="4"/>
      <c r="P16" s="4"/>
    </row>
    <row r="17" spans="2:16" x14ac:dyDescent="0.2">
      <c r="B17" s="4">
        <v>1</v>
      </c>
      <c r="C17" s="4"/>
      <c r="D17" s="4"/>
      <c r="E17" s="4"/>
      <c r="F17" s="4"/>
      <c r="G17" s="4"/>
      <c r="H17" s="4"/>
      <c r="I17" s="4"/>
      <c r="J17" s="4"/>
      <c r="K17" s="4"/>
      <c r="L17" s="4"/>
      <c r="M17" s="4"/>
      <c r="N17" s="4"/>
      <c r="O17" s="4"/>
      <c r="P17" s="4"/>
    </row>
    <row r="18" spans="2:16" x14ac:dyDescent="0.2">
      <c r="B18" s="4">
        <v>2</v>
      </c>
      <c r="C18" s="4"/>
      <c r="D18" s="4"/>
      <c r="E18" s="4"/>
      <c r="F18" s="4"/>
      <c r="G18" s="4"/>
      <c r="H18" s="4"/>
      <c r="I18" s="4"/>
      <c r="J18" s="4"/>
      <c r="K18" s="4"/>
      <c r="L18" s="4"/>
      <c r="M18" s="4"/>
      <c r="N18" s="4"/>
      <c r="O18" s="4"/>
      <c r="P18" s="4"/>
    </row>
    <row r="19" spans="2:16" x14ac:dyDescent="0.2">
      <c r="C19" s="4"/>
      <c r="D19" s="4"/>
      <c r="E19" s="4"/>
      <c r="F19" s="4"/>
      <c r="G19" s="4"/>
      <c r="H19" s="4"/>
      <c r="I19" s="4"/>
      <c r="J19" s="4"/>
      <c r="K19" s="4"/>
      <c r="L19" s="4"/>
      <c r="M19" s="4"/>
      <c r="N19" s="4"/>
      <c r="O19" s="4"/>
      <c r="P19" s="4"/>
    </row>
    <row r="20" spans="2:16" x14ac:dyDescent="0.2">
      <c r="C20" s="4"/>
      <c r="D20" s="4"/>
      <c r="E20" s="4"/>
      <c r="F20" s="4"/>
      <c r="G20" s="4"/>
      <c r="H20" s="4"/>
      <c r="I20" s="4"/>
      <c r="J20" s="4"/>
      <c r="K20" s="4"/>
      <c r="L20" s="4"/>
      <c r="M20" s="4"/>
      <c r="N20" s="4"/>
      <c r="O20" s="4"/>
      <c r="P20" s="4"/>
    </row>
    <row r="21" spans="2:16" x14ac:dyDescent="0.2">
      <c r="B21" s="16" t="s">
        <v>80</v>
      </c>
      <c r="C21" s="4"/>
      <c r="D21" s="4"/>
      <c r="E21" s="4"/>
      <c r="F21" s="4"/>
      <c r="G21" s="4"/>
      <c r="H21" s="4"/>
      <c r="I21" s="4"/>
      <c r="J21" s="4"/>
      <c r="K21" s="4"/>
      <c r="L21" s="4"/>
      <c r="M21" s="4"/>
      <c r="N21" s="4"/>
      <c r="O21" s="4"/>
      <c r="P21" s="4"/>
    </row>
    <row r="22" spans="2:16" x14ac:dyDescent="0.2">
      <c r="B22" s="4">
        <v>0</v>
      </c>
      <c r="C22" s="4"/>
      <c r="D22" s="4"/>
      <c r="E22" s="4"/>
      <c r="F22" s="4"/>
      <c r="G22" s="4"/>
      <c r="H22" s="4"/>
      <c r="I22" s="4"/>
      <c r="J22" s="4"/>
      <c r="K22" s="4"/>
      <c r="L22" s="4"/>
      <c r="M22" s="4"/>
      <c r="N22" s="4"/>
      <c r="O22" s="4"/>
      <c r="P22" s="4"/>
    </row>
    <row r="23" spans="2:16" x14ac:dyDescent="0.2">
      <c r="B23" s="4">
        <v>1</v>
      </c>
      <c r="C23" s="4"/>
      <c r="D23" s="4"/>
      <c r="E23" s="4"/>
      <c r="F23" s="4"/>
      <c r="G23" s="4"/>
      <c r="H23" s="4"/>
      <c r="I23" s="4"/>
      <c r="J23" s="4"/>
      <c r="K23" s="4"/>
      <c r="L23" s="4"/>
      <c r="M23" s="4"/>
      <c r="N23" s="4"/>
      <c r="O23" s="4"/>
      <c r="P23" s="4"/>
    </row>
    <row r="24" spans="2:16" x14ac:dyDescent="0.2">
      <c r="B24" s="4">
        <v>2</v>
      </c>
      <c r="C24" s="4"/>
      <c r="D24" s="4"/>
      <c r="E24" s="4"/>
      <c r="F24" s="4"/>
      <c r="G24" s="4"/>
      <c r="H24" s="4"/>
      <c r="I24" s="4"/>
      <c r="J24" s="4"/>
      <c r="K24" s="4"/>
      <c r="L24" s="4"/>
      <c r="M24" s="4"/>
      <c r="N24" s="4"/>
      <c r="O24" s="4"/>
      <c r="P24" s="4"/>
    </row>
    <row r="25" spans="2:16" x14ac:dyDescent="0.2">
      <c r="B25" s="4">
        <v>3</v>
      </c>
      <c r="C25" s="4"/>
      <c r="D25" s="4"/>
      <c r="E25" s="4"/>
      <c r="F25" s="4"/>
      <c r="G25" s="4"/>
      <c r="H25" s="4"/>
      <c r="I25" s="4"/>
      <c r="J25" s="4"/>
      <c r="K25" s="4"/>
      <c r="L25" s="4"/>
      <c r="M25" s="4"/>
      <c r="N25" s="4"/>
      <c r="O25" s="4"/>
      <c r="P25" s="4"/>
    </row>
    <row r="26" spans="2:16" x14ac:dyDescent="0.2">
      <c r="B26" s="4">
        <v>4</v>
      </c>
      <c r="C26" s="4"/>
      <c r="D26" s="4"/>
      <c r="E26" s="4"/>
      <c r="F26" s="4"/>
      <c r="G26" s="4"/>
      <c r="H26" s="4"/>
      <c r="I26" s="4"/>
      <c r="J26" s="4"/>
      <c r="K26" s="4"/>
      <c r="L26" s="4"/>
      <c r="M26" s="4"/>
      <c r="N26" s="4"/>
      <c r="O26" s="4"/>
      <c r="P26" s="4"/>
    </row>
    <row r="27" spans="2:16" x14ac:dyDescent="0.2">
      <c r="C27" s="4"/>
      <c r="D27" s="4"/>
      <c r="E27" s="4"/>
      <c r="F27" s="4"/>
      <c r="G27" s="4"/>
      <c r="H27" s="4"/>
      <c r="I27" s="4"/>
      <c r="J27" s="4"/>
      <c r="K27" s="4"/>
      <c r="L27" s="4"/>
      <c r="M27" s="4"/>
      <c r="N27" s="4"/>
      <c r="O27" s="4"/>
      <c r="P27" s="4"/>
    </row>
    <row r="28" spans="2:16" x14ac:dyDescent="0.2">
      <c r="C28" s="4"/>
      <c r="D28" s="4"/>
      <c r="E28" s="4"/>
      <c r="F28" s="4"/>
      <c r="G28" s="4"/>
      <c r="H28" s="4"/>
      <c r="I28" s="4"/>
      <c r="J28" s="4"/>
      <c r="K28" s="4"/>
      <c r="L28" s="4"/>
      <c r="M28" s="4"/>
      <c r="N28" s="4"/>
      <c r="O28" s="4"/>
      <c r="P28" s="4"/>
    </row>
    <row r="29" spans="2:16" x14ac:dyDescent="0.2">
      <c r="B29" s="16" t="s">
        <v>109</v>
      </c>
    </row>
    <row r="30" spans="2:16" x14ac:dyDescent="0.2">
      <c r="B30" s="4" t="s">
        <v>112</v>
      </c>
    </row>
    <row r="31" spans="2:16" x14ac:dyDescent="0.2">
      <c r="B31" s="4" t="s">
        <v>111</v>
      </c>
    </row>
    <row r="34" spans="2:2" x14ac:dyDescent="0.2">
      <c r="B34" s="16" t="s">
        <v>117</v>
      </c>
    </row>
    <row r="35" spans="2:2" x14ac:dyDescent="0.2">
      <c r="B35" s="4">
        <v>0</v>
      </c>
    </row>
    <row r="36" spans="2:2" x14ac:dyDescent="0.2">
      <c r="B36" s="4">
        <v>1</v>
      </c>
    </row>
    <row r="40" spans="2:2" x14ac:dyDescent="0.2">
      <c r="B40" s="16" t="s">
        <v>119</v>
      </c>
    </row>
    <row r="41" spans="2:2" x14ac:dyDescent="0.2">
      <c r="B41" s="4">
        <v>0</v>
      </c>
    </row>
    <row r="42" spans="2:2" x14ac:dyDescent="0.2">
      <c r="B42" s="4">
        <v>1</v>
      </c>
    </row>
    <row r="47" spans="2:2" x14ac:dyDescent="0.2">
      <c r="B47" s="16" t="s">
        <v>168</v>
      </c>
    </row>
    <row r="48" spans="2:2" x14ac:dyDescent="0.2">
      <c r="B48" s="4" t="s">
        <v>172</v>
      </c>
    </row>
    <row r="49" spans="2:2" x14ac:dyDescent="0.2">
      <c r="B49" s="4" t="s">
        <v>173</v>
      </c>
    </row>
    <row r="50" spans="2:2" x14ac:dyDescent="0.2">
      <c r="B50" s="4" t="s">
        <v>174</v>
      </c>
    </row>
    <row r="51" spans="2:2" x14ac:dyDescent="0.2">
      <c r="B51" s="4" t="s">
        <v>169</v>
      </c>
    </row>
    <row r="52" spans="2:2" x14ac:dyDescent="0.2">
      <c r="B52" s="4" t="s">
        <v>170</v>
      </c>
    </row>
    <row r="53" spans="2:2" x14ac:dyDescent="0.2">
      <c r="B53" s="4" t="s">
        <v>171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F39002100AED4881FF84EF59C3C9C1" ma:contentTypeVersion="2" ma:contentTypeDescription="Create a new document." ma:contentTypeScope="" ma:versionID="2c603e2ad5ea469e5bf2eb3f29f75115">
  <xsd:schema xmlns:xsd="http://www.w3.org/2001/XMLSchema" xmlns:p="http://schemas.microsoft.com/office/2006/metadata/properties" targetNamespace="http://schemas.microsoft.com/office/2006/metadata/properties" ma:root="true" ma:fieldsID="7d71986fb7b614c2a4eba97d0afda2d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59C361-E4C1-4E90-8453-8B03F0EFAE29}">
  <ds:schemaRefs>
    <ds:schemaRef ds:uri="http://schemas.microsoft.com/sharepoint/v3/contenttype/forms"/>
  </ds:schemaRefs>
</ds:datastoreItem>
</file>

<file path=customXml/itemProps2.xml><?xml version="1.0" encoding="utf-8"?>
<ds:datastoreItem xmlns:ds="http://schemas.openxmlformats.org/officeDocument/2006/customXml" ds:itemID="{DC8A12E8-3267-4371-B86B-1051F79834E2}">
  <ds:schemaRefs>
    <ds:schemaRef ds:uri="http://www.w3.org/XML/1998/namespace"/>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06CDB85-73AB-4C2B-BABB-3F1512DDD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262</vt:i4>
      </vt:variant>
    </vt:vector>
  </HeadingPairs>
  <TitlesOfParts>
    <vt:vector size="266" baseType="lpstr">
      <vt:lpstr>Revision History</vt:lpstr>
      <vt:lpstr>Input Data</vt:lpstr>
      <vt:lpstr>Power Results</vt:lpstr>
      <vt:lpstr>Drop Down Options</vt:lpstr>
      <vt:lpstr>AVS_Class</vt:lpstr>
      <vt:lpstr>BB2D_Activity</vt:lpstr>
      <vt:lpstr>BB2D_Usage</vt:lpstr>
      <vt:lpstr>CRYPTO_Activity</vt:lpstr>
      <vt:lpstr>CRYPTO_Usage</vt:lpstr>
      <vt:lpstr>CSI2_Activity</vt:lpstr>
      <vt:lpstr>CSI2_Freq</vt:lpstr>
      <vt:lpstr>CSI2_Usage</vt:lpstr>
      <vt:lpstr>DCAN1_Activity</vt:lpstr>
      <vt:lpstr>DCAN1_Usage</vt:lpstr>
      <vt:lpstr>DCAN2_Activity</vt:lpstr>
      <vt:lpstr>DCAN2_Usage</vt:lpstr>
      <vt:lpstr>DDR_Bus_Width</vt:lpstr>
      <vt:lpstr>DDR_Channels</vt:lpstr>
      <vt:lpstr>DDR_Frequency</vt:lpstr>
      <vt:lpstr>DDR_Type</vt:lpstr>
      <vt:lpstr>DSP_Frequency</vt:lpstr>
      <vt:lpstr>DSP1_Activity</vt:lpstr>
      <vt:lpstr>DSP1_DDR_Read</vt:lpstr>
      <vt:lpstr>DSP1_DDR_Write</vt:lpstr>
      <vt:lpstr>DSP2_Activity</vt:lpstr>
      <vt:lpstr>DSP2_DDR_Read</vt:lpstr>
      <vt:lpstr>DSP2_DDR_Write</vt:lpstr>
      <vt:lpstr>ECC</vt:lpstr>
      <vt:lpstr>EVE_Frequency</vt:lpstr>
      <vt:lpstr>EVE1_Activity</vt:lpstr>
      <vt:lpstr>EVE1_DDR_Read</vt:lpstr>
      <vt:lpstr>EVE1_DDR_Write</vt:lpstr>
      <vt:lpstr>EVE2_Activity</vt:lpstr>
      <vt:lpstr>EVE2_DDR_Read</vt:lpstr>
      <vt:lpstr>EVE2_DDR_Write</vt:lpstr>
      <vt:lpstr>EVE3_Activity</vt:lpstr>
      <vt:lpstr>EVE3_DDR_Read</vt:lpstr>
      <vt:lpstr>EVE3_DDR_Write</vt:lpstr>
      <vt:lpstr>EVE4_Activity</vt:lpstr>
      <vt:lpstr>EVE4_DDR_Read</vt:lpstr>
      <vt:lpstr>EVE4_DDR_Write</vt:lpstr>
      <vt:lpstr>GMAC_SW0_Activity</vt:lpstr>
      <vt:lpstr>GMAC_SW0_Usage</vt:lpstr>
      <vt:lpstr>GMAC_SW1_Activity</vt:lpstr>
      <vt:lpstr>GMAC_SW1_Usage</vt:lpstr>
      <vt:lpstr>GMAC0_FREQ</vt:lpstr>
      <vt:lpstr>GMAC0_RD_BW</vt:lpstr>
      <vt:lpstr>GMAC0_WR_BW</vt:lpstr>
      <vt:lpstr>GMAC1_FREQ</vt:lpstr>
      <vt:lpstr>GMAC1_RD_BW</vt:lpstr>
      <vt:lpstr>GMAC1_WR_BW</vt:lpstr>
      <vt:lpstr>GPMC_Activity</vt:lpstr>
      <vt:lpstr>GPMC_FREQ</vt:lpstr>
      <vt:lpstr>GPMC_RD_BW</vt:lpstr>
      <vt:lpstr>GPMC_Usage</vt:lpstr>
      <vt:lpstr>GPMC_WR_BW</vt:lpstr>
      <vt:lpstr>GPU_Activity</vt:lpstr>
      <vt:lpstr>GPU_DDR_Read</vt:lpstr>
      <vt:lpstr>GPU_DDR_Write</vt:lpstr>
      <vt:lpstr>GPU_Frequency</vt:lpstr>
      <vt:lpstr>HDMI_Activity</vt:lpstr>
      <vt:lpstr>HDMI_BitW</vt:lpstr>
      <vt:lpstr>HDMI_Freq</vt:lpstr>
      <vt:lpstr>HDMI_RD_BW</vt:lpstr>
      <vt:lpstr>HDMI_Usage</vt:lpstr>
      <vt:lpstr>ICSS1_Activity</vt:lpstr>
      <vt:lpstr>ICSS1_Usage</vt:lpstr>
      <vt:lpstr>ICSS2_Activity</vt:lpstr>
      <vt:lpstr>ICSS2_Usage</vt:lpstr>
      <vt:lpstr>IPU1_Activity</vt:lpstr>
      <vt:lpstr>IPU1_Usage</vt:lpstr>
      <vt:lpstr>IPU2_Activity</vt:lpstr>
      <vt:lpstr>IPU2_Usage</vt:lpstr>
      <vt:lpstr>ISS_Activity</vt:lpstr>
      <vt:lpstr>ISS_DDR_Read</vt:lpstr>
      <vt:lpstr>ISS_DDR_Write</vt:lpstr>
      <vt:lpstr>ISS_Freq</vt:lpstr>
      <vt:lpstr>ISS_Usage</vt:lpstr>
      <vt:lpstr>IVA_Activity</vt:lpstr>
      <vt:lpstr>IVA_DDR_Read</vt:lpstr>
      <vt:lpstr>IVA_DDR_Write</vt:lpstr>
      <vt:lpstr>IVA_Frequency</vt:lpstr>
      <vt:lpstr>Junction_Temperature</vt:lpstr>
      <vt:lpstr>MCASP1_Activity</vt:lpstr>
      <vt:lpstr>MCASP1_FREQ</vt:lpstr>
      <vt:lpstr>MCASP1_RD_BW</vt:lpstr>
      <vt:lpstr>MCASP1_Usage</vt:lpstr>
      <vt:lpstr>MCASP1_WR_BW</vt:lpstr>
      <vt:lpstr>MCASP2_Activity</vt:lpstr>
      <vt:lpstr>MCASP2_FREQ</vt:lpstr>
      <vt:lpstr>MCASP2_RD_BW</vt:lpstr>
      <vt:lpstr>MCASP2_Usage</vt:lpstr>
      <vt:lpstr>MCASP2_WR_BW</vt:lpstr>
      <vt:lpstr>MCASP3_Activity</vt:lpstr>
      <vt:lpstr>MCASP3_FREQ</vt:lpstr>
      <vt:lpstr>MCASP3_RD_BW</vt:lpstr>
      <vt:lpstr>MCASP3_Usage</vt:lpstr>
      <vt:lpstr>MCASP3_WR_BW</vt:lpstr>
      <vt:lpstr>MCASP4_Activity</vt:lpstr>
      <vt:lpstr>MCASP4_FREQ</vt:lpstr>
      <vt:lpstr>MCASP4_RD_BW</vt:lpstr>
      <vt:lpstr>MCASP4_Usage</vt:lpstr>
      <vt:lpstr>MCASP4_WR_BW</vt:lpstr>
      <vt:lpstr>MCASP5_Activity</vt:lpstr>
      <vt:lpstr>MCASP5_FREQ</vt:lpstr>
      <vt:lpstr>MCASP5_RD_BW</vt:lpstr>
      <vt:lpstr>MCASP5_Usage</vt:lpstr>
      <vt:lpstr>MCASP5_WR_BW</vt:lpstr>
      <vt:lpstr>MCASP6_Activity</vt:lpstr>
      <vt:lpstr>MCASP6_FREQ</vt:lpstr>
      <vt:lpstr>MCASP6_RD_BW</vt:lpstr>
      <vt:lpstr>MCASP6_Usage</vt:lpstr>
      <vt:lpstr>MCASP6_WR_BW</vt:lpstr>
      <vt:lpstr>MCASP7_Activity</vt:lpstr>
      <vt:lpstr>MCASP7_FREQ</vt:lpstr>
      <vt:lpstr>MCASP7_RD_BW</vt:lpstr>
      <vt:lpstr>MCASP7_Usage</vt:lpstr>
      <vt:lpstr>MCASP7_WR_BW</vt:lpstr>
      <vt:lpstr>MCASP8_Activity</vt:lpstr>
      <vt:lpstr>MCASP8_FREQ</vt:lpstr>
      <vt:lpstr>MCASP8_RD_BW</vt:lpstr>
      <vt:lpstr>MCASP8_Usage</vt:lpstr>
      <vt:lpstr>MCASP8_WR_BW</vt:lpstr>
      <vt:lpstr>MLB_Activity</vt:lpstr>
      <vt:lpstr>MLB_FREQ</vt:lpstr>
      <vt:lpstr>MLB_RD_BW</vt:lpstr>
      <vt:lpstr>MLB_Usage</vt:lpstr>
      <vt:lpstr>MLB_WR_BW</vt:lpstr>
      <vt:lpstr>MMC1_Activity</vt:lpstr>
      <vt:lpstr>MMC1_FREQ</vt:lpstr>
      <vt:lpstr>MMC1_RD_BW</vt:lpstr>
      <vt:lpstr>MMC1_Usage</vt:lpstr>
      <vt:lpstr>MMC1_WR_BW</vt:lpstr>
      <vt:lpstr>MMC2_Activity</vt:lpstr>
      <vt:lpstr>MMC2_FREQ</vt:lpstr>
      <vt:lpstr>MMC2_RD_BW</vt:lpstr>
      <vt:lpstr>MMC2_Usage</vt:lpstr>
      <vt:lpstr>MMC2_WR_BW</vt:lpstr>
      <vt:lpstr>MMC3_Activity</vt:lpstr>
      <vt:lpstr>MMC3_FREQ</vt:lpstr>
      <vt:lpstr>MMC3_RD_BW</vt:lpstr>
      <vt:lpstr>MMC3_Usage</vt:lpstr>
      <vt:lpstr>MMC3_WR_BW</vt:lpstr>
      <vt:lpstr>MMC4_Activity</vt:lpstr>
      <vt:lpstr>MMC4_FREQ</vt:lpstr>
      <vt:lpstr>MMC4_RD_BW</vt:lpstr>
      <vt:lpstr>MMC4_Usage</vt:lpstr>
      <vt:lpstr>MMC4_WR_BW</vt:lpstr>
      <vt:lpstr>MPU_Frequency</vt:lpstr>
      <vt:lpstr>MPU1_Activity</vt:lpstr>
      <vt:lpstr>MPU1_DDR_Read</vt:lpstr>
      <vt:lpstr>MPU1_DDR_Write</vt:lpstr>
      <vt:lpstr>MPU2_Activity</vt:lpstr>
      <vt:lpstr>MPU2_DDR_Read</vt:lpstr>
      <vt:lpstr>MPU2_DDR_Write</vt:lpstr>
      <vt:lpstr>Num_DSP</vt:lpstr>
      <vt:lpstr>Num_EVE</vt:lpstr>
      <vt:lpstr>Num_GPU</vt:lpstr>
      <vt:lpstr>Num_IVA</vt:lpstr>
      <vt:lpstr>Num_MPU</vt:lpstr>
      <vt:lpstr>PCI1_FREQ</vt:lpstr>
      <vt:lpstr>PCI1_RD_BW</vt:lpstr>
      <vt:lpstr>PCI1_WR_BW</vt:lpstr>
      <vt:lpstr>PCI2_FREQ</vt:lpstr>
      <vt:lpstr>PCI2_RD_BW</vt:lpstr>
      <vt:lpstr>PCI2_WR_BW</vt:lpstr>
      <vt:lpstr>PCIE_SS1_Activity</vt:lpstr>
      <vt:lpstr>PCIE_SS1_Usage</vt:lpstr>
      <vt:lpstr>PCIE_SS2_Activity</vt:lpstr>
      <vt:lpstr>PCIE_SS2_Usage</vt:lpstr>
      <vt:lpstr>PERIPHERAL_DDR_Read</vt:lpstr>
      <vt:lpstr>PERIPHERAL_DDR_Write</vt:lpstr>
      <vt:lpstr>PROCESS_ST</vt:lpstr>
      <vt:lpstr>QSPI_Activity</vt:lpstr>
      <vt:lpstr>QSPI_FREQ</vt:lpstr>
      <vt:lpstr>QSPI_RD_BW</vt:lpstr>
      <vt:lpstr>QSPI_Usage</vt:lpstr>
      <vt:lpstr>QSPI_WR_BW</vt:lpstr>
      <vt:lpstr>SATA_Activity</vt:lpstr>
      <vt:lpstr>SATA_FREQ</vt:lpstr>
      <vt:lpstr>SATA_RD_BW</vt:lpstr>
      <vt:lpstr>SATA_Usage</vt:lpstr>
      <vt:lpstr>SATA_WR_BW</vt:lpstr>
      <vt:lpstr>SPI_Activity</vt:lpstr>
      <vt:lpstr>SPI_FREQ</vt:lpstr>
      <vt:lpstr>SPI_RD_BW</vt:lpstr>
      <vt:lpstr>SPI_Usage</vt:lpstr>
      <vt:lpstr>SPI_WR_BW</vt:lpstr>
      <vt:lpstr>UART_I2C_GPIO_Activity</vt:lpstr>
      <vt:lpstr>UART_I2C_GPIO_Usage</vt:lpstr>
      <vt:lpstr>USB1_Activity</vt:lpstr>
      <vt:lpstr>USB1_FREQ</vt:lpstr>
      <vt:lpstr>USB1_RD_BW</vt:lpstr>
      <vt:lpstr>USB1_Usage</vt:lpstr>
      <vt:lpstr>USB1_WR_BW</vt:lpstr>
      <vt:lpstr>USB2_Activity</vt:lpstr>
      <vt:lpstr>USB2_FREQ</vt:lpstr>
      <vt:lpstr>USB2_RD_BW</vt:lpstr>
      <vt:lpstr>USB2_Usage</vt:lpstr>
      <vt:lpstr>USB2_WR_BW</vt:lpstr>
      <vt:lpstr>USB3_Activity</vt:lpstr>
      <vt:lpstr>USB3_FREQ</vt:lpstr>
      <vt:lpstr>USB3_RD_BW</vt:lpstr>
      <vt:lpstr>USB3_Usage</vt:lpstr>
      <vt:lpstr>USB3_WR_BW</vt:lpstr>
      <vt:lpstr>USB4_Activity</vt:lpstr>
      <vt:lpstr>USB4_FREQ</vt:lpstr>
      <vt:lpstr>USB4_RD_BW</vt:lpstr>
      <vt:lpstr>USB4_Usage</vt:lpstr>
      <vt:lpstr>USB4_WR_BW</vt:lpstr>
      <vt:lpstr>VCP1_Activity</vt:lpstr>
      <vt:lpstr>VCP1_Usage</vt:lpstr>
      <vt:lpstr>VCP2_Activity</vt:lpstr>
      <vt:lpstr>VCP2_Usage</vt:lpstr>
      <vt:lpstr>VDD_CORE_MARGIN</vt:lpstr>
      <vt:lpstr>VDD_DSPEVE_MARGIN</vt:lpstr>
      <vt:lpstr>VDD_GPU_MARGIN</vt:lpstr>
      <vt:lpstr>VDD_IVA_MARGIN</vt:lpstr>
      <vt:lpstr>VDD_MPU_MARGIN</vt:lpstr>
      <vt:lpstr>VIN1_Activity</vt:lpstr>
      <vt:lpstr>VIN1_BitW</vt:lpstr>
      <vt:lpstr>VIN1_Freq</vt:lpstr>
      <vt:lpstr>VIN1_Usage</vt:lpstr>
      <vt:lpstr>VIN1_WR_BW</vt:lpstr>
      <vt:lpstr>VIN2_Activity</vt:lpstr>
      <vt:lpstr>VIN2_BitW</vt:lpstr>
      <vt:lpstr>VIN2_Freq</vt:lpstr>
      <vt:lpstr>VIN2_Usage</vt:lpstr>
      <vt:lpstr>VIN2_WR_BW</vt:lpstr>
      <vt:lpstr>VIN3_Activity</vt:lpstr>
      <vt:lpstr>VIN3_BitW</vt:lpstr>
      <vt:lpstr>VIN3_Freq</vt:lpstr>
      <vt:lpstr>VIN3_Usage</vt:lpstr>
      <vt:lpstr>VIN3_WR_BW</vt:lpstr>
      <vt:lpstr>VIN4_Activity</vt:lpstr>
      <vt:lpstr>VIN4_BitW</vt:lpstr>
      <vt:lpstr>VIN4_Freq</vt:lpstr>
      <vt:lpstr>VIN4_Usage</vt:lpstr>
      <vt:lpstr>VIN4_WR_BW</vt:lpstr>
      <vt:lpstr>VIN5_Activity</vt:lpstr>
      <vt:lpstr>VIN5_BitW</vt:lpstr>
      <vt:lpstr>VIN5_Freq</vt:lpstr>
      <vt:lpstr>VIN5_Usage</vt:lpstr>
      <vt:lpstr>VIN5_WR_BW</vt:lpstr>
      <vt:lpstr>VIN6_Activity</vt:lpstr>
      <vt:lpstr>VIN6_BitW</vt:lpstr>
      <vt:lpstr>VIN6_Freq</vt:lpstr>
      <vt:lpstr>VIN6_Usage</vt:lpstr>
      <vt:lpstr>VIN6_WR_BW</vt:lpstr>
      <vt:lpstr>VOUT1_Activity</vt:lpstr>
      <vt:lpstr>VOUT1_BitW</vt:lpstr>
      <vt:lpstr>VOUT1_Freq</vt:lpstr>
      <vt:lpstr>VOUT1_RD_BW</vt:lpstr>
      <vt:lpstr>VOUT1_Usage</vt:lpstr>
      <vt:lpstr>VOUT2_Activity</vt:lpstr>
      <vt:lpstr>VOUT2_BitW</vt:lpstr>
      <vt:lpstr>VOUT2_Freq</vt:lpstr>
      <vt:lpstr>VOUT2_RD_BW</vt:lpstr>
      <vt:lpstr>VOUT2_Usage</vt:lpstr>
      <vt:lpstr>VOUT3_Activity</vt:lpstr>
      <vt:lpstr>VOUT3_BitW</vt:lpstr>
      <vt:lpstr>VOUT3_Freq</vt:lpstr>
      <vt:lpstr>VOUT3_RD_BW</vt:lpstr>
      <vt:lpstr>VOUT3_Usage</vt:lpstr>
      <vt:lpstr>VPE_Activity</vt:lpstr>
      <vt:lpstr>VPE_Usage</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McCracken</dc:creator>
  <cp:lastModifiedBy>Castille, Kyle</cp:lastModifiedBy>
  <dcterms:created xsi:type="dcterms:W3CDTF">2013-07-26T22:50:54Z</dcterms:created>
  <dcterms:modified xsi:type="dcterms:W3CDTF">2025-04-30T22:30:19Z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0x010100EDF39002100AED4881FF84EF59C3C9C1</vt:lpwstr>
  </property>
</Properties>
</file>