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936" yWindow="36" windowWidth="9288" windowHeight="7200" tabRatio="477" activeTab="4"/>
  </bookViews>
  <sheets>
    <sheet name="Revision" sheetId="3" r:id="rId1"/>
    <sheet name="Introduction" sheetId="4" r:id="rId2"/>
    <sheet name="Instructions" sheetId="5" r:id="rId3"/>
    <sheet name="ACCC groups routing" sheetId="1" r:id="rId4"/>
    <sheet name="Data group routing" sheetId="2" r:id="rId5"/>
  </sheets>
  <definedNames>
    <definedName name="max_ACC_length_delta">'ACCC groups routing'!$D$9</definedName>
    <definedName name="max_ACC_stub_length">'ACCC groups routing'!$D$10</definedName>
    <definedName name="max_ACC_stub_skew">'ACCC groups routing'!$D$11</definedName>
    <definedName name="max_clock_skew">'ACCC groups routing'!$D$6</definedName>
    <definedName name="max_clock_stub_length">'ACCC groups routing'!$D$7</definedName>
    <definedName name="max_clock_stub_skew">'ACCC groups routing'!$D$8</definedName>
    <definedName name="max_DQ_DM_length_delta">'Data group routing'!$D$7</definedName>
    <definedName name="max_DQS_skew">'Data group routing'!$D$6</definedName>
  </definedNames>
  <calcPr calcId="145621"/>
</workbook>
</file>

<file path=xl/calcChain.xml><?xml version="1.0" encoding="utf-8"?>
<calcChain xmlns="http://schemas.openxmlformats.org/spreadsheetml/2006/main">
  <c r="E120" i="2" l="1"/>
  <c r="E121" i="2"/>
  <c r="F121" i="2" s="1"/>
  <c r="E122" i="2"/>
  <c r="F122" i="2" s="1"/>
  <c r="E123" i="2"/>
  <c r="F123" i="2" s="1"/>
  <c r="E124" i="2"/>
  <c r="E125" i="2"/>
  <c r="F125" i="2" s="1"/>
  <c r="E126" i="2"/>
  <c r="E127" i="2"/>
  <c r="F127" i="2" s="1"/>
  <c r="E119" i="2"/>
  <c r="F119" i="2" s="1"/>
  <c r="E118" i="2"/>
  <c r="F118" i="2" s="1"/>
  <c r="F126" i="2"/>
  <c r="F124" i="2"/>
  <c r="F120" i="2"/>
  <c r="E107" i="2"/>
  <c r="F107" i="2" s="1"/>
  <c r="E108" i="2"/>
  <c r="F108" i="2" s="1"/>
  <c r="E109" i="2"/>
  <c r="F109" i="2" s="1"/>
  <c r="E110" i="2"/>
  <c r="F110" i="2" s="1"/>
  <c r="E111" i="2"/>
  <c r="F111" i="2" s="1"/>
  <c r="E112" i="2"/>
  <c r="F112" i="2" s="1"/>
  <c r="E113" i="2"/>
  <c r="E114" i="2"/>
  <c r="F114" i="2" s="1"/>
  <c r="E106" i="2"/>
  <c r="F106" i="2" s="1"/>
  <c r="E105" i="2"/>
  <c r="F105" i="2" s="1"/>
  <c r="F113" i="2"/>
  <c r="E94" i="2"/>
  <c r="F94" i="2" s="1"/>
  <c r="E95" i="2"/>
  <c r="F95" i="2" s="1"/>
  <c r="E96" i="2"/>
  <c r="F96" i="2" s="1"/>
  <c r="E97" i="2"/>
  <c r="F97" i="2" s="1"/>
  <c r="E98" i="2"/>
  <c r="F98" i="2" s="1"/>
  <c r="E99" i="2"/>
  <c r="F99" i="2" s="1"/>
  <c r="E100" i="2"/>
  <c r="E101" i="2"/>
  <c r="F101" i="2" s="1"/>
  <c r="E93" i="2"/>
  <c r="F93" i="2" s="1"/>
  <c r="E92" i="2"/>
  <c r="F92" i="2" s="1"/>
  <c r="F100" i="2"/>
  <c r="E81" i="2"/>
  <c r="E82" i="2"/>
  <c r="F82" i="2" s="1"/>
  <c r="E83" i="2"/>
  <c r="F83" i="2" s="1"/>
  <c r="E84" i="2"/>
  <c r="F84" i="2" s="1"/>
  <c r="E85" i="2"/>
  <c r="F85" i="2" s="1"/>
  <c r="E86" i="2"/>
  <c r="F86" i="2" s="1"/>
  <c r="E87" i="2"/>
  <c r="E88" i="2"/>
  <c r="F88" i="2" s="1"/>
  <c r="E80" i="2"/>
  <c r="F80" i="2" s="1"/>
  <c r="E79" i="2"/>
  <c r="F79" i="2" s="1"/>
  <c r="F87" i="2"/>
  <c r="F81" i="2"/>
  <c r="E68" i="2"/>
  <c r="F68" i="2" s="1"/>
  <c r="E69" i="2"/>
  <c r="F69" i="2" s="1"/>
  <c r="E70" i="2"/>
  <c r="F70" i="2" s="1"/>
  <c r="E71" i="2"/>
  <c r="F71" i="2" s="1"/>
  <c r="E72" i="2"/>
  <c r="F72" i="2" s="1"/>
  <c r="E73" i="2"/>
  <c r="F73" i="2" s="1"/>
  <c r="E74" i="2"/>
  <c r="E75" i="2"/>
  <c r="F75" i="2" s="1"/>
  <c r="E67" i="2"/>
  <c r="F67" i="2" s="1"/>
  <c r="E66" i="2"/>
  <c r="F66" i="2" s="1"/>
  <c r="F74" i="2"/>
  <c r="E55" i="2"/>
  <c r="F55" i="2" s="1"/>
  <c r="E56" i="2"/>
  <c r="F56" i="2" s="1"/>
  <c r="E57" i="2"/>
  <c r="F57" i="2" s="1"/>
  <c r="E58" i="2"/>
  <c r="F58" i="2" s="1"/>
  <c r="E59" i="2"/>
  <c r="F59" i="2" s="1"/>
  <c r="E60" i="2"/>
  <c r="F60" i="2" s="1"/>
  <c r="E61" i="2"/>
  <c r="E62" i="2"/>
  <c r="F62" i="2" s="1"/>
  <c r="E54" i="2"/>
  <c r="F54" i="2" s="1"/>
  <c r="E53" i="2"/>
  <c r="F53" i="2" s="1"/>
  <c r="F61" i="2"/>
  <c r="E42" i="2"/>
  <c r="F42" i="2" s="1"/>
  <c r="E43" i="2"/>
  <c r="F43" i="2" s="1"/>
  <c r="E44" i="2"/>
  <c r="F44" i="2" s="1"/>
  <c r="E45" i="2"/>
  <c r="F45" i="2" s="1"/>
  <c r="E46" i="2"/>
  <c r="F46" i="2" s="1"/>
  <c r="E47" i="2"/>
  <c r="F47" i="2" s="1"/>
  <c r="E48" i="2"/>
  <c r="E49" i="2"/>
  <c r="F49" i="2" s="1"/>
  <c r="E41" i="2"/>
  <c r="F41" i="2" s="1"/>
  <c r="E40" i="2"/>
  <c r="F40" i="2" s="1"/>
  <c r="F48" i="2"/>
  <c r="F18" i="2"/>
  <c r="E29" i="2"/>
  <c r="F29" i="2" s="1"/>
  <c r="E30" i="2"/>
  <c r="F30" i="2" s="1"/>
  <c r="E31" i="2"/>
  <c r="F31" i="2" s="1"/>
  <c r="E32" i="2"/>
  <c r="F32" i="2" s="1"/>
  <c r="E33" i="2"/>
  <c r="F33" i="2" s="1"/>
  <c r="E34" i="2"/>
  <c r="F34" i="2" s="1"/>
  <c r="E35" i="2"/>
  <c r="F35" i="2" s="1"/>
  <c r="E36" i="2"/>
  <c r="F36" i="2" s="1"/>
  <c r="E28" i="2"/>
  <c r="F28" i="2" s="1"/>
  <c r="E27" i="2"/>
  <c r="F27" i="2" s="1"/>
  <c r="E17" i="2"/>
  <c r="F17" i="2" s="1"/>
  <c r="E18" i="2"/>
  <c r="E19" i="2"/>
  <c r="F19" i="2" s="1"/>
  <c r="E20" i="2"/>
  <c r="F20" i="2" s="1"/>
  <c r="E21" i="2"/>
  <c r="F21" i="2" s="1"/>
  <c r="E22" i="2"/>
  <c r="F22" i="2" s="1"/>
  <c r="E23" i="2"/>
  <c r="F23" i="2" s="1"/>
  <c r="E16" i="2"/>
  <c r="F16" i="2" s="1"/>
  <c r="E15" i="2"/>
  <c r="F15" i="2" s="1"/>
  <c r="E14" i="2"/>
  <c r="F14" i="2" s="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19" i="1"/>
  <c r="M17" i="1"/>
  <c r="M18" i="1"/>
  <c r="E292" i="1" l="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291" i="1"/>
  <c r="E290"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57" i="1"/>
  <c r="E256"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23" i="1"/>
  <c r="E222"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189" i="1"/>
  <c r="E188" i="1"/>
  <c r="K292" i="1"/>
  <c r="K293" i="1"/>
  <c r="K294" i="1"/>
  <c r="K295" i="1"/>
  <c r="K296" i="1"/>
  <c r="K297" i="1"/>
  <c r="K298" i="1"/>
  <c r="K299" i="1"/>
  <c r="K300" i="1"/>
  <c r="K301" i="1"/>
  <c r="K302" i="1"/>
  <c r="K303" i="1"/>
  <c r="K304" i="1"/>
  <c r="K305" i="1"/>
  <c r="K306" i="1"/>
  <c r="K307" i="1"/>
  <c r="K308" i="1"/>
  <c r="K309" i="1"/>
  <c r="K310" i="1"/>
  <c r="K311" i="1"/>
  <c r="K312" i="1"/>
  <c r="K313" i="1"/>
  <c r="K314" i="1"/>
  <c r="K315" i="1"/>
  <c r="L315" i="1" s="1"/>
  <c r="K316" i="1"/>
  <c r="K317" i="1"/>
  <c r="K318" i="1"/>
  <c r="L318" i="1" s="1"/>
  <c r="K319" i="1"/>
  <c r="L319" i="1" s="1"/>
  <c r="K320" i="1"/>
  <c r="K291" i="1"/>
  <c r="K290" i="1"/>
  <c r="L320" i="1"/>
  <c r="L317" i="1"/>
  <c r="L316" i="1"/>
  <c r="K258" i="1"/>
  <c r="K259" i="1"/>
  <c r="K260" i="1"/>
  <c r="K261" i="1"/>
  <c r="K262" i="1"/>
  <c r="K263" i="1"/>
  <c r="K264" i="1"/>
  <c r="K265" i="1"/>
  <c r="K266" i="1"/>
  <c r="K267" i="1"/>
  <c r="K268" i="1"/>
  <c r="K269" i="1"/>
  <c r="K270" i="1"/>
  <c r="K271" i="1"/>
  <c r="K272" i="1"/>
  <c r="K273" i="1"/>
  <c r="K274" i="1"/>
  <c r="K275" i="1"/>
  <c r="K276" i="1"/>
  <c r="K277" i="1"/>
  <c r="K278" i="1"/>
  <c r="K279" i="1"/>
  <c r="K280" i="1"/>
  <c r="K281" i="1"/>
  <c r="L281" i="1" s="1"/>
  <c r="K282" i="1"/>
  <c r="L282" i="1" s="1"/>
  <c r="K283" i="1"/>
  <c r="K284" i="1"/>
  <c r="L284" i="1" s="1"/>
  <c r="K285" i="1"/>
  <c r="L285" i="1" s="1"/>
  <c r="K286" i="1"/>
  <c r="L286" i="1" s="1"/>
  <c r="K257" i="1"/>
  <c r="K256" i="1"/>
  <c r="L283" i="1"/>
  <c r="K224" i="1"/>
  <c r="K225" i="1"/>
  <c r="K226" i="1"/>
  <c r="K227" i="1"/>
  <c r="K228" i="1"/>
  <c r="K229" i="1"/>
  <c r="K230" i="1"/>
  <c r="K231" i="1"/>
  <c r="K232" i="1"/>
  <c r="K233" i="1"/>
  <c r="K234" i="1"/>
  <c r="K235" i="1"/>
  <c r="K236" i="1"/>
  <c r="K237" i="1"/>
  <c r="K238" i="1"/>
  <c r="K239" i="1"/>
  <c r="K240" i="1"/>
  <c r="K241" i="1"/>
  <c r="K242" i="1"/>
  <c r="K243" i="1"/>
  <c r="K244" i="1"/>
  <c r="K245" i="1"/>
  <c r="K246" i="1"/>
  <c r="K247" i="1"/>
  <c r="L247" i="1" s="1"/>
  <c r="K248" i="1"/>
  <c r="L248" i="1" s="1"/>
  <c r="K249" i="1"/>
  <c r="L249" i="1" s="1"/>
  <c r="K250" i="1"/>
  <c r="K251" i="1"/>
  <c r="L251" i="1" s="1"/>
  <c r="K252" i="1"/>
  <c r="L252" i="1" s="1"/>
  <c r="L250" i="1"/>
  <c r="K190" i="1"/>
  <c r="K191" i="1"/>
  <c r="K192" i="1"/>
  <c r="K193" i="1"/>
  <c r="K194" i="1"/>
  <c r="K195" i="1"/>
  <c r="K196" i="1"/>
  <c r="K197" i="1"/>
  <c r="K198" i="1"/>
  <c r="K199" i="1"/>
  <c r="K200" i="1"/>
  <c r="K201" i="1"/>
  <c r="K202" i="1"/>
  <c r="K203" i="1"/>
  <c r="K204" i="1"/>
  <c r="K205" i="1"/>
  <c r="K206" i="1"/>
  <c r="K207" i="1"/>
  <c r="K208" i="1"/>
  <c r="K209" i="1"/>
  <c r="K210" i="1"/>
  <c r="K211" i="1"/>
  <c r="K212" i="1"/>
  <c r="K213" i="1"/>
  <c r="L213" i="1" s="1"/>
  <c r="K214" i="1"/>
  <c r="K215" i="1"/>
  <c r="L215" i="1" s="1"/>
  <c r="K216" i="1"/>
  <c r="L216" i="1" s="1"/>
  <c r="K217" i="1"/>
  <c r="L217" i="1" s="1"/>
  <c r="K218" i="1"/>
  <c r="L218" i="1" s="1"/>
  <c r="K189" i="1"/>
  <c r="K188" i="1"/>
  <c r="L214" i="1"/>
  <c r="L188"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L180" i="1" s="1"/>
  <c r="K181" i="1"/>
  <c r="L181" i="1" s="1"/>
  <c r="K182" i="1"/>
  <c r="L182" i="1" s="1"/>
  <c r="K183" i="1"/>
  <c r="K184" i="1"/>
  <c r="L184" i="1" s="1"/>
  <c r="K155" i="1"/>
  <c r="K154" i="1"/>
  <c r="L183" i="1"/>
  <c r="L179" i="1"/>
  <c r="K122" i="1"/>
  <c r="K123" i="1"/>
  <c r="K124" i="1"/>
  <c r="K125" i="1"/>
  <c r="K126" i="1"/>
  <c r="K127" i="1"/>
  <c r="K128" i="1"/>
  <c r="K129" i="1"/>
  <c r="K130" i="1"/>
  <c r="K131" i="1"/>
  <c r="K132" i="1"/>
  <c r="K133" i="1"/>
  <c r="K134" i="1"/>
  <c r="K135" i="1"/>
  <c r="K136" i="1"/>
  <c r="K137" i="1"/>
  <c r="K138" i="1"/>
  <c r="K139" i="1"/>
  <c r="K140" i="1"/>
  <c r="K141" i="1"/>
  <c r="K142" i="1"/>
  <c r="K143" i="1"/>
  <c r="K144" i="1"/>
  <c r="K145" i="1"/>
  <c r="L145" i="1" s="1"/>
  <c r="K146" i="1"/>
  <c r="L146" i="1" s="1"/>
  <c r="K147" i="1"/>
  <c r="K148" i="1"/>
  <c r="L148" i="1" s="1"/>
  <c r="K149" i="1"/>
  <c r="L149" i="1" s="1"/>
  <c r="K150" i="1"/>
  <c r="K121" i="1"/>
  <c r="K120" i="1"/>
  <c r="L150" i="1"/>
  <c r="L147" i="1"/>
  <c r="K88" i="1"/>
  <c r="K89" i="1"/>
  <c r="K90" i="1"/>
  <c r="K91" i="1"/>
  <c r="K92" i="1"/>
  <c r="K93" i="1"/>
  <c r="K94" i="1"/>
  <c r="K95" i="1"/>
  <c r="K96" i="1"/>
  <c r="K97" i="1"/>
  <c r="K98" i="1"/>
  <c r="K99" i="1"/>
  <c r="K100" i="1"/>
  <c r="K101" i="1"/>
  <c r="K102" i="1"/>
  <c r="K103" i="1"/>
  <c r="K104" i="1"/>
  <c r="K105" i="1"/>
  <c r="K106" i="1"/>
  <c r="K107" i="1"/>
  <c r="K108" i="1"/>
  <c r="K109" i="1"/>
  <c r="K110" i="1"/>
  <c r="K111" i="1"/>
  <c r="L111" i="1" s="1"/>
  <c r="K112" i="1"/>
  <c r="L112" i="1" s="1"/>
  <c r="K113" i="1"/>
  <c r="K114" i="1"/>
  <c r="L114" i="1" s="1"/>
  <c r="K115" i="1"/>
  <c r="L115" i="1" s="1"/>
  <c r="K116" i="1"/>
  <c r="L116" i="1" s="1"/>
  <c r="K87" i="1"/>
  <c r="K86" i="1"/>
  <c r="L113" i="1"/>
  <c r="K54" i="1"/>
  <c r="K55" i="1"/>
  <c r="K56" i="1"/>
  <c r="K57" i="1"/>
  <c r="K58" i="1"/>
  <c r="K59" i="1"/>
  <c r="K60" i="1"/>
  <c r="K61" i="1"/>
  <c r="K62" i="1"/>
  <c r="K63" i="1"/>
  <c r="K64" i="1"/>
  <c r="K65" i="1"/>
  <c r="K66" i="1"/>
  <c r="K67" i="1"/>
  <c r="K68" i="1"/>
  <c r="K69" i="1"/>
  <c r="K70" i="1"/>
  <c r="K71" i="1"/>
  <c r="K72" i="1"/>
  <c r="K73" i="1"/>
  <c r="K74" i="1"/>
  <c r="K75" i="1"/>
  <c r="K76" i="1"/>
  <c r="K77" i="1"/>
  <c r="K78" i="1"/>
  <c r="K79" i="1"/>
  <c r="L79" i="1" s="1"/>
  <c r="K80" i="1"/>
  <c r="K81" i="1"/>
  <c r="K82" i="1"/>
  <c r="L82" i="1" s="1"/>
  <c r="L81" i="1"/>
  <c r="L80" i="1"/>
  <c r="L78" i="1"/>
  <c r="L77" i="1"/>
  <c r="K43" i="1"/>
  <c r="L43" i="1" s="1"/>
  <c r="K44" i="1"/>
  <c r="L44" i="1" s="1"/>
  <c r="K45" i="1"/>
  <c r="L45" i="1" s="1"/>
  <c r="K46" i="1"/>
  <c r="L46" i="1" s="1"/>
  <c r="K47" i="1"/>
  <c r="L47" i="1" s="1"/>
  <c r="K48" i="1"/>
  <c r="L48" i="1" s="1"/>
  <c r="K19" i="1"/>
  <c r="L19" i="1" s="1"/>
  <c r="K18" i="1"/>
  <c r="L18" i="1" s="1"/>
  <c r="L290" i="1" l="1"/>
  <c r="L256" i="1"/>
  <c r="L258" i="1"/>
  <c r="K222" i="1"/>
  <c r="L222" i="1" s="1"/>
  <c r="K223" i="1"/>
  <c r="L154" i="1"/>
  <c r="L120" i="1"/>
  <c r="L122" i="1"/>
  <c r="L121" i="1"/>
  <c r="L86" i="1"/>
  <c r="K53" i="1"/>
  <c r="L53" i="1" s="1"/>
  <c r="K52" i="1"/>
  <c r="L52" i="1" s="1"/>
  <c r="L54" i="1"/>
  <c r="K21" i="1"/>
  <c r="L21" i="1" s="1"/>
  <c r="K20" i="1"/>
  <c r="L20" i="1" s="1"/>
  <c r="K22" i="1"/>
  <c r="L22" i="1" s="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E156" i="1"/>
  <c r="E157" i="1"/>
  <c r="F157" i="1" s="1"/>
  <c r="E158" i="1"/>
  <c r="F158" i="1" s="1"/>
  <c r="E159" i="1"/>
  <c r="F159" i="1" s="1"/>
  <c r="E160" i="1"/>
  <c r="E161" i="1"/>
  <c r="F161" i="1" s="1"/>
  <c r="E162" i="1"/>
  <c r="F162" i="1" s="1"/>
  <c r="E163" i="1"/>
  <c r="F163" i="1" s="1"/>
  <c r="E164" i="1"/>
  <c r="E165" i="1"/>
  <c r="F165" i="1" s="1"/>
  <c r="E166" i="1"/>
  <c r="F166" i="1" s="1"/>
  <c r="E167" i="1"/>
  <c r="F167" i="1" s="1"/>
  <c r="E168" i="1"/>
  <c r="E169" i="1"/>
  <c r="F169" i="1" s="1"/>
  <c r="E170" i="1"/>
  <c r="F170" i="1" s="1"/>
  <c r="E171" i="1"/>
  <c r="F171" i="1" s="1"/>
  <c r="E172" i="1"/>
  <c r="E173" i="1"/>
  <c r="F173" i="1" s="1"/>
  <c r="E174" i="1"/>
  <c r="F174" i="1" s="1"/>
  <c r="E175" i="1"/>
  <c r="F175" i="1" s="1"/>
  <c r="E176" i="1"/>
  <c r="E177" i="1"/>
  <c r="F177" i="1" s="1"/>
  <c r="E178" i="1"/>
  <c r="F178" i="1" s="1"/>
  <c r="E179" i="1"/>
  <c r="F179" i="1" s="1"/>
  <c r="E180" i="1"/>
  <c r="E181" i="1"/>
  <c r="F181" i="1" s="1"/>
  <c r="E182" i="1"/>
  <c r="F182" i="1" s="1"/>
  <c r="E183" i="1"/>
  <c r="F183" i="1" s="1"/>
  <c r="E184" i="1"/>
  <c r="E155" i="1"/>
  <c r="F155" i="1" s="1"/>
  <c r="E154" i="1"/>
  <c r="F154" i="1" s="1"/>
  <c r="F184" i="1"/>
  <c r="F180" i="1"/>
  <c r="F176" i="1"/>
  <c r="F172" i="1"/>
  <c r="F168" i="1"/>
  <c r="F164" i="1"/>
  <c r="F160" i="1"/>
  <c r="F156" i="1"/>
  <c r="E122" i="1"/>
  <c r="F122" i="1" s="1"/>
  <c r="E123" i="1"/>
  <c r="F123" i="1" s="1"/>
  <c r="E124" i="1"/>
  <c r="F124" i="1" s="1"/>
  <c r="E125" i="1"/>
  <c r="F125" i="1" s="1"/>
  <c r="E126" i="1"/>
  <c r="E127" i="1"/>
  <c r="E128" i="1"/>
  <c r="F128" i="1" s="1"/>
  <c r="E129" i="1"/>
  <c r="F129" i="1" s="1"/>
  <c r="E130" i="1"/>
  <c r="F130" i="1" s="1"/>
  <c r="E131" i="1"/>
  <c r="F131" i="1" s="1"/>
  <c r="E132" i="1"/>
  <c r="F132" i="1" s="1"/>
  <c r="E133" i="1"/>
  <c r="F133" i="1" s="1"/>
  <c r="E134" i="1"/>
  <c r="F134" i="1" s="1"/>
  <c r="E135" i="1"/>
  <c r="E136" i="1"/>
  <c r="F136" i="1" s="1"/>
  <c r="E137" i="1"/>
  <c r="F137" i="1" s="1"/>
  <c r="E138" i="1"/>
  <c r="F138" i="1" s="1"/>
  <c r="E139" i="1"/>
  <c r="F139" i="1" s="1"/>
  <c r="E140" i="1"/>
  <c r="F140" i="1" s="1"/>
  <c r="E141" i="1"/>
  <c r="F141" i="1" s="1"/>
  <c r="E142" i="1"/>
  <c r="F142" i="1" s="1"/>
  <c r="E143" i="1"/>
  <c r="E144" i="1"/>
  <c r="F144" i="1" s="1"/>
  <c r="E145" i="1"/>
  <c r="F145" i="1" s="1"/>
  <c r="E146" i="1"/>
  <c r="E147" i="1"/>
  <c r="F147" i="1" s="1"/>
  <c r="E148" i="1"/>
  <c r="F148" i="1" s="1"/>
  <c r="E149" i="1"/>
  <c r="F149" i="1" s="1"/>
  <c r="E150" i="1"/>
  <c r="F150" i="1" s="1"/>
  <c r="E121" i="1"/>
  <c r="E120" i="1"/>
  <c r="F120" i="1" s="1"/>
  <c r="F146" i="1"/>
  <c r="F143" i="1"/>
  <c r="F135" i="1"/>
  <c r="F127" i="1"/>
  <c r="F126" i="1"/>
  <c r="F121" i="1"/>
  <c r="E88" i="1"/>
  <c r="E89" i="1"/>
  <c r="F89" i="1" s="1"/>
  <c r="E90" i="1"/>
  <c r="F90" i="1" s="1"/>
  <c r="E91" i="1"/>
  <c r="F91" i="1" s="1"/>
  <c r="E92" i="1"/>
  <c r="E93" i="1"/>
  <c r="F93" i="1" s="1"/>
  <c r="E94" i="1"/>
  <c r="F94" i="1" s="1"/>
  <c r="E95" i="1"/>
  <c r="F95" i="1" s="1"/>
  <c r="E96" i="1"/>
  <c r="F96" i="1" s="1"/>
  <c r="E97" i="1"/>
  <c r="F97" i="1" s="1"/>
  <c r="E98" i="1"/>
  <c r="F98" i="1" s="1"/>
  <c r="E99" i="1"/>
  <c r="F99" i="1" s="1"/>
  <c r="E100" i="1"/>
  <c r="E101" i="1"/>
  <c r="F101" i="1" s="1"/>
  <c r="E102" i="1"/>
  <c r="F102" i="1" s="1"/>
  <c r="E103" i="1"/>
  <c r="F103" i="1" s="1"/>
  <c r="E104" i="1"/>
  <c r="F104" i="1" s="1"/>
  <c r="E105" i="1"/>
  <c r="F105" i="1" s="1"/>
  <c r="E106" i="1"/>
  <c r="F106" i="1" s="1"/>
  <c r="E107" i="1"/>
  <c r="F107" i="1" s="1"/>
  <c r="E108" i="1"/>
  <c r="F108" i="1" s="1"/>
  <c r="E109" i="1"/>
  <c r="E110" i="1"/>
  <c r="F110" i="1" s="1"/>
  <c r="E111" i="1"/>
  <c r="F111" i="1" s="1"/>
  <c r="E112" i="1"/>
  <c r="E113" i="1"/>
  <c r="F113" i="1" s="1"/>
  <c r="E114" i="1"/>
  <c r="F114" i="1" s="1"/>
  <c r="E115" i="1"/>
  <c r="F115" i="1" s="1"/>
  <c r="E116" i="1"/>
  <c r="F116" i="1" s="1"/>
  <c r="E87" i="1"/>
  <c r="F87" i="1" s="1"/>
  <c r="E86" i="1"/>
  <c r="F86" i="1" s="1"/>
  <c r="F112" i="1"/>
  <c r="F109" i="1"/>
  <c r="F100" i="1"/>
  <c r="F92" i="1"/>
  <c r="F88" i="1"/>
  <c r="E54" i="1"/>
  <c r="F54" i="1" s="1"/>
  <c r="E55" i="1"/>
  <c r="F55" i="1" s="1"/>
  <c r="E56" i="1"/>
  <c r="F56" i="1" s="1"/>
  <c r="E57" i="1"/>
  <c r="F57" i="1" s="1"/>
  <c r="E58" i="1"/>
  <c r="F58" i="1" s="1"/>
  <c r="E59" i="1"/>
  <c r="F59" i="1" s="1"/>
  <c r="E60" i="1"/>
  <c r="F60" i="1" s="1"/>
  <c r="E61" i="1"/>
  <c r="E62" i="1"/>
  <c r="E63" i="1"/>
  <c r="E64" i="1"/>
  <c r="F64" i="1" s="1"/>
  <c r="E65" i="1"/>
  <c r="E66" i="1"/>
  <c r="F66" i="1" s="1"/>
  <c r="E67" i="1"/>
  <c r="F67" i="1" s="1"/>
  <c r="E68" i="1"/>
  <c r="F68" i="1" s="1"/>
  <c r="E69" i="1"/>
  <c r="F69" i="1" s="1"/>
  <c r="E70" i="1"/>
  <c r="F70" i="1" s="1"/>
  <c r="E71" i="1"/>
  <c r="F71" i="1" s="1"/>
  <c r="E72" i="1"/>
  <c r="F72" i="1" s="1"/>
  <c r="E73" i="1"/>
  <c r="F73" i="1" s="1"/>
  <c r="E74" i="1"/>
  <c r="F74" i="1" s="1"/>
  <c r="E75" i="1"/>
  <c r="E76" i="1"/>
  <c r="F76" i="1" s="1"/>
  <c r="E77" i="1"/>
  <c r="F77" i="1" s="1"/>
  <c r="E78" i="1"/>
  <c r="F78" i="1" s="1"/>
  <c r="E79" i="1"/>
  <c r="F79" i="1" s="1"/>
  <c r="E80" i="1"/>
  <c r="F80" i="1" s="1"/>
  <c r="E81" i="1"/>
  <c r="F81" i="1" s="1"/>
  <c r="E82" i="1"/>
  <c r="E53" i="1"/>
  <c r="F53" i="1" s="1"/>
  <c r="E52" i="1"/>
  <c r="F52" i="1" s="1"/>
  <c r="F63" i="1"/>
  <c r="F65" i="1"/>
  <c r="F75" i="1"/>
  <c r="F82" i="1"/>
  <c r="F62" i="1"/>
  <c r="F61" i="1"/>
  <c r="E19" i="1"/>
  <c r="F19" i="1" s="1"/>
  <c r="E20" i="1"/>
  <c r="F20" i="1" s="1"/>
  <c r="E21" i="1"/>
  <c r="E22" i="1"/>
  <c r="F22" i="1" s="1"/>
  <c r="E23" i="1"/>
  <c r="F23" i="1" s="1"/>
  <c r="E24" i="1"/>
  <c r="F24" i="1" s="1"/>
  <c r="E25" i="1"/>
  <c r="E26" i="1"/>
  <c r="F26" i="1" s="1"/>
  <c r="E27" i="1"/>
  <c r="E28" i="1"/>
  <c r="F28" i="1" s="1"/>
  <c r="E29" i="1"/>
  <c r="E30" i="1"/>
  <c r="F30" i="1" s="1"/>
  <c r="E31" i="1"/>
  <c r="F31" i="1" s="1"/>
  <c r="E32" i="1"/>
  <c r="F32" i="1" s="1"/>
  <c r="E33" i="1"/>
  <c r="E34" i="1"/>
  <c r="F34" i="1" s="1"/>
  <c r="E35" i="1"/>
  <c r="E36" i="1"/>
  <c r="F36" i="1" s="1"/>
  <c r="E37" i="1"/>
  <c r="E38" i="1"/>
  <c r="F38" i="1" s="1"/>
  <c r="E39" i="1"/>
  <c r="F39" i="1" s="1"/>
  <c r="E40" i="1"/>
  <c r="F40" i="1" s="1"/>
  <c r="E41" i="1"/>
  <c r="E42" i="1"/>
  <c r="F42" i="1" s="1"/>
  <c r="E43" i="1"/>
  <c r="E44" i="1"/>
  <c r="F44" i="1" s="1"/>
  <c r="E45" i="1"/>
  <c r="E46" i="1"/>
  <c r="F46" i="1" s="1"/>
  <c r="E47" i="1"/>
  <c r="E48" i="1"/>
  <c r="F48" i="1" s="1"/>
  <c r="E18" i="1"/>
  <c r="F18" i="1" s="1"/>
  <c r="F45" i="1"/>
  <c r="F21" i="1"/>
  <c r="F25" i="1"/>
  <c r="F27" i="1"/>
  <c r="F29" i="1"/>
  <c r="F33" i="1"/>
  <c r="F35" i="1"/>
  <c r="F37" i="1"/>
  <c r="F41" i="1"/>
  <c r="F43" i="1"/>
  <c r="F47" i="1"/>
  <c r="L291" i="1" l="1"/>
  <c r="L292" i="1"/>
  <c r="L293" i="1"/>
  <c r="L257" i="1"/>
  <c r="L259" i="1"/>
  <c r="L223" i="1"/>
  <c r="L189" i="1"/>
  <c r="L155" i="1"/>
  <c r="L123" i="1"/>
  <c r="L87" i="1"/>
  <c r="L55" i="1"/>
  <c r="L56" i="1"/>
  <c r="K23" i="1"/>
  <c r="L23" i="1" s="1"/>
  <c r="L294" i="1" l="1"/>
  <c r="L260" i="1"/>
  <c r="L224" i="1"/>
  <c r="L190" i="1"/>
  <c r="L156" i="1"/>
  <c r="L124" i="1"/>
  <c r="L88" i="1"/>
  <c r="L57" i="1"/>
  <c r="K24" i="1"/>
  <c r="L24" i="1" s="1"/>
  <c r="L295" i="1" l="1"/>
  <c r="L261" i="1"/>
  <c r="L225" i="1"/>
  <c r="L191" i="1"/>
  <c r="L157" i="1"/>
  <c r="L125" i="1"/>
  <c r="L89" i="1"/>
  <c r="L58" i="1"/>
  <c r="K25" i="1"/>
  <c r="L25" i="1" s="1"/>
  <c r="L296" i="1" l="1"/>
  <c r="L262" i="1"/>
  <c r="L226" i="1"/>
  <c r="L192" i="1"/>
  <c r="L158" i="1"/>
  <c r="L126" i="1"/>
  <c r="L90" i="1"/>
  <c r="L59" i="1"/>
  <c r="K26" i="1"/>
  <c r="L26" i="1" s="1"/>
  <c r="L297" i="1" l="1"/>
  <c r="L263" i="1"/>
  <c r="L227" i="1"/>
  <c r="L193" i="1"/>
  <c r="L159" i="1"/>
  <c r="L127" i="1"/>
  <c r="L91" i="1"/>
  <c r="L60" i="1"/>
  <c r="K27" i="1"/>
  <c r="L27" i="1" s="1"/>
  <c r="L298" i="1" l="1"/>
  <c r="L264" i="1"/>
  <c r="L228" i="1"/>
  <c r="L194" i="1"/>
  <c r="L160" i="1"/>
  <c r="L128" i="1"/>
  <c r="L92" i="1"/>
  <c r="L61" i="1"/>
  <c r="K28" i="1"/>
  <c r="L28" i="1" s="1"/>
  <c r="L299" i="1" l="1"/>
  <c r="L265" i="1"/>
  <c r="L229" i="1"/>
  <c r="L195" i="1"/>
  <c r="L161" i="1"/>
  <c r="L129" i="1"/>
  <c r="L93" i="1"/>
  <c r="L62" i="1"/>
  <c r="K29" i="1"/>
  <c r="L29" i="1" s="1"/>
  <c r="L300" i="1" l="1"/>
  <c r="L266" i="1"/>
  <c r="L230" i="1"/>
  <c r="L196" i="1"/>
  <c r="L162" i="1"/>
  <c r="L130" i="1"/>
  <c r="L94" i="1"/>
  <c r="L63" i="1"/>
  <c r="K30" i="1"/>
  <c r="L30" i="1" s="1"/>
  <c r="L301" i="1" l="1"/>
  <c r="L267" i="1"/>
  <c r="L231" i="1"/>
  <c r="L197" i="1"/>
  <c r="L163" i="1"/>
  <c r="L131" i="1"/>
  <c r="L95" i="1"/>
  <c r="L64" i="1"/>
  <c r="K31" i="1"/>
  <c r="L31" i="1" s="1"/>
  <c r="L302" i="1" l="1"/>
  <c r="L268" i="1"/>
  <c r="L232" i="1"/>
  <c r="L198" i="1"/>
  <c r="L164" i="1"/>
  <c r="L132" i="1"/>
  <c r="L96" i="1"/>
  <c r="L65" i="1"/>
  <c r="K32" i="1"/>
  <c r="L32" i="1" s="1"/>
  <c r="L303" i="1" l="1"/>
  <c r="L269" i="1"/>
  <c r="L233" i="1"/>
  <c r="L199" i="1"/>
  <c r="L165" i="1"/>
  <c r="L133" i="1"/>
  <c r="L97" i="1"/>
  <c r="L66" i="1"/>
  <c r="K33" i="1"/>
  <c r="L33" i="1" s="1"/>
  <c r="L304" i="1" l="1"/>
  <c r="L270" i="1"/>
  <c r="L234" i="1"/>
  <c r="L200" i="1"/>
  <c r="L166" i="1"/>
  <c r="L134" i="1"/>
  <c r="L98" i="1"/>
  <c r="L67" i="1"/>
  <c r="K34" i="1"/>
  <c r="L34" i="1" s="1"/>
  <c r="L305" i="1" l="1"/>
  <c r="L271" i="1"/>
  <c r="L235" i="1"/>
  <c r="L201" i="1"/>
  <c r="L167" i="1"/>
  <c r="L135" i="1"/>
  <c r="L99" i="1"/>
  <c r="L68" i="1"/>
  <c r="K35" i="1"/>
  <c r="L35" i="1" s="1"/>
  <c r="L306" i="1" l="1"/>
  <c r="L272" i="1"/>
  <c r="L236" i="1"/>
  <c r="L202" i="1"/>
  <c r="L168" i="1"/>
  <c r="L136" i="1"/>
  <c r="L100" i="1"/>
  <c r="L69" i="1"/>
  <c r="K36" i="1"/>
  <c r="L36" i="1" s="1"/>
  <c r="L307" i="1" l="1"/>
  <c r="L273" i="1"/>
  <c r="L237" i="1"/>
  <c r="L203" i="1"/>
  <c r="L169" i="1"/>
  <c r="L137" i="1"/>
  <c r="L101" i="1"/>
  <c r="L70" i="1"/>
  <c r="K37" i="1"/>
  <c r="L37" i="1" s="1"/>
  <c r="L308" i="1" l="1"/>
  <c r="L274" i="1"/>
  <c r="L238" i="1"/>
  <c r="L204" i="1"/>
  <c r="L170" i="1"/>
  <c r="L138" i="1"/>
  <c r="L102" i="1"/>
  <c r="L71" i="1"/>
  <c r="K38" i="1"/>
  <c r="L38" i="1" s="1"/>
  <c r="L309" i="1" l="1"/>
  <c r="L275" i="1"/>
  <c r="L239" i="1"/>
  <c r="L205" i="1"/>
  <c r="L171" i="1"/>
  <c r="L139" i="1"/>
  <c r="L103" i="1"/>
  <c r="L72" i="1"/>
  <c r="K39" i="1"/>
  <c r="L39" i="1" s="1"/>
  <c r="L310" i="1" l="1"/>
  <c r="L276" i="1"/>
  <c r="L240" i="1"/>
  <c r="L206" i="1"/>
  <c r="L172" i="1"/>
  <c r="L140" i="1"/>
  <c r="L104" i="1"/>
  <c r="L73" i="1"/>
  <c r="K40" i="1"/>
  <c r="L40" i="1" s="1"/>
  <c r="L311" i="1" l="1"/>
  <c r="L277" i="1"/>
  <c r="L241" i="1"/>
  <c r="L207" i="1"/>
  <c r="L173" i="1"/>
  <c r="L141" i="1"/>
  <c r="L105" i="1"/>
  <c r="L74" i="1"/>
  <c r="K41" i="1"/>
  <c r="L41" i="1" s="1"/>
  <c r="L312" i="1" l="1"/>
  <c r="L278" i="1"/>
  <c r="L242" i="1"/>
  <c r="L208" i="1"/>
  <c r="L174" i="1"/>
  <c r="L142" i="1"/>
  <c r="L106" i="1"/>
  <c r="L75" i="1"/>
  <c r="L76" i="1"/>
  <c r="K42" i="1"/>
  <c r="L42" i="1" s="1"/>
  <c r="L313" i="1" l="1"/>
  <c r="L314" i="1"/>
  <c r="L279" i="1"/>
  <c r="L280" i="1"/>
  <c r="L243" i="1"/>
  <c r="L209" i="1"/>
  <c r="L175" i="1"/>
  <c r="L143" i="1"/>
  <c r="L144" i="1"/>
  <c r="L107" i="1"/>
  <c r="L244" i="1" l="1"/>
  <c r="L210" i="1"/>
  <c r="L176" i="1"/>
  <c r="L108" i="1"/>
  <c r="L246" i="1" l="1"/>
  <c r="L245" i="1"/>
  <c r="L211" i="1"/>
  <c r="L212" i="1"/>
  <c r="L178" i="1"/>
  <c r="L177" i="1"/>
  <c r="L110" i="1"/>
  <c r="L109" i="1"/>
</calcChain>
</file>

<file path=xl/sharedStrings.xml><?xml version="1.0" encoding="utf-8"?>
<sst xmlns="http://schemas.openxmlformats.org/spreadsheetml/2006/main" count="1132" uniqueCount="449">
  <si>
    <t>R_DDR_ADD_U4 (27)</t>
  </si>
  <si>
    <t>DSP1.A12:U4.J7 [DSP0_DDR3_ECKP_0]</t>
  </si>
  <si>
    <t>DSP1.A13:U4.M2 [DSP0_DDR3_EBA_0]</t>
  </si>
  <si>
    <t>DSP1.A14:U4.N3 [DSP0_DDR3_EA0]</t>
  </si>
  <si>
    <t>DSP1.B12:U4.K7 [DSP0_DDR3_ECKN_0]</t>
  </si>
  <si>
    <t>DSP1.B13:U4.N8 [DSP0_DDR3_EBA_1]</t>
  </si>
  <si>
    <t>DSP1.B14:U4.P7 [DSP0_DDR3_EA1]</t>
  </si>
  <si>
    <t>DSP1.B15:U4.R8 [DSP0_DDR3_EA6]</t>
  </si>
  <si>
    <t>DSP1.C10:U4.J3 [DSP0_DDR3_ERAS#]</t>
  </si>
  <si>
    <t>DSP1.C11:U4.L2 [DSP0_DDR3_ECS_0#]</t>
  </si>
  <si>
    <t>DSP1.C13:U4.M3 [DSP0_DDR3_EBA_2]</t>
  </si>
  <si>
    <t>DSP1.C15:U4.P2 [DSP0_DDR3_EA5]</t>
  </si>
  <si>
    <t>DSP1.C16:U4.T3 [DSP0_DDR3_EA13]</t>
  </si>
  <si>
    <t>DSP1.C17:U4.M7 [DSP0_DDR3_EA15]</t>
  </si>
  <si>
    <t>DSP1.D11:U4.K9 [DSP0_DDR3_ECKE_0]</t>
  </si>
  <si>
    <t>DSP1.D12:U4.K3 [DSP0_DDR3_ECAS#]</t>
  </si>
  <si>
    <t>DSP1.D15:U4.R2 [DSP0_DDR3_EA7]</t>
  </si>
  <si>
    <t>DSP1.D16:U4.R7 [DSP0_DDR3_EA11]</t>
  </si>
  <si>
    <t>DSP1.D17:U4.T7 [DSP0_DDR3_EA14]</t>
  </si>
  <si>
    <t>DSP1.E12:U4.L3 [DSP0_DDR3_EWE#]</t>
  </si>
  <si>
    <t>DSP1.E15:U4.R3 [DSP0_DDR3_EA9]</t>
  </si>
  <si>
    <t>DSP1.E16:U4.L7 [DSP0_DDR3_EA10]</t>
  </si>
  <si>
    <t>DSP1.E17:U4.N7 [DSP0_DDR3_EA12]</t>
  </si>
  <si>
    <t>DSP1.F13:U4.N2 [DSP0_DDR3_EA3]</t>
  </si>
  <si>
    <t>DSP1.F14:U4.P3 [DSP0_DDR3_EA2]</t>
  </si>
  <si>
    <t>DSP1.F15:U4.T8 [DSP0_DDR3_EA8]</t>
  </si>
  <si>
    <t>R_DDR_ADD_U5 (27)</t>
  </si>
  <si>
    <t>DSP1.A12:U5.J7 [DSP0_DDR3_ECKP_0]</t>
  </si>
  <si>
    <t>DSP1.A13:U5.M2 [DSP0_DDR3_EBA_0]</t>
  </si>
  <si>
    <t>DSP1.A14:U5.N3 [DSP0_DDR3_EA0]</t>
  </si>
  <si>
    <t>DSP1.A15:U5.P8 [DSP0_DDR3_EA4]</t>
  </si>
  <si>
    <t>DSP1.B12:U5.K7 [DSP0_DDR3_ECKN_0]</t>
  </si>
  <si>
    <t>DSP1.B13:U5.N8 [DSP0_DDR3_EBA_1]</t>
  </si>
  <si>
    <t>DSP1.B14:U5.P7 [DSP0_DDR3_EA1]</t>
  </si>
  <si>
    <t>DSP1.B15:U5.R8 [DSP0_DDR3_EA6]</t>
  </si>
  <si>
    <t>DSP1.C10:U5.J3 [DSP0_DDR3_ERAS#]</t>
  </si>
  <si>
    <t>DSP1.C11:U5.L2 [DSP0_DDR3_ECS_0#]</t>
  </si>
  <si>
    <t>DSP1.C13:U5.M3 [DSP0_DDR3_EBA_2]</t>
  </si>
  <si>
    <t>DSP1.C15:U5.P2 [DSP0_DDR3_EA5]</t>
  </si>
  <si>
    <t>DSP1.C16:U5.T3 [DSP0_DDR3_EA13]</t>
  </si>
  <si>
    <t>DSP1.C17:U5.M7 [DSP0_DDR3_EA15]</t>
  </si>
  <si>
    <t>DSP1.D11:U5.K9 [DSP0_DDR3_ECKE_0]</t>
  </si>
  <si>
    <t>DSP1.D12:U5.K3 [DSP0_DDR3_ECAS#]</t>
  </si>
  <si>
    <t>DSP1.D13:U5.K1 [DSP0_DDR3_EODT_0]</t>
  </si>
  <si>
    <t>DSP1.D15:U5.R2 [DSP0_DDR3_EA7]</t>
  </si>
  <si>
    <t>DSP1.D16:U5.R7 [DSP0_DDR3_EA11]</t>
  </si>
  <si>
    <t>DSP1.D17:U5.T7 [DSP0_DDR3_EA14]</t>
  </si>
  <si>
    <t>DSP1.E12:U5.L3 [DSP0_DDR3_EWE#]</t>
  </si>
  <si>
    <t>DSP1.E15:U5.R3 [DSP0_DDR3_EA9]</t>
  </si>
  <si>
    <t>DSP1.E16:U5.L7 [DSP0_DDR3_EA10]</t>
  </si>
  <si>
    <t>DSP1.E17:U5.N7 [DSP0_DDR3_EA12]</t>
  </si>
  <si>
    <t>DSP1.F13:U5.N2 [DSP0_DDR3_EA3]</t>
  </si>
  <si>
    <t>DSP1.F14:U5.P3 [DSP0_DDR3_EA2]</t>
  </si>
  <si>
    <t>DSP1.F15:U5.T8 [DSP0_DDR3_EA8]</t>
  </si>
  <si>
    <t>R_DDR_ADD_U8 (27)</t>
  </si>
  <si>
    <t>DSP1.A12:U8.J7 [DSP0_DDR3_ECKP_0]</t>
  </si>
  <si>
    <t>DSP1.A13:U8.M2 [DSP0_DDR3_EBA_0]</t>
  </si>
  <si>
    <t>DSP1.A14:U8.N3 [DSP0_DDR3_EA0]</t>
  </si>
  <si>
    <t>DSP1.A15:U8.P8 [DSP0_DDR3_EA4]</t>
  </si>
  <si>
    <t>DSP1.B12:U8.K7 [DSP0_DDR3_ECKN_0]</t>
  </si>
  <si>
    <t>DSP1.B13:U8.N8 [DSP0_DDR3_EBA_1]</t>
  </si>
  <si>
    <t>DSP1.B14:U8.P7 [DSP0_DDR3_EA1]</t>
  </si>
  <si>
    <t>DSP1.B15:U8.R8 [DSP0_DDR3_EA6]</t>
  </si>
  <si>
    <t>DSP1.C10:U8.J3 [DSP0_DDR3_ERAS#]</t>
  </si>
  <si>
    <t>DSP1.C11:U8.L2 [DSP0_DDR3_ECS_0#]</t>
  </si>
  <si>
    <t>DSP1.C13:U8.M3 [DSP0_DDR3_EBA_2]</t>
  </si>
  <si>
    <t>DSP1.C15:U8.P2 [DSP0_DDR3_EA5]</t>
  </si>
  <si>
    <t>DSP1.C16:U8.T3 [DSP0_DDR3_EA13]</t>
  </si>
  <si>
    <t>DSP1.C17:U8.M7 [DSP0_DDR3_EA15]</t>
  </si>
  <si>
    <t>DSP1.D11:U8.K9 [DSP0_DDR3_ECKE_0]</t>
  </si>
  <si>
    <t>DSP1.D12:U8.K3 [DSP0_DDR3_ECAS#]</t>
  </si>
  <si>
    <t>DSP1.D13:U8.K1 [DSP0_DDR3_EODT_0]</t>
  </si>
  <si>
    <t>DSP1.D15:U8.R2 [DSP0_DDR3_EA7]</t>
  </si>
  <si>
    <t>DSP1.D16:U8.R7 [DSP0_DDR3_EA11]</t>
  </si>
  <si>
    <t>DSP1.D17:U8.T7 [DSP0_DDR3_EA14]</t>
  </si>
  <si>
    <t>DSP1.E12:U8.L3 [DSP0_DDR3_EWE#]</t>
  </si>
  <si>
    <t>DSP1.E15:U8.R3 [DSP0_DDR3_EA9]</t>
  </si>
  <si>
    <t>DSP1.E16:U8.L7 [DSP0_DDR3_EA10]</t>
  </si>
  <si>
    <t>DSP1.E17:U8.N7 [DSP0_DDR3_EA12]</t>
  </si>
  <si>
    <t>DSP1.F13:U8.N2 [DSP0_DDR3_EA3]</t>
  </si>
  <si>
    <t>DSP1.F14:U8.P3 [DSP0_DDR3_EA2]</t>
  </si>
  <si>
    <t>DSP1.F15:U8.T8 [DSP0_DDR3_EA8]</t>
  </si>
  <si>
    <t>R_DDR_ADD_U16 (27)</t>
  </si>
  <si>
    <t>DSP1.A12:U16.J7 [DSP0_DDR3_ECKP_0]</t>
  </si>
  <si>
    <t>DSP1.A13:U16.M2 [DSP0_DDR3_EBA_0]</t>
  </si>
  <si>
    <t>DSP1.A14:U16.N3 [DSP0_DDR3_EA0]</t>
  </si>
  <si>
    <t>DSP1.A15:U16.P8 [DSP0_DDR3_EA4]</t>
  </si>
  <si>
    <t>DSP1.B12:U16.K7 [DSP0_DDR3_ECKN_0]</t>
  </si>
  <si>
    <t>DSP1.B13:U16.N8 [DSP0_DDR3_EBA_1]</t>
  </si>
  <si>
    <t>DSP1.B14:U16.P7 [DSP0_DDR3_EA1]</t>
  </si>
  <si>
    <t>DSP1.B15:U16.R8 [DSP0_DDR3_EA6]</t>
  </si>
  <si>
    <t>DSP1.C10:U16.J3 [DSP0_DDR3_ERAS#]</t>
  </si>
  <si>
    <t>DSP1.C11:U16.L2 [DSP0_DDR3_ECS_0#]</t>
  </si>
  <si>
    <t>DSP1.C13:U16.M3 [DSP0_DDR3_EBA_2]</t>
  </si>
  <si>
    <t>DSP1.C15:U16.P2 [DSP0_DDR3_EA5]</t>
  </si>
  <si>
    <t>DSP1.C16:U16.T3 [DSP0_DDR3_EA13]</t>
  </si>
  <si>
    <t>DSP1.C17:U16.M7 [DSP0_DDR3_EA15]</t>
  </si>
  <si>
    <t>DSP1.D11:U16.K9 [DSP0_DDR3_ECKE_0]</t>
  </si>
  <si>
    <t>DSP1.D12:U16.K3 [DSP0_DDR3_ECAS#]</t>
  </si>
  <si>
    <t>DSP1.D13:U16.K1 [DSP0_DDR3_EODT_0]</t>
  </si>
  <si>
    <t>DSP1.D15:U16.R2 [DSP0_DDR3_EA7]</t>
  </si>
  <si>
    <t>DSP1.D16:U16.R7 [DSP0_DDR3_EA11]</t>
  </si>
  <si>
    <t>DSP1.D17:U16.T7 [DSP0_DDR3_EA14]</t>
  </si>
  <si>
    <t>DSP1.E12:U16.L3 [DSP0_DDR3_EWE#]</t>
  </si>
  <si>
    <t>DSP1.E15:U16.R3 [DSP0_DDR3_EA9]</t>
  </si>
  <si>
    <t>DSP1.E16:U16.L7 [DSP0_DDR3_EA10]</t>
  </si>
  <si>
    <t>DSP1.E17:U16.N7 [DSP0_DDR3_EA12]</t>
  </si>
  <si>
    <t>DSP1.F13:U16.N2 [DSP0_DDR3_EA3]</t>
  </si>
  <si>
    <t>DSP1.F14:U16.P3 [DSP0_DDR3_EA2]</t>
  </si>
  <si>
    <t>DSP1.F15:U16.T8 [DSP0_DDR3_EA8]</t>
  </si>
  <si>
    <t>R_DDR_ADD_U17 (27)</t>
  </si>
  <si>
    <t>DSP1.A12:U17.J7 [DSP0_DDR3_ECKP_0]</t>
  </si>
  <si>
    <t>DSP1.A13:U17.M2 [DSP0_DDR3_EBA_0]</t>
  </si>
  <si>
    <t>DSP1.A14:U17.N3 [DSP0_DDR3_EA0]</t>
  </si>
  <si>
    <t>DSP1.A15:U17.P8 [DSP0_DDR3_EA4]</t>
  </si>
  <si>
    <t>DSP1.B12:U17.K7 [DSP0_DDR3_ECKN_0]</t>
  </si>
  <si>
    <t>DSP1.B13:U17.N8 [DSP0_DDR3_EBA_1]</t>
  </si>
  <si>
    <t>DSP1.B14:U17.P7 [DSP0_DDR3_EA1]</t>
  </si>
  <si>
    <t>DSP1.B15:U17.R8 [DSP0_DDR3_EA6]</t>
  </si>
  <si>
    <t>DSP1.C10:U17.J3 [DSP0_DDR3_ERAS#]</t>
  </si>
  <si>
    <t>DSP1.C11:U17.L2 [DSP0_DDR3_ECS_0#]</t>
  </si>
  <si>
    <t>DSP1.C13:U17.M3 [DSP0_DDR3_EBA_2]</t>
  </si>
  <si>
    <t>DSP1.C15:U17.P2 [DSP0_DDR3_EA5]</t>
  </si>
  <si>
    <t>DSP1.C16:U17.T3 [DSP0_DDR3_EA13]</t>
  </si>
  <si>
    <t>DSP1.C17:U17.M7 [DSP0_DDR3_EA15]</t>
  </si>
  <si>
    <t>DSP1.D11:U17.K9 [DSP0_DDR3_ECKE_0]</t>
  </si>
  <si>
    <t>DSP1.D12:U17.K3 [DSP0_DDR3_ECAS#]</t>
  </si>
  <si>
    <t>DSP1.D13:U17.K1 [DSP0_DDR3_EODT_0]</t>
  </si>
  <si>
    <t>DSP1.D15:U17.R2 [DSP0_DDR3_EA7]</t>
  </si>
  <si>
    <t>DSP1.D16:U17.R7 [DSP0_DDR3_EA11]</t>
  </si>
  <si>
    <t>DSP1.D17:U17.T7 [DSP0_DDR3_EA14]</t>
  </si>
  <si>
    <t>DSP1.E12:U17.L3 [DSP0_DDR3_EWE#]</t>
  </si>
  <si>
    <t>DSP1.E15:U17.R3 [DSP0_DDR3_EA9]</t>
  </si>
  <si>
    <t>DSP1.E16:U17.L7 [DSP0_DDR3_EA10]</t>
  </si>
  <si>
    <t>DSP1.E17:U17.N7 [DSP0_DDR3_EA12]</t>
  </si>
  <si>
    <t>DSP1.F13:U17.N2 [DSP0_DDR3_EA3]</t>
  </si>
  <si>
    <t>DSP1.F14:U17.P3 [DSP0_DDR3_EA2]</t>
  </si>
  <si>
    <t>DSP1.F15:U17.T8 [DSP0_DDR3_EA8]</t>
  </si>
  <si>
    <t>R_DDR_DATA0 (11)</t>
  </si>
  <si>
    <t>U4.E3:DSP1.E28 [DSP0_DDR3_EDQ0]</t>
  </si>
  <si>
    <t>U4.E7:DSP1.E29 [DSP0_DDR3_EDM_0]</t>
  </si>
  <si>
    <t>U4.F2:DSP1.E27 [DSP0_DDR3_EDQ2]</t>
  </si>
  <si>
    <t>U4.F3:DSP1.C28 [DSP0_DDR3_EDQSP_0]</t>
  </si>
  <si>
    <t>U4.F7:DSP1.D29 [DSP0_DDR3_EDQ1]</t>
  </si>
  <si>
    <t>U4.F8:DSP1.D28 [DSP0_DDR3_EDQ3]</t>
  </si>
  <si>
    <t>U4.G2:DSP1.E26 [DSP0_DDR3_EDQ6]</t>
  </si>
  <si>
    <t>U4.G3:DSP1.C29 [DSP0_DDR3_EDQSN_0]</t>
  </si>
  <si>
    <t>U4.H3:DSP1.D27 [DSP0_DDR3_EDQ4]</t>
  </si>
  <si>
    <t>U4.H7:DSP1.F25 [DSP0_DDR3_EDQ7]</t>
  </si>
  <si>
    <t>U4.H8:DSP1.B28 [DSP0_DDR3_EDQ5]</t>
  </si>
  <si>
    <t>R_DDR_DATA1 (11)</t>
  </si>
  <si>
    <t>U4.A2:DSP1.C26 [DSP0_DDR3_EDQ13]</t>
  </si>
  <si>
    <t>U4.A3:DSP1.A26 [DSP0_DDR3_EDQ15]</t>
  </si>
  <si>
    <t>U4.A7:DSP1.D26 [DSP0_DDR3_EDQ12]</t>
  </si>
  <si>
    <t>U4.B7:DSP1.B27 [DSP0_DDR3_EDQSN_1]</t>
  </si>
  <si>
    <t>U4.B8:DSP1.B26 [DSP0_DDR3_EDQ14]</t>
  </si>
  <si>
    <t>U4.C2:DSP1.D25 [DSP0_DDR3_EDQ11]</t>
  </si>
  <si>
    <t>U4.C3:DSP1.E24 [DSP0_DDR3_EDQ9]</t>
  </si>
  <si>
    <t>U4.C7:DSP1.A27 [DSP0_DDR3_EDQSP_1]</t>
  </si>
  <si>
    <t>U4.C8:DSP1.E25 [DSP0_DDR3_EDQ10]</t>
  </si>
  <si>
    <t>U4.D3:DSP1.C27 [DSP0_DDR3_EDM_1]</t>
  </si>
  <si>
    <t>U4.D7:DSP1.F24 [DSP0_DDR3_EDQ8]</t>
  </si>
  <si>
    <t>R_DDR_DATA2 (11)</t>
  </si>
  <si>
    <t>U5.E3:DSP1.F23 [DSP0_DDR3_EDQ16]</t>
  </si>
  <si>
    <t>U5.E7:DSP1.A25 [DSP0_DDR3_EDM_2]</t>
  </si>
  <si>
    <t>U5.F2:DSP1.D24 [DSP0_DDR3_EDQ18]</t>
  </si>
  <si>
    <t>U5.F3:DSP1.A24 [DSP0_DDR3_EDQSP_2]</t>
  </si>
  <si>
    <t>U5.F7:DSP1.F22 [DSP0_DDR3_EDQ17]</t>
  </si>
  <si>
    <t>U5.F8:DSP1.E23 [DSP0_DDR3_EDQ19]</t>
  </si>
  <si>
    <t>U5.G2:DSP1.C24 [DSP0_DDR3_EDQ22]</t>
  </si>
  <si>
    <t>U5.G3:DSP1.B24 [DSP0_DDR3_EDQSN_2]</t>
  </si>
  <si>
    <t>U5.H3:DSP1.A23 [DSP0_DDR3_EDQ20]</t>
  </si>
  <si>
    <t>U5.H7:DSP1.E22 [DSP0_DDR3_EDQ23]</t>
  </si>
  <si>
    <t>U5.H8:DSP1.B23 [DSP0_DDR3_EDQ21]</t>
  </si>
  <si>
    <t>R_DDR_DATA3 (11)</t>
  </si>
  <si>
    <t>U5.A2:DSP1.C21 [DSP0_DDR3_EDQ29]</t>
  </si>
  <si>
    <t>U5.A3:DSP1.C22 [DSP0_DDR3_EDQ31]</t>
  </si>
  <si>
    <t>U5.A7:DSP1.D22 [DSP0_DDR3_EDQ28]</t>
  </si>
  <si>
    <t>U5.B7:DSP1.B21 [DSP0_DDR3_EDQSN_3]</t>
  </si>
  <si>
    <t>U5.B8:DSP1.B22 [DSP0_DDR3_EDQ30]</t>
  </si>
  <si>
    <t>U5.C2:DSP1.F21 [DSP0_DDR3_EDQ27]</t>
  </si>
  <si>
    <t>U5.C3:DSP1.F20 [DSP0_DDR3_EDQ25]</t>
  </si>
  <si>
    <t>U5.C7:DSP1.A21 [DSP0_DDR3_EDQSP_3]</t>
  </si>
  <si>
    <t>U5.C8:DSP1.E21 [DSP0_DDR3_EDQ26]</t>
  </si>
  <si>
    <t>U5.D3:DSP1.A22 [DSP0_DDR3_EDM_3]</t>
  </si>
  <si>
    <t>U5.D7:DSP1.D21 [DSP0_DDR3_EDQ24]</t>
  </si>
  <si>
    <t>R_DDR_DATA4 (11)</t>
  </si>
  <si>
    <t>U16.E3:DSP1.E10 [DSP0_DDR3_EDQ32]</t>
  </si>
  <si>
    <t>U16.E7:DSP1.A10 [DSP0_DDR3_EDM_4]</t>
  </si>
  <si>
    <t>U16.F2:DSP1.B10 [DSP0_DDR3_EDQ34]</t>
  </si>
  <si>
    <t>U16.F3:DSP1.A9 [DSP0_DDR3_EDQSP_4]</t>
  </si>
  <si>
    <t>U16.F7:DSP1.D10 [DSP0_DDR3_EDQ33]</t>
  </si>
  <si>
    <t>U16.F8:DSP1.D9 [DSP0_DDR3_EDQ35]</t>
  </si>
  <si>
    <t>U16.G2:DSP1.B8 [DSP0_DDR3_EDQ38]</t>
  </si>
  <si>
    <t>U16.G3:DSP1.B9 [DSP0_DDR3_EDQSN_4]</t>
  </si>
  <si>
    <t>U16.H3:DSP1.E9 [DSP0_DDR3_EDQ36]</t>
  </si>
  <si>
    <t>U16.H7:DSP1.E8 [DSP0_DDR3_EDQ39]</t>
  </si>
  <si>
    <t>U16.H8:DSP1.C9 [DSP0_DDR3_EDQ37]</t>
  </si>
  <si>
    <t>R_DDR_DATA5 (11)</t>
  </si>
  <si>
    <t>U16.A2:DSP1.E6 [DSP0_DDR3_EDQ45]</t>
  </si>
  <si>
    <t>U16.A3:DSP1.C6 [DSP0_DDR3_EDQ47]</t>
  </si>
  <si>
    <t>U16.A7:DSP1.B7 [DSP0_DDR3_EDQ44]</t>
  </si>
  <si>
    <t>U16.B7:DSP1.A6 [DSP0_DDR3_EDQSN_5]</t>
  </si>
  <si>
    <t>U16.B8:DSP1.D6 [DSP0_DDR3_EDQ46]</t>
  </si>
  <si>
    <t>U16.C2:DSP1.C7 [DSP0_DDR3_EDQ43]</t>
  </si>
  <si>
    <t>U16.C3:DSP1.D7 [DSP0_DDR3_EDQ41]</t>
  </si>
  <si>
    <t>U16.C7:DSP1.B6 [DSP0_DDR3_EDQSP_5]</t>
  </si>
  <si>
    <t>U16.C8:DSP1.E7 [DSP0_DDR3_EDQ42]</t>
  </si>
  <si>
    <t>U16.D3:DSP1.A8 [DSP0_DDR3_EDM_5]</t>
  </si>
  <si>
    <t>U16.D7:DSP1.A7 [DSP0_DDR3_EDQ40]</t>
  </si>
  <si>
    <t>R_DDR_DATA6 (11)</t>
  </si>
  <si>
    <t>U17.E3:DSP1.C5 [DSP0_DDR3_EDQ48]</t>
  </si>
  <si>
    <t>U17.E7:DSP1.B5 [DSP0_DDR3_EDM_6]</t>
  </si>
  <si>
    <t>U17.F2:DSP1.B4 [DSP0_DDR3_EDQ50]</t>
  </si>
  <si>
    <t>U17.F3:DSP1.B3 [DSP0_DDR3_EDQSP_6]</t>
  </si>
  <si>
    <t>U17.F7:DSP1.A5 [DSP0_DDR3_EDQ49]</t>
  </si>
  <si>
    <t>U17.F8:DSP1.A4 [DSP0_DDR3_EDQ51]</t>
  </si>
  <si>
    <t>U17.G2:DSP1.C4 [DSP0_DDR3_EDQ54]</t>
  </si>
  <si>
    <t>U17.G3:DSP1.A3 [DSP0_DDR3_EDQSN_6]</t>
  </si>
  <si>
    <t>U17.H3:DSP1.D4 [DSP0_DDR3_EDQ52]</t>
  </si>
  <si>
    <t>U17.H7:DSP1.C3 [DSP0_DDR3_EDQ55]</t>
  </si>
  <si>
    <t>U17.H8:DSP1.E4 [DSP0_DDR3_EDQ53]</t>
  </si>
  <si>
    <t>R_DDR_DATA7 (11)</t>
  </si>
  <si>
    <t>U17.A2:DSP1.F3 [DSP0_DDR3_EDQ61]</t>
  </si>
  <si>
    <t>U17.A3:DSP1.F1 [DSP0_DDR3_EDQ63]</t>
  </si>
  <si>
    <t>U17.A7:DSP1.F2 [DSP0_DDR3_EDQ60]</t>
  </si>
  <si>
    <t>U17.B7:DSP1.C1 [DSP0_DDR3_EDQSN_7]</t>
  </si>
  <si>
    <t>U17.B8:DSP1.E1 [DSP0_DDR3_EDQ62]</t>
  </si>
  <si>
    <t>U17.C2:DSP1.C2 [DSP0_DDR3_EDQ59]</t>
  </si>
  <si>
    <t>U17.C3:DSP1.D2 [DSP0_DDR3_EDQ57]</t>
  </si>
  <si>
    <t>U17.C7:DSP1.D1 [DSP0_DDR3_EDQSP_7]</t>
  </si>
  <si>
    <t>U17.C8:DSP1.E2 [DSP0_DDR3_EDQ58]</t>
  </si>
  <si>
    <t>U17.D3:DSP1.B2 [DSP0_DDR3_EDM_7]</t>
  </si>
  <si>
    <t>U17.D7:DSP1.F4 [DSP0_DDR3_EDQ56]</t>
  </si>
  <si>
    <t>R_DDR_DATA8 (11)</t>
  </si>
  <si>
    <t>U8.E3:DSP1.E19 [DSP0_DDR3_ECC0]</t>
  </si>
  <si>
    <t>U8.E7:DSP1.A20 [DSP0_DDR3_EDM_8]</t>
  </si>
  <si>
    <t>U8.F2:DSP1.D19 [DSP0_DDR3_ECC2]</t>
  </si>
  <si>
    <t>U8.F3:DSP1.A19 [DSP0_DDR3_EDQSP_8]</t>
  </si>
  <si>
    <t>U8.F7:DSP1.C20 [DSP0_DDR3_ECC1]</t>
  </si>
  <si>
    <t>U8.F8:DSP1.B20 [DSP0_DDR3_ECC3]</t>
  </si>
  <si>
    <t>U8.G2:DSP1.B18 [DSP0_DDR3_ECC6]</t>
  </si>
  <si>
    <t>U8.G3:DSP1.B19 [DSP0_DDR3_EDQSN_8]</t>
  </si>
  <si>
    <t>U8.H3:DSP1.C19 [DSP0_DDR3_ECC4]</t>
  </si>
  <si>
    <t>U8.H7:DSP1.A18 [DSP0_DDR3_ECC7]</t>
  </si>
  <si>
    <t>U8.H8:DSP1.C18 [DSP0_DDR3_ECC5]</t>
  </si>
  <si>
    <t>Length (mils)</t>
    <phoneticPr fontId="1" type="noConversion"/>
  </si>
  <si>
    <t>DSP1.A15:U4.P8 [DSP0_DDR3_EA4]</t>
  </si>
  <si>
    <t>Check</t>
    <phoneticPr fontId="1" type="noConversion"/>
  </si>
  <si>
    <t>Skew (mils)</t>
  </si>
  <si>
    <t>Target</t>
    <phoneticPr fontId="1" type="noConversion"/>
  </si>
  <si>
    <t>SDRAM 1</t>
  </si>
  <si>
    <t>A0</t>
  </si>
  <si>
    <t>A1</t>
  </si>
  <si>
    <t>A2</t>
  </si>
  <si>
    <t>A3</t>
  </si>
  <si>
    <t>A4</t>
  </si>
  <si>
    <t>A5</t>
  </si>
  <si>
    <t>A6</t>
  </si>
  <si>
    <t>A7</t>
  </si>
  <si>
    <t>A8</t>
  </si>
  <si>
    <t>A9</t>
  </si>
  <si>
    <t>A10</t>
  </si>
  <si>
    <t>A11</t>
  </si>
  <si>
    <t>A12</t>
  </si>
  <si>
    <t>A13</t>
  </si>
  <si>
    <t>A14</t>
  </si>
  <si>
    <t>A15</t>
  </si>
  <si>
    <t>BA0</t>
  </si>
  <si>
    <t>BA1</t>
  </si>
  <si>
    <t>BA2</t>
  </si>
  <si>
    <t>RAS#</t>
  </si>
  <si>
    <t>CAS#</t>
  </si>
  <si>
    <t>WE#</t>
  </si>
  <si>
    <t>S0</t>
  </si>
  <si>
    <t>CKE0</t>
  </si>
  <si>
    <t>ODT0</t>
  </si>
  <si>
    <t>CK0</t>
  </si>
  <si>
    <t>CK0#</t>
  </si>
  <si>
    <t>CK1</t>
  </si>
  <si>
    <t>CK1#</t>
  </si>
  <si>
    <t>S1</t>
  </si>
  <si>
    <t>CKE1</t>
  </si>
  <si>
    <t>ODT1</t>
  </si>
  <si>
    <t>Address, Command, Control and Clock Groups Length Matching Template</t>
  </si>
  <si>
    <t>Limits copied from DDR3 Design Guidelines</t>
  </si>
  <si>
    <t>mil +/-</t>
  </si>
  <si>
    <t>Maximum CK or CK# stub length</t>
  </si>
  <si>
    <t>mil</t>
  </si>
  <si>
    <t>Maximum skew between CK and CK#</t>
  </si>
  <si>
    <t>Maximum stub length skew between CK and CK#</t>
  </si>
  <si>
    <t>Maximum ACC length delta from CK</t>
  </si>
  <si>
    <t>Maximum ACC stub length</t>
  </si>
  <si>
    <t>Maximum ACC stub length skew</t>
  </si>
  <si>
    <t>SDRAM 2</t>
  </si>
  <si>
    <t>Length (mils)</t>
  </si>
  <si>
    <t>SDRAM 3</t>
  </si>
  <si>
    <t>SDRAM 4</t>
  </si>
  <si>
    <t>SDRAM 5</t>
  </si>
  <si>
    <t>SDRAM 6</t>
  </si>
  <si>
    <t>SDRAM 7</t>
  </si>
  <si>
    <t>SDRAM 8</t>
  </si>
  <si>
    <t>SDRAM 9</t>
  </si>
  <si>
    <t>Check</t>
  </si>
  <si>
    <t>Address, Command, Control and Clock Groups Length Rule Checking</t>
  </si>
  <si>
    <t>Address, Command, Control and Clock Groups Stub Length Rule Checking</t>
  </si>
  <si>
    <t>Check skew</t>
  </si>
  <si>
    <t>Check length</t>
  </si>
  <si>
    <t>Data Groups Length Matching Template</t>
  </si>
  <si>
    <t>Data Groups Length Rule Checking</t>
  </si>
  <si>
    <t>Maximum length skew between DQS and DQS#</t>
  </si>
  <si>
    <t>Maximum DQ and DM length delta from DQS</t>
  </si>
  <si>
    <t>DQS0</t>
  </si>
  <si>
    <t>DQS0#</t>
  </si>
  <si>
    <t>D0</t>
  </si>
  <si>
    <t>D1</t>
  </si>
  <si>
    <t>D2</t>
  </si>
  <si>
    <t>D3</t>
  </si>
  <si>
    <t>D4</t>
  </si>
  <si>
    <t>D5</t>
  </si>
  <si>
    <t>D6</t>
  </si>
  <si>
    <t>D7</t>
  </si>
  <si>
    <t>DM0</t>
  </si>
  <si>
    <t>DQS1</t>
  </si>
  <si>
    <t>DQS1#</t>
  </si>
  <si>
    <t>D8</t>
  </si>
  <si>
    <t>D9</t>
  </si>
  <si>
    <t>D10</t>
  </si>
  <si>
    <t>D11</t>
  </si>
  <si>
    <t>D12</t>
  </si>
  <si>
    <t>D13</t>
  </si>
  <si>
    <t>D14</t>
  </si>
  <si>
    <t>D15</t>
  </si>
  <si>
    <t>DM1</t>
  </si>
  <si>
    <t>DQS2</t>
  </si>
  <si>
    <t>DQS2#</t>
  </si>
  <si>
    <t>D16</t>
  </si>
  <si>
    <t>D17</t>
  </si>
  <si>
    <t>D18</t>
  </si>
  <si>
    <t>D19</t>
  </si>
  <si>
    <t>D20</t>
  </si>
  <si>
    <t>D21</t>
  </si>
  <si>
    <t>D22</t>
  </si>
  <si>
    <t>D23</t>
  </si>
  <si>
    <t>DM2</t>
  </si>
  <si>
    <t>DQS3</t>
  </si>
  <si>
    <t>DQS3#</t>
  </si>
  <si>
    <t>D24</t>
  </si>
  <si>
    <t>D25</t>
  </si>
  <si>
    <t>D26</t>
  </si>
  <si>
    <t>D27</t>
  </si>
  <si>
    <t>D28</t>
  </si>
  <si>
    <t>D29</t>
  </si>
  <si>
    <t>D30</t>
  </si>
  <si>
    <t>D31</t>
  </si>
  <si>
    <t>DM3</t>
  </si>
  <si>
    <t>DQS4</t>
  </si>
  <si>
    <t>DQS4#</t>
  </si>
  <si>
    <t>D32</t>
  </si>
  <si>
    <t>D33</t>
  </si>
  <si>
    <t>D34</t>
  </si>
  <si>
    <t>D35</t>
  </si>
  <si>
    <t>D36</t>
  </si>
  <si>
    <t>D37</t>
  </si>
  <si>
    <t>D38</t>
  </si>
  <si>
    <t>D39</t>
  </si>
  <si>
    <t>DM4</t>
  </si>
  <si>
    <t>DQS5</t>
  </si>
  <si>
    <t>DQS5#</t>
  </si>
  <si>
    <t>D40</t>
  </si>
  <si>
    <t>D41</t>
  </si>
  <si>
    <t>D42</t>
  </si>
  <si>
    <t>D43</t>
  </si>
  <si>
    <t>D44</t>
  </si>
  <si>
    <t>D45</t>
  </si>
  <si>
    <t>D46</t>
  </si>
  <si>
    <t>D47</t>
  </si>
  <si>
    <t>DM5</t>
  </si>
  <si>
    <t>DQS6</t>
  </si>
  <si>
    <t>DQS6#</t>
  </si>
  <si>
    <t>D48</t>
  </si>
  <si>
    <t>D49</t>
  </si>
  <si>
    <t>D50</t>
  </si>
  <si>
    <t>D51</t>
  </si>
  <si>
    <t>D52</t>
  </si>
  <si>
    <t>D53</t>
  </si>
  <si>
    <t>D54</t>
  </si>
  <si>
    <t>D55</t>
  </si>
  <si>
    <t>DM6</t>
  </si>
  <si>
    <t>DQS7</t>
  </si>
  <si>
    <t>DQS7#</t>
  </si>
  <si>
    <t>D56</t>
  </si>
  <si>
    <t>D57</t>
  </si>
  <si>
    <t>D58</t>
  </si>
  <si>
    <t>D59</t>
  </si>
  <si>
    <t>D60</t>
  </si>
  <si>
    <t>D61</t>
  </si>
  <si>
    <t>D62</t>
  </si>
  <si>
    <t>D63</t>
  </si>
  <si>
    <t>DM7</t>
  </si>
  <si>
    <t>DQS8</t>
  </si>
  <si>
    <t>DQS8#</t>
  </si>
  <si>
    <t>CB0</t>
  </si>
  <si>
    <t>CB1</t>
  </si>
  <si>
    <t>CB2</t>
  </si>
  <si>
    <t>CB3</t>
  </si>
  <si>
    <t>CB4</t>
  </si>
  <si>
    <t>CB5</t>
  </si>
  <si>
    <t>CB6</t>
  </si>
  <si>
    <t>CB7</t>
  </si>
  <si>
    <t>DM8</t>
  </si>
  <si>
    <t>Introduction:</t>
  </si>
  <si>
    <t>This spreadsheet provides a template for validating that the DDR3 layout length matching rules have been met.  This spreadsheet simplifies the validation process for customers implementing DDR3 layouts using KeyStone devices.  Use of a common template also expedites validation that the length matching rules have been properly met when DDR3 operational issues are being discussed.</t>
  </si>
  <si>
    <t>Completing this spreadsheet will allow the user to validate that the layout length match rules have been met.  These rules are listed in the DDR3 Design Requirements for KeyStone Devices Application Report (SPRABI1).  Please refer to that document for a full discussion of the layout requirements.</t>
  </si>
  <si>
    <t>Address, Command, Control and Clock Groups Length Matching:</t>
  </si>
  <si>
    <t>Address, Command, Control and Clock (ACCC) Groups length matching is required between the controller and each SDRAM individually. The ACCC length matching process is iterative in nature and there is no single-best method defined.  It is generally recommended that the path from the connector to the first SDRAM be matched across the Clock group and then across the Address, Command and Control groups per the length matching guidelines.  The Clock group may need to be lengthened to reach the length window of the Address, Command and Control groups.  It is important to note that matching is done from the Controller balls to the SDRAM balls and includes the stub segment from the branch via.  It is during this process that the breakout pattern-dependent length variance in the stub segment on each signal will be tuned out.  The stub segment lengths also need to be routed within the length tolerances allowed.</t>
  </si>
  <si>
    <t>Once length matching to the first device is complete, the length matching to the remaining devices is straightforward.  The stub routes are normally copied from the first SDRAM to each of the other SDRAMs so that they are identical for each one.  Length matching during layout can then be accomplished by simply length-matching the intra-node segments between the branch vias.  Once the routing to all SDRAM devices is completed, the fully routed length from the Controller to each SDRAM individually must be verified.</t>
  </si>
  <si>
    <t>Data Group Length Matching:</t>
  </si>
  <si>
    <t>The DDR3 layouts treat each byte lane as a separate signal routing group.  Each group includes the DQS and DQS# pair, the eight DQn nets and DM.  All eleven signals within each byte group must be length matched.</t>
  </si>
  <si>
    <t>Length matching between byte groups is not recommended.  The length of the individual byte lanes may vary substantially across the layout, with the controller providing timing realignment for each.</t>
  </si>
  <si>
    <t>Velocity Compensation:</t>
  </si>
  <si>
    <t>Microstrip routes are those on the outer layers.  Stripline routes are those on inner layers.  Signals on microstrip routes move slower than those on stripline routes so these routes appear longer.  Velocity compensation can be used when working with longer layouts containing significant microstrip length to further optimize the length matching.  This is most often needed when designing for operation at the higher data rates.</t>
  </si>
  <si>
    <t>A compensation factor of 1.1 has been specified for this purpose.  All microstrip segment lengths are to be divided by 1.1 before summation into the length matching equation.  The resulting compensated length is termed the stripline equivalent length.  While some amount of residual velocity mismatch skew remains in the design, the process is a substantial improvement over simple length matching.</t>
  </si>
  <si>
    <t>Via Compensation:</t>
  </si>
  <si>
    <t>Layout recommendations provided remove the need for via compensation.  All ACCC signal groups are to be routed with the same number of vias in each length matched segment.  All data groups are to contain the same number of vias and we also recommend that they be each routed on a single layer.  However, if these recommendations are not followed, via compensation is needed when operating at the higher speeds.  Via compensation is addition of track length to allow for the added delay of the via.  When via compensation is implemented, the via equivalent shall be defined as 100 mils of microstrip.</t>
  </si>
  <si>
    <t>Purpose:</t>
  </si>
  <si>
    <t>This spreadsheet attempts to break down the sometimes confusing requirements in the DDR3 layout length matching requirements into sections and then helps analyze the routed lengths to confirm compliance.</t>
  </si>
  <si>
    <t>Note:  If the data sheet requirements conflict with this spreadsheet in any way, the requirements in the data sheet take precedence.  This spreadsheet is simply a tool to help confirm compliance.</t>
  </si>
  <si>
    <t>How To Use Spreadsheet:</t>
  </si>
  <si>
    <t>Step 1:  Generate reports of the lengths of the various sections.  This can be done manually but that is very time consuming.  PCB layout packages can now be configured using constraints to generate length reports for the required net lengths and/or pin-pair lengths.</t>
  </si>
  <si>
    <t>Data group routed length reporting is simple.  These are point-to-point routes (single rank) so the report is simply the routed length for the entire net from controller to SDRAM.</t>
  </si>
  <si>
    <t>ACCC group length matching is more complicated as discussed previously.  This can be explained best by referring to the figure below.  The routed length for these ACCC groups must be matched from the controller to each SDRAM individually.  Specifically, the ACCC routed length for the first SDRAM is the sum of Trace Length 1 plus the Stub Length.  This sum needs to be reported and length matched.  The ACCC routed length for the second SDRAM is the sum of Trace Length 1 plus Trace Length 2 plus the Stub Length.  This sum needs to be reported and length matched for the second SDRAM.  This process is repeated for every SDRAM implemented in the topology.</t>
  </si>
  <si>
    <t>Obtaining these lengths may be difficult with some PCB layout tools since they see this entire net as a single entity and will report the entire routed length including all stubs.  This complete routed length cannot be used.  Other tools may be able to generate the required reports using routing constraints.  One technique for tools that cannot generate the required lengths from constraints may be to add pin-pair end-points to generate the required reported lengths.  You define the branch vias as ‘test points’ in the layout.  This will allow generation of reported lengths between these artificial ‘parts’ in the design.  There are no actual test points, but the vias are defined as test points for the purpose of getting the different length reports generated correctly.</t>
  </si>
  <si>
    <t>The length and skew (variation in length) of the stubs from the branch via to each SDRAM must also be controlled.  This allows for higher speed operation and better signal integrity management.  Again, these can either be reported using constraints or by defining the vias as test points to generate pin-pair reports.  Lastly, reports of stub length to the VTT termination need to be generated.</t>
  </si>
  <si>
    <t>PCB layout tools generate very verbose reports.  Reports can be imported into a spreadsheet for data parsing.  Once the required length data is in a tabular format, it is ready be dropped into this template.</t>
  </si>
  <si>
    <t>Step 2: Confirm that the spreadsheet contains the correct maximums and skew limits for the processor that will be used.  If the spreadsheet numbers are in error, they must be corrected.  The cells in the table shaded yellow can be modified as needed.</t>
  </si>
  <si>
    <t>Step 3: Put the length data into the spreadsheet in the cells shaded yellow (replacing the example data) and verify that the lengths are in compliance.  All of the length checks that pass will show a green PASS box next to it.  If a non-compliance is found, the cell next to it will show a red Fail box.  You will then need to modify the layout to correct the non-compliance.  After updating the layout, lengths reports will need to be generated again and the lengths placed in this template.  Repeat this process until all routed lengths are compliant to the required length matching rules.</t>
  </si>
  <si>
    <t>Dual Rank Layouts:</t>
  </si>
  <si>
    <t>Dual rank layouts using twin-die devices will be managed identically to the single-rank discussion listed above with the exception of the additional 4 control nets for the second rank.</t>
  </si>
  <si>
    <t>Data group routing on dual rank layouts using separate SDRAMs for each rank must be mirrored top and bottom through data bit swapping so that the routed length from the via to the SDRAM ball is the absolute shortest (&lt;50 mils) possible and identical for both ranks.  In this case, only report the routed length to the first rank SDRAM.</t>
  </si>
  <si>
    <t>ACCC group routing on dual rank implementations using two sets of SDRAMs must use address mirroring to allow the stubs to be sufficiently short to enable operation at the higher data rates (only supported on KeyStone II devices).</t>
  </si>
  <si>
    <t>Name:</t>
  </si>
  <si>
    <t>Revision History:</t>
  </si>
  <si>
    <t>Tom Johnson</t>
  </si>
  <si>
    <t>Version 1.0</t>
  </si>
  <si>
    <t>Copyright (C) 2015 Texas Instruments Incorporated</t>
  </si>
  <si>
    <t>KeyStone-II DDR3 Length Rules Template</t>
  </si>
  <si>
    <t>Simplify validation of length matching rule compliance</t>
  </si>
  <si>
    <t>Initial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</si>
</sst>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
  </numFmts>
  <fonts count="9">
    <font>
      <sz val="12"/>
      <name val="Calibri"/>
      <family val="2"/>
    </font>
    <font>
      <sz val="9"/>
      <name val="細明體"/>
      <family val="3"/>
      <charset val="136"/>
    </font>
    <font>
      <b/>
      <sz val="12"/>
      <name val="Calibri"/>
      <family val="2"/>
    </font>
    <font>
      <b/>
      <sz val="18"/>
      <name val="Calibri"/>
      <family val="2"/>
    </font>
    <font>
      <b/>
      <sz val="14"/>
      <name val="Calibri"/>
      <family val="2"/>
    </font>
    <font>
      <sz val="11"/>
      <name val="Calibri"/>
      <family val="2"/>
    </font>
    <font>
      <b/>
      <sz val="12"/>
      <name val="Calibri"/>
      <family val="2"/>
      <scheme val="minor"/>
    </font>
    <font>
      <sz val="12"/>
      <color indexed="8"/>
      <name val="Calibri"/>
      <family val="2"/>
      <scheme val="minor"/>
    </font>
    <font>
      <b/>
      <sz val="12"/>
      <color indexed="8"/>
      <name val="Calibri"/>
      <family val="2"/>
      <scheme val="minor"/>
    </font>
  </fonts>
  <fills count="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rgb="FF00B0F0"/>
        <bgColor indexed="64"/>
      </patternFill>
    </fill>
    <fill>
      <patternFill patternType="solid">
        <fgColor rgb="FFCC33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3" fillId="0" borderId="0" xfId="0" applyFont="1" applyProtection="1">
      <alignment vertical="center"/>
    </xf>
    <xf numFmtId="0" fontId="0" fillId="0" borderId="0" xfId="0" applyProtection="1">
      <alignment vertical="center"/>
    </xf>
    <xf numFmtId="0" fontId="0" fillId="0" borderId="0" xfId="0" applyFont="1" applyProtection="1">
      <alignment vertical="center"/>
    </xf>
    <xf numFmtId="0" fontId="4" fillId="0" borderId="0" xfId="0" applyFont="1" applyProtection="1">
      <alignment vertical="center"/>
    </xf>
    <xf numFmtId="0" fontId="2" fillId="0" borderId="0" xfId="0" applyFont="1" applyProtection="1">
      <alignment vertical="center"/>
    </xf>
    <xf numFmtId="0" fontId="0" fillId="0" borderId="1" xfId="0" applyFont="1" applyBorder="1" applyProtection="1">
      <alignment vertical="center"/>
    </xf>
    <xf numFmtId="0" fontId="0" fillId="0" borderId="1" xfId="0" applyBorder="1" applyProtection="1">
      <alignment vertical="center"/>
    </xf>
    <xf numFmtId="164" fontId="0" fillId="0" borderId="1" xfId="0" applyNumberFormat="1" applyBorder="1" applyAlignment="1" applyProtection="1">
      <alignment horizontal="left" vertical="center"/>
    </xf>
    <xf numFmtId="0" fontId="4" fillId="0" borderId="0" xfId="0" applyFont="1" applyFill="1" applyBorder="1" applyProtection="1">
      <alignment vertical="center"/>
    </xf>
    <xf numFmtId="0" fontId="2" fillId="5" borderId="1" xfId="0" applyFont="1" applyFill="1" applyBorder="1" applyProtection="1">
      <alignment vertical="center"/>
    </xf>
    <xf numFmtId="2" fontId="2" fillId="5" borderId="1" xfId="0" applyNumberFormat="1" applyFont="1" applyFill="1" applyBorder="1" applyAlignment="1" applyProtection="1">
      <alignment horizontal="center" vertical="center"/>
    </xf>
    <xf numFmtId="164" fontId="2" fillId="5" borderId="1" xfId="0" applyNumberFormat="1" applyFont="1" applyFill="1" applyBorder="1" applyAlignment="1" applyProtection="1">
      <alignment horizontal="center" vertical="center"/>
    </xf>
    <xf numFmtId="0" fontId="2" fillId="4" borderId="1" xfId="0" applyFont="1" applyFill="1" applyBorder="1" applyProtection="1">
      <alignment vertical="center"/>
    </xf>
    <xf numFmtId="2" fontId="2" fillId="4" borderId="1" xfId="0" applyNumberFormat="1" applyFont="1" applyFill="1" applyBorder="1" applyAlignment="1" applyProtection="1">
      <alignment horizontal="center" vertical="center"/>
    </xf>
    <xf numFmtId="164" fontId="2" fillId="4" borderId="1" xfId="0" applyNumberFormat="1" applyFont="1" applyFill="1" applyBorder="1" applyAlignment="1" applyProtection="1">
      <alignment horizontal="center" vertical="center"/>
    </xf>
    <xf numFmtId="2" fontId="0" fillId="4" borderId="1" xfId="0" applyNumberFormat="1" applyFill="1" applyBorder="1" applyAlignment="1" applyProtection="1">
      <alignment horizontal="center" vertical="center"/>
    </xf>
    <xf numFmtId="164" fontId="2" fillId="2" borderId="1" xfId="0" applyNumberFormat="1" applyFont="1" applyFill="1" applyBorder="1" applyAlignment="1" applyProtection="1">
      <alignment horizontal="center" vertical="center"/>
    </xf>
    <xf numFmtId="0" fontId="2" fillId="0" borderId="1" xfId="0" applyFont="1" applyBorder="1" applyProtection="1">
      <alignment vertical="center"/>
    </xf>
    <xf numFmtId="2" fontId="0" fillId="0" borderId="1" xfId="0" applyNumberFormat="1" applyFill="1" applyBorder="1" applyAlignment="1" applyProtection="1">
      <alignment horizontal="center" vertical="center"/>
    </xf>
    <xf numFmtId="2" fontId="0" fillId="0" borderId="0" xfId="0" applyNumberFormat="1" applyProtection="1">
      <alignment vertical="center"/>
    </xf>
    <xf numFmtId="0" fontId="8" fillId="0" borderId="0" xfId="0" applyFont="1" applyFill="1" applyAlignment="1" applyProtection="1">
      <alignment horizontal="left"/>
    </xf>
    <xf numFmtId="0" fontId="0" fillId="3" borderId="1" xfId="0" applyFill="1" applyBorder="1" applyProtection="1">
      <alignment vertical="center"/>
      <protection locked="0"/>
    </xf>
    <xf numFmtId="2" fontId="2" fillId="3" borderId="1" xfId="0" applyNumberFormat="1" applyFont="1" applyFill="1" applyBorder="1" applyProtection="1">
      <alignment vertical="center"/>
      <protection locked="0"/>
    </xf>
    <xf numFmtId="2" fontId="2" fillId="5" borderId="1" xfId="0" applyNumberFormat="1" applyFont="1" applyFill="1" applyBorder="1" applyAlignment="1" applyProtection="1">
      <alignment horizontal="center" vertical="center"/>
      <protection locked="0"/>
    </xf>
    <xf numFmtId="2" fontId="0" fillId="3" borderId="1" xfId="0" applyNumberFormat="1" applyFill="1" applyBorder="1" applyProtection="1">
      <alignment vertical="center"/>
      <protection locked="0"/>
    </xf>
    <xf numFmtId="2" fontId="2" fillId="3" borderId="1" xfId="0" applyNumberFormat="1" applyFont="1" applyFill="1" applyBorder="1" applyAlignment="1" applyProtection="1">
      <alignment horizontal="center" vertical="center"/>
      <protection locked="0"/>
    </xf>
    <xf numFmtId="2" fontId="0" fillId="3" borderId="1" xfId="0" applyNumberFormat="1" applyFill="1" applyBorder="1" applyAlignment="1" applyProtection="1">
      <alignment horizontal="center" vertical="center"/>
      <protection locked="0"/>
    </xf>
    <xf numFmtId="2" fontId="0" fillId="0" borderId="0" xfId="0" applyNumberFormat="1" applyProtection="1">
      <alignment vertical="center"/>
      <protection locked="0"/>
    </xf>
    <xf numFmtId="0" fontId="0" fillId="0" borderId="0" xfId="0" applyProtection="1">
      <alignment vertical="center"/>
      <protection locked="0"/>
    </xf>
    <xf numFmtId="164" fontId="0" fillId="0" borderId="0" xfId="0" applyNumberFormat="1" applyAlignment="1" applyProtection="1">
      <alignment horizontal="center" vertical="center"/>
    </xf>
    <xf numFmtId="0" fontId="0" fillId="0" borderId="2" xfId="0" applyFont="1" applyBorder="1" applyProtection="1">
      <alignment vertical="center"/>
    </xf>
    <xf numFmtId="0" fontId="0" fillId="0" borderId="3" xfId="0" applyBorder="1" applyProtection="1">
      <alignment vertical="center"/>
    </xf>
    <xf numFmtId="164" fontId="0" fillId="0" borderId="4" xfId="0" applyNumberFormat="1" applyBorder="1" applyAlignment="1" applyProtection="1">
      <alignment horizontal="left" vertical="center"/>
    </xf>
    <xf numFmtId="0" fontId="0" fillId="0" borderId="5" xfId="0" applyFont="1" applyBorder="1" applyProtection="1">
      <alignment vertical="center"/>
    </xf>
    <xf numFmtId="164" fontId="0" fillId="0" borderId="6" xfId="0" applyNumberFormat="1" applyBorder="1" applyAlignment="1" applyProtection="1">
      <alignment horizontal="left" vertical="center"/>
    </xf>
    <xf numFmtId="0" fontId="0" fillId="0" borderId="7" xfId="0" applyFont="1" applyBorder="1" applyProtection="1">
      <alignment vertical="center"/>
    </xf>
    <xf numFmtId="0" fontId="0" fillId="0" borderId="8" xfId="0" applyBorder="1" applyProtection="1">
      <alignment vertical="center"/>
    </xf>
    <xf numFmtId="164" fontId="0" fillId="0" borderId="9" xfId="0" applyNumberFormat="1" applyBorder="1" applyAlignment="1" applyProtection="1">
      <alignment horizontal="left" vertical="center"/>
    </xf>
    <xf numFmtId="164" fontId="0" fillId="0" borderId="0" xfId="0" applyNumberFormat="1" applyAlignment="1" applyProtection="1">
      <alignment horizontal="left" vertical="center"/>
    </xf>
    <xf numFmtId="164" fontId="0" fillId="4" borderId="1" xfId="0" applyNumberFormat="1" applyFill="1" applyBorder="1" applyAlignment="1" applyProtection="1">
      <alignment horizontal="center" vertical="center"/>
    </xf>
    <xf numFmtId="164" fontId="0" fillId="0" borderId="1" xfId="0" applyNumberFormat="1" applyFill="1" applyBorder="1" applyAlignment="1" applyProtection="1">
      <alignment horizontal="center" vertical="center"/>
    </xf>
    <xf numFmtId="0" fontId="0" fillId="3" borderId="3" xfId="0" applyFill="1" applyBorder="1" applyProtection="1">
      <alignment vertical="center"/>
      <protection locked="0"/>
    </xf>
    <xf numFmtId="0" fontId="0" fillId="3" borderId="8" xfId="0" applyFill="1" applyBorder="1" applyProtection="1">
      <alignment vertical="center"/>
      <protection locked="0"/>
    </xf>
    <xf numFmtId="0" fontId="2" fillId="3" borderId="1" xfId="0" applyFont="1" applyFill="1" applyBorder="1" applyProtection="1">
      <alignment vertical="center"/>
      <protection locked="0"/>
    </xf>
    <xf numFmtId="164" fontId="2" fillId="5" borderId="1"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Fill="1" applyAlignment="1" applyProtection="1">
      <alignment horizontal="left"/>
    </xf>
    <xf numFmtId="0" fontId="7" fillId="0" borderId="0" xfId="0" applyFont="1" applyFill="1" applyAlignment="1" applyProtection="1"/>
    <xf numFmtId="0" fontId="7" fillId="0" borderId="0" xfId="0" applyFont="1" applyFill="1" applyAlignment="1" applyProtection="1">
      <alignment horizontal="center"/>
    </xf>
    <xf numFmtId="0" fontId="7" fillId="0" borderId="0" xfId="0" applyFont="1" applyFill="1" applyAlignment="1" applyProtection="1">
      <alignment wrapText="1"/>
    </xf>
    <xf numFmtId="0" fontId="6" fillId="0" borderId="0" xfId="0" applyFont="1" applyFill="1" applyAlignment="1" applyProtection="1">
      <alignment horizontal="center"/>
    </xf>
    <xf numFmtId="0" fontId="7" fillId="0" borderId="0" xfId="0" applyFont="1" applyFill="1" applyAlignment="1" applyProtection="1">
      <alignment horizontal="center" vertical="center"/>
    </xf>
    <xf numFmtId="14" fontId="7" fillId="0" borderId="0" xfId="0" applyNumberFormat="1" applyFont="1" applyFill="1" applyAlignment="1" applyProtection="1">
      <alignment horizontal="center" vertical="center"/>
    </xf>
    <xf numFmtId="0" fontId="7" fillId="0" borderId="0" xfId="0" applyFont="1" applyFill="1" applyAlignment="1" applyProtection="1">
      <alignment vertical="center" wrapText="1"/>
    </xf>
  </cellXfs>
  <cellStyles count="1">
    <cellStyle name="Normal" xfId="0" builtinId="0"/>
  </cellStyles>
  <dxfs count="133">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7"/>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00B0F0"/>
      <color rgb="FFCC3399"/>
      <color rgb="FFFF99CC"/>
      <color rgb="FFFF00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335279</xdr:colOff>
          <xdr:row>10</xdr:row>
          <xdr:rowOff>76200</xdr:rowOff>
        </xdr:from>
        <xdr:to>
          <xdr:col>1</xdr:col>
          <xdr:colOff>9539414</xdr:colOff>
          <xdr:row>10</xdr:row>
          <xdr:rowOff>3017520</xdr:rowOff>
        </xdr:to>
        <xdr:sp macro="" textlink="">
          <xdr:nvSpPr>
            <xdr:cNvPr id="4102" name="Object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workbookViewId="0"/>
  </sheetViews>
  <sheetFormatPr defaultColWidth="8.19921875" defaultRowHeight="15.6"/>
  <cols>
    <col min="1" max="1" width="3.09765625" style="51" customWidth="1"/>
    <col min="2" max="3" width="15.296875" style="52" customWidth="1"/>
    <col min="4" max="4" width="19.296875" style="52" customWidth="1"/>
    <col min="5" max="5" width="36.3984375" style="53" customWidth="1"/>
    <col min="6" max="16384" width="8.19921875" style="51"/>
  </cols>
  <sheetData>
    <row r="2" spans="2:5" s="51" customFormat="1">
      <c r="B2" s="50" t="s">
        <v>441</v>
      </c>
      <c r="C2" s="51" t="s">
        <v>446</v>
      </c>
      <c r="D2" s="52"/>
      <c r="E2" s="53"/>
    </row>
    <row r="3" spans="2:5" s="51" customFormat="1">
      <c r="B3" s="54"/>
      <c r="D3" s="52"/>
      <c r="E3" s="53"/>
    </row>
    <row r="4" spans="2:5" s="51" customFormat="1">
      <c r="B4" s="50" t="s">
        <v>425</v>
      </c>
      <c r="C4" s="51" t="s">
        <v>447</v>
      </c>
      <c r="D4" s="52"/>
      <c r="E4" s="53"/>
    </row>
    <row r="6" spans="2:5" s="51" customFormat="1">
      <c r="B6" s="50" t="s">
        <v>442</v>
      </c>
      <c r="C6" s="50"/>
      <c r="D6" s="50"/>
      <c r="E6" s="53"/>
    </row>
    <row r="7" spans="2:5" s="51" customFormat="1">
      <c r="B7" s="55" t="s">
        <v>443</v>
      </c>
      <c r="C7" s="55" t="s">
        <v>444</v>
      </c>
      <c r="D7" s="56">
        <v>42097</v>
      </c>
      <c r="E7" s="57" t="s">
        <v>448</v>
      </c>
    </row>
    <row r="8" spans="2:5" s="51" customFormat="1">
      <c r="B8" s="55"/>
      <c r="C8" s="55"/>
      <c r="D8" s="56"/>
      <c r="E8" s="57"/>
    </row>
    <row r="9" spans="2:5" s="51" customFormat="1">
      <c r="B9" s="55"/>
      <c r="C9" s="55"/>
      <c r="D9" s="56"/>
      <c r="E9" s="57"/>
    </row>
    <row r="10" spans="2:5" s="51" customFormat="1">
      <c r="B10" s="55"/>
      <c r="C10" s="55"/>
      <c r="D10" s="56"/>
      <c r="E10" s="57"/>
    </row>
    <row r="15" spans="2:5" s="51" customFormat="1">
      <c r="B15" s="21" t="s">
        <v>445</v>
      </c>
      <c r="C15" s="52"/>
      <c r="D15" s="52"/>
      <c r="E15" s="53"/>
    </row>
    <row r="16" spans="2:5" s="51" customFormat="1">
      <c r="B16" s="50"/>
      <c r="C16" s="52"/>
      <c r="D16" s="52"/>
      <c r="E16" s="53"/>
    </row>
  </sheetData>
  <sheetProtection password="DF21"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2"/>
  <sheetViews>
    <sheetView workbookViewId="0"/>
  </sheetViews>
  <sheetFormatPr defaultRowHeight="15.6"/>
  <cols>
    <col min="1" max="1" width="4.09765625" style="2" customWidth="1"/>
    <col min="2" max="2" width="126.3984375" style="49" customWidth="1"/>
    <col min="3" max="16384" width="8.796875" style="2"/>
  </cols>
  <sheetData>
    <row r="2" spans="2:2">
      <c r="B2" s="49" t="s">
        <v>411</v>
      </c>
    </row>
    <row r="3" spans="2:2" ht="46.8">
      <c r="B3" s="49" t="s">
        <v>412</v>
      </c>
    </row>
    <row r="4" spans="2:2" ht="46.8">
      <c r="B4" s="49" t="s">
        <v>413</v>
      </c>
    </row>
    <row r="6" spans="2:2">
      <c r="B6" s="49" t="s">
        <v>414</v>
      </c>
    </row>
    <row r="7" spans="2:2" ht="109.2">
      <c r="B7" s="49" t="s">
        <v>415</v>
      </c>
    </row>
    <row r="8" spans="2:2" ht="62.4">
      <c r="B8" s="49" t="s">
        <v>416</v>
      </c>
    </row>
    <row r="10" spans="2:2">
      <c r="B10" s="49" t="s">
        <v>417</v>
      </c>
    </row>
    <row r="11" spans="2:2" ht="31.2">
      <c r="B11" s="49" t="s">
        <v>418</v>
      </c>
    </row>
    <row r="12" spans="2:2" ht="31.2">
      <c r="B12" s="49" t="s">
        <v>419</v>
      </c>
    </row>
    <row r="14" spans="2:2">
      <c r="B14" s="49" t="s">
        <v>420</v>
      </c>
    </row>
    <row r="15" spans="2:2" ht="46.8">
      <c r="B15" s="49" t="s">
        <v>421</v>
      </c>
    </row>
    <row r="16" spans="2:2" ht="46.8">
      <c r="B16" s="49" t="s">
        <v>422</v>
      </c>
    </row>
    <row r="18" spans="2:2">
      <c r="B18" s="49" t="s">
        <v>423</v>
      </c>
    </row>
    <row r="19" spans="2:2" ht="78">
      <c r="B19" s="49" t="s">
        <v>424</v>
      </c>
    </row>
    <row r="22" spans="2:2">
      <c r="B22" s="21" t="s">
        <v>445</v>
      </c>
    </row>
  </sheetData>
  <sheetProtection password="DF21"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23"/>
  <sheetViews>
    <sheetView workbookViewId="0"/>
  </sheetViews>
  <sheetFormatPr defaultRowHeight="15.6"/>
  <cols>
    <col min="1" max="1" width="3.09765625" style="2" customWidth="1"/>
    <col min="2" max="2" width="125.796875" style="49" customWidth="1"/>
    <col min="3" max="16384" width="8.796875" style="2"/>
  </cols>
  <sheetData>
    <row r="2" spans="2:2">
      <c r="B2" s="48" t="s">
        <v>425</v>
      </c>
    </row>
    <row r="3" spans="2:2" ht="28.8">
      <c r="B3" s="48" t="s">
        <v>426</v>
      </c>
    </row>
    <row r="4" spans="2:2" ht="28.8">
      <c r="B4" s="48" t="s">
        <v>427</v>
      </c>
    </row>
    <row r="5" spans="2:2">
      <c r="B5" s="48"/>
    </row>
    <row r="6" spans="2:2">
      <c r="B6" s="48" t="s">
        <v>428</v>
      </c>
    </row>
    <row r="7" spans="2:2" ht="28.8">
      <c r="B7" s="48" t="s">
        <v>429</v>
      </c>
    </row>
    <row r="8" spans="2:2" ht="28.8">
      <c r="B8" s="48" t="s">
        <v>430</v>
      </c>
    </row>
    <row r="9" spans="2:2" ht="57.6">
      <c r="B9" s="48" t="s">
        <v>431</v>
      </c>
    </row>
    <row r="10" spans="2:2" ht="72">
      <c r="B10" s="48" t="s">
        <v>432</v>
      </c>
    </row>
    <row r="11" spans="2:2" ht="245.4" customHeight="1">
      <c r="B11" s="2"/>
    </row>
    <row r="12" spans="2:2" ht="43.2">
      <c r="B12" s="48" t="s">
        <v>433</v>
      </c>
    </row>
    <row r="13" spans="2:2" ht="28.8">
      <c r="B13" s="48" t="s">
        <v>434</v>
      </c>
    </row>
    <row r="14" spans="2:2" ht="28.8">
      <c r="B14" s="48" t="s">
        <v>435</v>
      </c>
    </row>
    <row r="15" spans="2:2" ht="57.6">
      <c r="B15" s="48" t="s">
        <v>436</v>
      </c>
    </row>
    <row r="16" spans="2:2">
      <c r="B16" s="48"/>
    </row>
    <row r="17" spans="2:2">
      <c r="B17" s="48" t="s">
        <v>437</v>
      </c>
    </row>
    <row r="18" spans="2:2" ht="28.8">
      <c r="B18" s="48" t="s">
        <v>438</v>
      </c>
    </row>
    <row r="19" spans="2:2" ht="43.2">
      <c r="B19" s="48" t="s">
        <v>439</v>
      </c>
    </row>
    <row r="20" spans="2:2" ht="28.8">
      <c r="B20" s="48" t="s">
        <v>440</v>
      </c>
    </row>
    <row r="23" spans="2:2">
      <c r="B23" s="21" t="s">
        <v>445</v>
      </c>
    </row>
  </sheetData>
  <sheetProtection password="DF21" sheet="1" objects="1" scenarios="1"/>
  <pageMargins left="0.7" right="0.7" top="0.75" bottom="0.75" header="0.3" footer="0.3"/>
  <drawing r:id="rId1"/>
  <legacyDrawing r:id="rId2"/>
  <oleObjects>
    <mc:AlternateContent xmlns:mc="http://schemas.openxmlformats.org/markup-compatibility/2006">
      <mc:Choice Requires="x14">
        <oleObject progId="Visio.Drawing.11" shapeId="4102" r:id="rId3">
          <objectPr defaultSize="0" autoPict="0" r:id="rId4">
            <anchor moveWithCells="1" sizeWithCells="1">
              <from>
                <xdr:col>0</xdr:col>
                <xdr:colOff>236220</xdr:colOff>
                <xdr:row>10</xdr:row>
                <xdr:rowOff>76200</xdr:rowOff>
              </from>
              <to>
                <xdr:col>1</xdr:col>
                <xdr:colOff>9540240</xdr:colOff>
                <xdr:row>10</xdr:row>
                <xdr:rowOff>3017520</xdr:rowOff>
              </to>
            </anchor>
          </objectPr>
        </oleObject>
      </mc:Choice>
      <mc:Fallback>
        <oleObject progId="Visio.Drawing.11" shapeId="4102"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3"/>
  <sheetViews>
    <sheetView workbookViewId="0"/>
  </sheetViews>
  <sheetFormatPr defaultRowHeight="15.6"/>
  <cols>
    <col min="1" max="1" width="4.59765625" style="2" customWidth="1"/>
    <col min="2" max="2" width="10.296875" style="3" customWidth="1"/>
    <col min="3" max="3" width="37.19921875" style="2" customWidth="1"/>
    <col min="4" max="4" width="12.69921875" style="2" customWidth="1"/>
    <col min="5" max="7" width="12.69921875" style="30" customWidth="1"/>
    <col min="8" max="8" width="10.296875" style="2" customWidth="1"/>
    <col min="9" max="9" width="37.19921875" style="2" customWidth="1"/>
    <col min="10" max="13" width="12.69921875" style="2" customWidth="1"/>
    <col min="14" max="16384" width="8.796875" style="2"/>
  </cols>
  <sheetData>
    <row r="2" spans="2:13" ht="23.4">
      <c r="B2" s="1" t="s">
        <v>284</v>
      </c>
    </row>
    <row r="4" spans="2:13" ht="18">
      <c r="B4" s="4" t="s">
        <v>285</v>
      </c>
    </row>
    <row r="5" spans="2:13" ht="16.2" thickBot="1">
      <c r="B5" s="5"/>
    </row>
    <row r="6" spans="2:13">
      <c r="B6" s="31" t="s">
        <v>289</v>
      </c>
      <c r="C6" s="32"/>
      <c r="D6" s="42">
        <v>1</v>
      </c>
      <c r="E6" s="33" t="s">
        <v>286</v>
      </c>
    </row>
    <row r="7" spans="2:13">
      <c r="B7" s="34" t="s">
        <v>287</v>
      </c>
      <c r="C7" s="7"/>
      <c r="D7" s="22">
        <v>40</v>
      </c>
      <c r="E7" s="35" t="s">
        <v>288</v>
      </c>
    </row>
    <row r="8" spans="2:13">
      <c r="B8" s="34" t="s">
        <v>290</v>
      </c>
      <c r="C8" s="7"/>
      <c r="D8" s="22">
        <v>1</v>
      </c>
      <c r="E8" s="35" t="s">
        <v>286</v>
      </c>
    </row>
    <row r="9" spans="2:13">
      <c r="B9" s="34" t="s">
        <v>291</v>
      </c>
      <c r="C9" s="7"/>
      <c r="D9" s="22">
        <v>20</v>
      </c>
      <c r="E9" s="35" t="s">
        <v>286</v>
      </c>
    </row>
    <row r="10" spans="2:13">
      <c r="B10" s="34" t="s">
        <v>292</v>
      </c>
      <c r="C10" s="7"/>
      <c r="D10" s="22">
        <v>80</v>
      </c>
      <c r="E10" s="35" t="s">
        <v>288</v>
      </c>
    </row>
    <row r="11" spans="2:13" ht="16.2" thickBot="1">
      <c r="B11" s="36" t="s">
        <v>293</v>
      </c>
      <c r="C11" s="37"/>
      <c r="D11" s="43">
        <v>10</v>
      </c>
      <c r="E11" s="38" t="s">
        <v>286</v>
      </c>
    </row>
    <row r="12" spans="2:13">
      <c r="E12" s="39"/>
    </row>
    <row r="13" spans="2:13">
      <c r="E13" s="39"/>
    </row>
    <row r="14" spans="2:13" ht="18">
      <c r="B14" s="9" t="s">
        <v>304</v>
      </c>
      <c r="E14" s="39"/>
      <c r="H14" s="9" t="s">
        <v>305</v>
      </c>
      <c r="K14" s="39"/>
      <c r="L14" s="30"/>
    </row>
    <row r="15" spans="2:13">
      <c r="H15" s="3"/>
      <c r="K15" s="30"/>
      <c r="L15" s="30"/>
    </row>
    <row r="16" spans="2:13">
      <c r="B16" s="10" t="s">
        <v>251</v>
      </c>
      <c r="C16" s="44" t="s">
        <v>0</v>
      </c>
      <c r="D16" s="45" t="s">
        <v>246</v>
      </c>
      <c r="E16" s="12" t="s">
        <v>249</v>
      </c>
      <c r="F16" s="12" t="s">
        <v>303</v>
      </c>
      <c r="G16" s="2"/>
      <c r="H16" s="10" t="s">
        <v>251</v>
      </c>
      <c r="I16" s="44"/>
      <c r="J16" s="45" t="s">
        <v>246</v>
      </c>
      <c r="K16" s="12" t="s">
        <v>249</v>
      </c>
      <c r="L16" s="12" t="s">
        <v>306</v>
      </c>
      <c r="M16" s="12" t="s">
        <v>307</v>
      </c>
    </row>
    <row r="17" spans="2:13">
      <c r="B17" s="13" t="s">
        <v>277</v>
      </c>
      <c r="C17" s="22" t="s">
        <v>1</v>
      </c>
      <c r="D17" s="46">
        <v>2315.91</v>
      </c>
      <c r="E17" s="15"/>
      <c r="F17" s="15" t="s">
        <v>250</v>
      </c>
      <c r="G17" s="2"/>
      <c r="H17" s="13" t="s">
        <v>277</v>
      </c>
      <c r="I17" s="22"/>
      <c r="J17" s="46"/>
      <c r="K17" s="15"/>
      <c r="L17" s="15" t="s">
        <v>250</v>
      </c>
      <c r="M17" s="17" t="str">
        <f>IF(J17&lt;=max_clock_stub_length,"Pass", "Fail")</f>
        <v>Pass</v>
      </c>
    </row>
    <row r="18" spans="2:13">
      <c r="B18" s="13" t="s">
        <v>278</v>
      </c>
      <c r="C18" s="22" t="s">
        <v>4</v>
      </c>
      <c r="D18" s="46">
        <v>2315.16</v>
      </c>
      <c r="E18" s="40">
        <f>IF(D18&lt;1,0,ABS($D$17-D18))</f>
        <v>0.75</v>
      </c>
      <c r="F18" s="17" t="str">
        <f>IF(E18&lt;=max_clock_skew,"Pass", "Fail")</f>
        <v>Pass</v>
      </c>
      <c r="G18" s="2"/>
      <c r="H18" s="13" t="s">
        <v>278</v>
      </c>
      <c r="I18" s="22"/>
      <c r="J18" s="46"/>
      <c r="K18" s="40">
        <f>IF(J18&lt;1,0,ABS($J$17-J18))</f>
        <v>0</v>
      </c>
      <c r="L18" s="17" t="str">
        <f>IF(K18&lt;=max_clock_stub_skew,"Pass", "Fail")</f>
        <v>Pass</v>
      </c>
      <c r="M18" s="17" t="str">
        <f>IF(J18&lt;=max_clock_stub_length,"Pass", "Fail")</f>
        <v>Pass</v>
      </c>
    </row>
    <row r="19" spans="2:13">
      <c r="B19" s="18" t="s">
        <v>252</v>
      </c>
      <c r="C19" s="22" t="s">
        <v>3</v>
      </c>
      <c r="D19" s="47">
        <v>2329.0500000000002</v>
      </c>
      <c r="E19" s="41">
        <f t="shared" ref="E19:E48" si="0">IF(D19&lt;1,0,ABS($D$17-D19))</f>
        <v>13.140000000000327</v>
      </c>
      <c r="F19" s="17" t="str">
        <f t="shared" ref="F19:F43" si="1">IF(E19&lt;=max_ACC_length_delta,"Pass", "Fail")</f>
        <v>Pass</v>
      </c>
      <c r="G19" s="2"/>
      <c r="H19" s="18" t="s">
        <v>252</v>
      </c>
      <c r="I19" s="22"/>
      <c r="J19" s="47"/>
      <c r="K19" s="41">
        <f>IF(J19&lt;1,0,ABS($J$17-J19))</f>
        <v>0</v>
      </c>
      <c r="L19" s="17" t="str">
        <f t="shared" ref="L19:L48" si="2">IF(K19&lt;=max_ACC_stub_skew,"Pass", "Fail")</f>
        <v>Pass</v>
      </c>
      <c r="M19" s="17" t="str">
        <f t="shared" ref="M19:M48" si="3">IF(J19&lt;=max_ACC_stub_length,"Pass", "Fail")</f>
        <v>Pass</v>
      </c>
    </row>
    <row r="20" spans="2:13">
      <c r="B20" s="18" t="s">
        <v>253</v>
      </c>
      <c r="C20" s="22" t="s">
        <v>6</v>
      </c>
      <c r="D20" s="47">
        <v>2315.69</v>
      </c>
      <c r="E20" s="41">
        <f t="shared" si="0"/>
        <v>0.21999999999979991</v>
      </c>
      <c r="F20" s="17" t="str">
        <f t="shared" si="1"/>
        <v>Pass</v>
      </c>
      <c r="G20" s="2"/>
      <c r="H20" s="18" t="s">
        <v>253</v>
      </c>
      <c r="I20" s="22"/>
      <c r="J20" s="47"/>
      <c r="K20" s="41">
        <f t="shared" ref="K20:K48" si="4">IF(J20&lt;1,0,ABS($J$17-J20))</f>
        <v>0</v>
      </c>
      <c r="L20" s="17" t="str">
        <f t="shared" si="2"/>
        <v>Pass</v>
      </c>
      <c r="M20" s="17" t="str">
        <f t="shared" si="3"/>
        <v>Pass</v>
      </c>
    </row>
    <row r="21" spans="2:13">
      <c r="B21" s="18" t="s">
        <v>254</v>
      </c>
      <c r="C21" s="22" t="s">
        <v>24</v>
      </c>
      <c r="D21" s="47">
        <v>2318.6799999999998</v>
      </c>
      <c r="E21" s="41">
        <f t="shared" si="0"/>
        <v>2.7699999999999818</v>
      </c>
      <c r="F21" s="17" t="str">
        <f t="shared" si="1"/>
        <v>Pass</v>
      </c>
      <c r="G21" s="2"/>
      <c r="H21" s="18" t="s">
        <v>254</v>
      </c>
      <c r="I21" s="22"/>
      <c r="J21" s="47"/>
      <c r="K21" s="41">
        <f t="shared" si="4"/>
        <v>0</v>
      </c>
      <c r="L21" s="17" t="str">
        <f t="shared" si="2"/>
        <v>Pass</v>
      </c>
      <c r="M21" s="17" t="str">
        <f t="shared" si="3"/>
        <v>Pass</v>
      </c>
    </row>
    <row r="22" spans="2:13">
      <c r="B22" s="18" t="s">
        <v>255</v>
      </c>
      <c r="C22" s="22" t="s">
        <v>23</v>
      </c>
      <c r="D22" s="47">
        <v>2321.1999999999998</v>
      </c>
      <c r="E22" s="41">
        <f t="shared" si="0"/>
        <v>5.2899999999999636</v>
      </c>
      <c r="F22" s="17" t="str">
        <f t="shared" si="1"/>
        <v>Pass</v>
      </c>
      <c r="G22" s="2"/>
      <c r="H22" s="18" t="s">
        <v>255</v>
      </c>
      <c r="I22" s="22"/>
      <c r="J22" s="47"/>
      <c r="K22" s="41">
        <f t="shared" si="4"/>
        <v>0</v>
      </c>
      <c r="L22" s="17" t="str">
        <f t="shared" si="2"/>
        <v>Pass</v>
      </c>
      <c r="M22" s="17" t="str">
        <f t="shared" si="3"/>
        <v>Pass</v>
      </c>
    </row>
    <row r="23" spans="2:13">
      <c r="B23" s="18" t="s">
        <v>256</v>
      </c>
      <c r="C23" s="22" t="s">
        <v>247</v>
      </c>
      <c r="D23" s="47">
        <v>2312.56</v>
      </c>
      <c r="E23" s="41">
        <f t="shared" si="0"/>
        <v>3.3499999999999091</v>
      </c>
      <c r="F23" s="17" t="str">
        <f t="shared" si="1"/>
        <v>Pass</v>
      </c>
      <c r="G23" s="2"/>
      <c r="H23" s="18" t="s">
        <v>256</v>
      </c>
      <c r="I23" s="22"/>
      <c r="J23" s="47"/>
      <c r="K23" s="41">
        <f t="shared" si="4"/>
        <v>0</v>
      </c>
      <c r="L23" s="17" t="str">
        <f t="shared" si="2"/>
        <v>Pass</v>
      </c>
      <c r="M23" s="17" t="str">
        <f t="shared" si="3"/>
        <v>Pass</v>
      </c>
    </row>
    <row r="24" spans="2:13">
      <c r="B24" s="18" t="s">
        <v>257</v>
      </c>
      <c r="C24" s="22" t="s">
        <v>11</v>
      </c>
      <c r="D24" s="47">
        <v>2303.5700000000002</v>
      </c>
      <c r="E24" s="41">
        <f t="shared" si="0"/>
        <v>12.339999999999691</v>
      </c>
      <c r="F24" s="17" t="str">
        <f t="shared" si="1"/>
        <v>Pass</v>
      </c>
      <c r="G24" s="2"/>
      <c r="H24" s="18" t="s">
        <v>257</v>
      </c>
      <c r="I24" s="22"/>
      <c r="J24" s="47"/>
      <c r="K24" s="41">
        <f t="shared" si="4"/>
        <v>0</v>
      </c>
      <c r="L24" s="17" t="str">
        <f t="shared" si="2"/>
        <v>Pass</v>
      </c>
      <c r="M24" s="17" t="str">
        <f t="shared" si="3"/>
        <v>Pass</v>
      </c>
    </row>
    <row r="25" spans="2:13">
      <c r="B25" s="18" t="s">
        <v>258</v>
      </c>
      <c r="C25" s="22" t="s">
        <v>7</v>
      </c>
      <c r="D25" s="47">
        <v>2332.9899999999998</v>
      </c>
      <c r="E25" s="41">
        <f t="shared" si="0"/>
        <v>17.079999999999927</v>
      </c>
      <c r="F25" s="17" t="str">
        <f t="shared" si="1"/>
        <v>Pass</v>
      </c>
      <c r="G25" s="2"/>
      <c r="H25" s="18" t="s">
        <v>258</v>
      </c>
      <c r="I25" s="22"/>
      <c r="J25" s="47"/>
      <c r="K25" s="41">
        <f t="shared" si="4"/>
        <v>0</v>
      </c>
      <c r="L25" s="17" t="str">
        <f t="shared" si="2"/>
        <v>Pass</v>
      </c>
      <c r="M25" s="17" t="str">
        <f t="shared" si="3"/>
        <v>Pass</v>
      </c>
    </row>
    <row r="26" spans="2:13">
      <c r="B26" s="18" t="s">
        <v>259</v>
      </c>
      <c r="C26" s="22" t="s">
        <v>16</v>
      </c>
      <c r="D26" s="47">
        <v>2333.2800000000002</v>
      </c>
      <c r="E26" s="41">
        <f t="shared" si="0"/>
        <v>17.370000000000346</v>
      </c>
      <c r="F26" s="17" t="str">
        <f t="shared" si="1"/>
        <v>Pass</v>
      </c>
      <c r="G26" s="2"/>
      <c r="H26" s="18" t="s">
        <v>259</v>
      </c>
      <c r="I26" s="22"/>
      <c r="J26" s="47"/>
      <c r="K26" s="41">
        <f t="shared" si="4"/>
        <v>0</v>
      </c>
      <c r="L26" s="17" t="str">
        <f t="shared" si="2"/>
        <v>Pass</v>
      </c>
      <c r="M26" s="17" t="str">
        <f t="shared" si="3"/>
        <v>Pass</v>
      </c>
    </row>
    <row r="27" spans="2:13">
      <c r="B27" s="18" t="s">
        <v>260</v>
      </c>
      <c r="C27" s="22" t="s">
        <v>25</v>
      </c>
      <c r="D27" s="47">
        <v>2335.84</v>
      </c>
      <c r="E27" s="41">
        <f t="shared" si="0"/>
        <v>19.930000000000291</v>
      </c>
      <c r="F27" s="17" t="str">
        <f t="shared" si="1"/>
        <v>Pass</v>
      </c>
      <c r="G27" s="2"/>
      <c r="H27" s="18" t="s">
        <v>260</v>
      </c>
      <c r="I27" s="22"/>
      <c r="J27" s="47"/>
      <c r="K27" s="41">
        <f t="shared" si="4"/>
        <v>0</v>
      </c>
      <c r="L27" s="17" t="str">
        <f t="shared" si="2"/>
        <v>Pass</v>
      </c>
      <c r="M27" s="17" t="str">
        <f t="shared" si="3"/>
        <v>Pass</v>
      </c>
    </row>
    <row r="28" spans="2:13">
      <c r="B28" s="18" t="s">
        <v>261</v>
      </c>
      <c r="C28" s="22" t="s">
        <v>20</v>
      </c>
      <c r="D28" s="47">
        <v>2312.0100000000002</v>
      </c>
      <c r="E28" s="41">
        <f t="shared" si="0"/>
        <v>3.8999999999996362</v>
      </c>
      <c r="F28" s="17" t="str">
        <f t="shared" si="1"/>
        <v>Pass</v>
      </c>
      <c r="G28" s="2"/>
      <c r="H28" s="18" t="s">
        <v>261</v>
      </c>
      <c r="I28" s="22"/>
      <c r="J28" s="47"/>
      <c r="K28" s="41">
        <f t="shared" si="4"/>
        <v>0</v>
      </c>
      <c r="L28" s="17" t="str">
        <f t="shared" si="2"/>
        <v>Pass</v>
      </c>
      <c r="M28" s="17" t="str">
        <f t="shared" si="3"/>
        <v>Pass</v>
      </c>
    </row>
    <row r="29" spans="2:13">
      <c r="B29" s="18" t="s">
        <v>262</v>
      </c>
      <c r="C29" s="22" t="s">
        <v>21</v>
      </c>
      <c r="D29" s="47">
        <v>2313.7800000000002</v>
      </c>
      <c r="E29" s="41">
        <f t="shared" si="0"/>
        <v>2.1299999999996544</v>
      </c>
      <c r="F29" s="17" t="str">
        <f t="shared" si="1"/>
        <v>Pass</v>
      </c>
      <c r="G29" s="2"/>
      <c r="H29" s="18" t="s">
        <v>262</v>
      </c>
      <c r="I29" s="22"/>
      <c r="J29" s="47"/>
      <c r="K29" s="41">
        <f t="shared" si="4"/>
        <v>0</v>
      </c>
      <c r="L29" s="17" t="str">
        <f t="shared" si="2"/>
        <v>Pass</v>
      </c>
      <c r="M29" s="17" t="str">
        <f t="shared" si="3"/>
        <v>Pass</v>
      </c>
    </row>
    <row r="30" spans="2:13">
      <c r="B30" s="18" t="s">
        <v>263</v>
      </c>
      <c r="C30" s="22" t="s">
        <v>17</v>
      </c>
      <c r="D30" s="47">
        <v>2316.7800000000002</v>
      </c>
      <c r="E30" s="41">
        <f t="shared" si="0"/>
        <v>0.87000000000034561</v>
      </c>
      <c r="F30" s="17" t="str">
        <f t="shared" si="1"/>
        <v>Pass</v>
      </c>
      <c r="G30" s="2"/>
      <c r="H30" s="18" t="s">
        <v>263</v>
      </c>
      <c r="I30" s="22"/>
      <c r="J30" s="47"/>
      <c r="K30" s="41">
        <f t="shared" si="4"/>
        <v>0</v>
      </c>
      <c r="L30" s="17" t="str">
        <f t="shared" si="2"/>
        <v>Pass</v>
      </c>
      <c r="M30" s="17" t="str">
        <f t="shared" si="3"/>
        <v>Pass</v>
      </c>
    </row>
    <row r="31" spans="2:13">
      <c r="B31" s="18" t="s">
        <v>264</v>
      </c>
      <c r="C31" s="22" t="s">
        <v>22</v>
      </c>
      <c r="D31" s="47">
        <v>2315.7600000000002</v>
      </c>
      <c r="E31" s="41">
        <f t="shared" si="0"/>
        <v>0.1499999999996362</v>
      </c>
      <c r="F31" s="17" t="str">
        <f t="shared" si="1"/>
        <v>Pass</v>
      </c>
      <c r="G31" s="2"/>
      <c r="H31" s="18" t="s">
        <v>264</v>
      </c>
      <c r="I31" s="22"/>
      <c r="J31" s="47"/>
      <c r="K31" s="41">
        <f t="shared" si="4"/>
        <v>0</v>
      </c>
      <c r="L31" s="17" t="str">
        <f t="shared" si="2"/>
        <v>Pass</v>
      </c>
      <c r="M31" s="17" t="str">
        <f t="shared" si="3"/>
        <v>Pass</v>
      </c>
    </row>
    <row r="32" spans="2:13">
      <c r="B32" s="18" t="s">
        <v>265</v>
      </c>
      <c r="C32" s="22" t="s">
        <v>12</v>
      </c>
      <c r="D32" s="47">
        <v>2310.17</v>
      </c>
      <c r="E32" s="41">
        <f t="shared" si="0"/>
        <v>5.7399999999997817</v>
      </c>
      <c r="F32" s="17" t="str">
        <f t="shared" si="1"/>
        <v>Pass</v>
      </c>
      <c r="G32" s="2"/>
      <c r="H32" s="18" t="s">
        <v>265</v>
      </c>
      <c r="I32" s="22"/>
      <c r="J32" s="47"/>
      <c r="K32" s="41">
        <f t="shared" si="4"/>
        <v>0</v>
      </c>
      <c r="L32" s="17" t="str">
        <f t="shared" si="2"/>
        <v>Pass</v>
      </c>
      <c r="M32" s="17" t="str">
        <f t="shared" si="3"/>
        <v>Pass</v>
      </c>
    </row>
    <row r="33" spans="2:13">
      <c r="B33" s="18" t="s">
        <v>266</v>
      </c>
      <c r="C33" s="22" t="s">
        <v>18</v>
      </c>
      <c r="D33" s="47">
        <v>2317.66</v>
      </c>
      <c r="E33" s="41">
        <f t="shared" si="0"/>
        <v>1.75</v>
      </c>
      <c r="F33" s="17" t="str">
        <f t="shared" si="1"/>
        <v>Pass</v>
      </c>
      <c r="G33" s="2"/>
      <c r="H33" s="18" t="s">
        <v>266</v>
      </c>
      <c r="I33" s="22"/>
      <c r="J33" s="47"/>
      <c r="K33" s="41">
        <f t="shared" si="4"/>
        <v>0</v>
      </c>
      <c r="L33" s="17" t="str">
        <f t="shared" si="2"/>
        <v>Pass</v>
      </c>
      <c r="M33" s="17" t="str">
        <f t="shared" si="3"/>
        <v>Pass</v>
      </c>
    </row>
    <row r="34" spans="2:13">
      <c r="B34" s="18" t="s">
        <v>267</v>
      </c>
      <c r="C34" s="22" t="s">
        <v>13</v>
      </c>
      <c r="D34" s="47">
        <v>2316.65</v>
      </c>
      <c r="E34" s="41">
        <f t="shared" si="0"/>
        <v>0.74000000000023647</v>
      </c>
      <c r="F34" s="17" t="str">
        <f t="shared" si="1"/>
        <v>Pass</v>
      </c>
      <c r="G34" s="2"/>
      <c r="H34" s="18" t="s">
        <v>267</v>
      </c>
      <c r="I34" s="22"/>
      <c r="J34" s="47"/>
      <c r="K34" s="41">
        <f t="shared" si="4"/>
        <v>0</v>
      </c>
      <c r="L34" s="17" t="str">
        <f t="shared" si="2"/>
        <v>Pass</v>
      </c>
      <c r="M34" s="17" t="str">
        <f t="shared" si="3"/>
        <v>Pass</v>
      </c>
    </row>
    <row r="35" spans="2:13">
      <c r="B35" s="18" t="s">
        <v>268</v>
      </c>
      <c r="C35" s="22" t="s">
        <v>2</v>
      </c>
      <c r="D35" s="47">
        <v>2317.7800000000002</v>
      </c>
      <c r="E35" s="41">
        <f t="shared" si="0"/>
        <v>1.8700000000003456</v>
      </c>
      <c r="F35" s="17" t="str">
        <f t="shared" si="1"/>
        <v>Pass</v>
      </c>
      <c r="G35" s="2"/>
      <c r="H35" s="18" t="s">
        <v>268</v>
      </c>
      <c r="I35" s="22"/>
      <c r="J35" s="47"/>
      <c r="K35" s="41">
        <f t="shared" si="4"/>
        <v>0</v>
      </c>
      <c r="L35" s="17" t="str">
        <f t="shared" si="2"/>
        <v>Pass</v>
      </c>
      <c r="M35" s="17" t="str">
        <f t="shared" si="3"/>
        <v>Pass</v>
      </c>
    </row>
    <row r="36" spans="2:13">
      <c r="B36" s="18" t="s">
        <v>269</v>
      </c>
      <c r="C36" s="22" t="s">
        <v>5</v>
      </c>
      <c r="D36" s="47">
        <v>2312.46</v>
      </c>
      <c r="E36" s="41">
        <f t="shared" si="0"/>
        <v>3.4499999999998181</v>
      </c>
      <c r="F36" s="17" t="str">
        <f t="shared" si="1"/>
        <v>Pass</v>
      </c>
      <c r="G36" s="2"/>
      <c r="H36" s="18" t="s">
        <v>269</v>
      </c>
      <c r="I36" s="22"/>
      <c r="J36" s="47"/>
      <c r="K36" s="41">
        <f t="shared" si="4"/>
        <v>0</v>
      </c>
      <c r="L36" s="17" t="str">
        <f t="shared" si="2"/>
        <v>Pass</v>
      </c>
      <c r="M36" s="17" t="str">
        <f t="shared" si="3"/>
        <v>Pass</v>
      </c>
    </row>
    <row r="37" spans="2:13">
      <c r="B37" s="18" t="s">
        <v>270</v>
      </c>
      <c r="C37" s="22" t="s">
        <v>10</v>
      </c>
      <c r="D37" s="47">
        <v>2315.1</v>
      </c>
      <c r="E37" s="41">
        <f t="shared" si="0"/>
        <v>0.80999999999994543</v>
      </c>
      <c r="F37" s="17" t="str">
        <f t="shared" si="1"/>
        <v>Pass</v>
      </c>
      <c r="G37" s="2"/>
      <c r="H37" s="18" t="s">
        <v>270</v>
      </c>
      <c r="I37" s="22"/>
      <c r="J37" s="47"/>
      <c r="K37" s="41">
        <f t="shared" si="4"/>
        <v>0</v>
      </c>
      <c r="L37" s="17" t="str">
        <f t="shared" si="2"/>
        <v>Pass</v>
      </c>
      <c r="M37" s="17" t="str">
        <f t="shared" si="3"/>
        <v>Pass</v>
      </c>
    </row>
    <row r="38" spans="2:13">
      <c r="B38" s="18" t="s">
        <v>271</v>
      </c>
      <c r="C38" s="22" t="s">
        <v>8</v>
      </c>
      <c r="D38" s="47">
        <v>2328.06</v>
      </c>
      <c r="E38" s="41">
        <f t="shared" si="0"/>
        <v>12.150000000000091</v>
      </c>
      <c r="F38" s="17" t="str">
        <f t="shared" si="1"/>
        <v>Pass</v>
      </c>
      <c r="G38" s="2"/>
      <c r="H38" s="18" t="s">
        <v>271</v>
      </c>
      <c r="I38" s="22"/>
      <c r="J38" s="47"/>
      <c r="K38" s="41">
        <f t="shared" si="4"/>
        <v>0</v>
      </c>
      <c r="L38" s="17" t="str">
        <f t="shared" si="2"/>
        <v>Pass</v>
      </c>
      <c r="M38" s="17" t="str">
        <f t="shared" si="3"/>
        <v>Pass</v>
      </c>
    </row>
    <row r="39" spans="2:13">
      <c r="B39" s="18" t="s">
        <v>272</v>
      </c>
      <c r="C39" s="22" t="s">
        <v>15</v>
      </c>
      <c r="D39" s="47">
        <v>2310.86</v>
      </c>
      <c r="E39" s="41">
        <f t="shared" si="0"/>
        <v>5.0499999999997272</v>
      </c>
      <c r="F39" s="17" t="str">
        <f t="shared" si="1"/>
        <v>Pass</v>
      </c>
      <c r="G39" s="2"/>
      <c r="H39" s="18" t="s">
        <v>272</v>
      </c>
      <c r="I39" s="22"/>
      <c r="J39" s="47"/>
      <c r="K39" s="41">
        <f t="shared" si="4"/>
        <v>0</v>
      </c>
      <c r="L39" s="17" t="str">
        <f t="shared" si="2"/>
        <v>Pass</v>
      </c>
      <c r="M39" s="17" t="str">
        <f t="shared" si="3"/>
        <v>Pass</v>
      </c>
    </row>
    <row r="40" spans="2:13">
      <c r="B40" s="18" t="s">
        <v>273</v>
      </c>
      <c r="C40" s="22" t="s">
        <v>19</v>
      </c>
      <c r="D40" s="47">
        <v>2312.2800000000002</v>
      </c>
      <c r="E40" s="41">
        <f t="shared" si="0"/>
        <v>3.6299999999996544</v>
      </c>
      <c r="F40" s="17" t="str">
        <f t="shared" si="1"/>
        <v>Pass</v>
      </c>
      <c r="G40" s="2"/>
      <c r="H40" s="18" t="s">
        <v>273</v>
      </c>
      <c r="I40" s="22"/>
      <c r="J40" s="47"/>
      <c r="K40" s="41">
        <f t="shared" si="4"/>
        <v>0</v>
      </c>
      <c r="L40" s="17" t="str">
        <f t="shared" si="2"/>
        <v>Pass</v>
      </c>
      <c r="M40" s="17" t="str">
        <f t="shared" si="3"/>
        <v>Pass</v>
      </c>
    </row>
    <row r="41" spans="2:13">
      <c r="B41" s="18" t="s">
        <v>274</v>
      </c>
      <c r="C41" s="22" t="s">
        <v>9</v>
      </c>
      <c r="D41" s="47">
        <v>2317.5500000000002</v>
      </c>
      <c r="E41" s="41">
        <f t="shared" si="0"/>
        <v>1.6400000000003274</v>
      </c>
      <c r="F41" s="17" t="str">
        <f t="shared" si="1"/>
        <v>Pass</v>
      </c>
      <c r="G41" s="2"/>
      <c r="H41" s="18" t="s">
        <v>274</v>
      </c>
      <c r="I41" s="22"/>
      <c r="J41" s="47"/>
      <c r="K41" s="41">
        <f t="shared" si="4"/>
        <v>0</v>
      </c>
      <c r="L41" s="17" t="str">
        <f t="shared" si="2"/>
        <v>Pass</v>
      </c>
      <c r="M41" s="17" t="str">
        <f t="shared" si="3"/>
        <v>Pass</v>
      </c>
    </row>
    <row r="42" spans="2:13">
      <c r="B42" s="18" t="s">
        <v>275</v>
      </c>
      <c r="C42" s="22" t="s">
        <v>14</v>
      </c>
      <c r="D42" s="47">
        <v>2317.7600000000002</v>
      </c>
      <c r="E42" s="41">
        <f t="shared" si="0"/>
        <v>1.8500000000003638</v>
      </c>
      <c r="F42" s="17" t="str">
        <f t="shared" si="1"/>
        <v>Pass</v>
      </c>
      <c r="G42" s="2"/>
      <c r="H42" s="18" t="s">
        <v>275</v>
      </c>
      <c r="I42" s="22"/>
      <c r="J42" s="47"/>
      <c r="K42" s="41">
        <f t="shared" si="4"/>
        <v>0</v>
      </c>
      <c r="L42" s="17" t="str">
        <f t="shared" si="2"/>
        <v>Pass</v>
      </c>
      <c r="M42" s="17" t="str">
        <f t="shared" si="3"/>
        <v>Pass</v>
      </c>
    </row>
    <row r="43" spans="2:13">
      <c r="B43" s="18" t="s">
        <v>276</v>
      </c>
      <c r="C43" s="22"/>
      <c r="D43" s="47"/>
      <c r="E43" s="41">
        <f t="shared" si="0"/>
        <v>0</v>
      </c>
      <c r="F43" s="17" t="str">
        <f t="shared" si="1"/>
        <v>Pass</v>
      </c>
      <c r="G43" s="2"/>
      <c r="H43" s="18" t="s">
        <v>276</v>
      </c>
      <c r="I43" s="22"/>
      <c r="J43" s="47"/>
      <c r="K43" s="41">
        <f t="shared" si="4"/>
        <v>0</v>
      </c>
      <c r="L43" s="17" t="str">
        <f t="shared" si="2"/>
        <v>Pass</v>
      </c>
      <c r="M43" s="17" t="str">
        <f t="shared" si="3"/>
        <v>Pass</v>
      </c>
    </row>
    <row r="44" spans="2:13">
      <c r="B44" s="18" t="s">
        <v>279</v>
      </c>
      <c r="C44" s="22"/>
      <c r="D44" s="47"/>
      <c r="E44" s="41">
        <f t="shared" si="0"/>
        <v>0</v>
      </c>
      <c r="F44" s="17" t="str">
        <f>IF(E44&lt;=max_clock_skew,"Pass", "Fail")</f>
        <v>Pass</v>
      </c>
      <c r="G44" s="2"/>
      <c r="H44" s="18" t="s">
        <v>279</v>
      </c>
      <c r="I44" s="22"/>
      <c r="J44" s="47"/>
      <c r="K44" s="41">
        <f t="shared" si="4"/>
        <v>0</v>
      </c>
      <c r="L44" s="17" t="str">
        <f t="shared" si="2"/>
        <v>Pass</v>
      </c>
      <c r="M44" s="17" t="str">
        <f t="shared" si="3"/>
        <v>Pass</v>
      </c>
    </row>
    <row r="45" spans="2:13">
      <c r="B45" s="18" t="s">
        <v>280</v>
      </c>
      <c r="C45" s="22"/>
      <c r="D45" s="47"/>
      <c r="E45" s="41">
        <f t="shared" si="0"/>
        <v>0</v>
      </c>
      <c r="F45" s="17" t="str">
        <f>IF(E45&lt;=max_clock_skew,"Pass", "Fail")</f>
        <v>Pass</v>
      </c>
      <c r="G45" s="2"/>
      <c r="H45" s="18" t="s">
        <v>280</v>
      </c>
      <c r="I45" s="22"/>
      <c r="J45" s="47"/>
      <c r="K45" s="41">
        <f t="shared" si="4"/>
        <v>0</v>
      </c>
      <c r="L45" s="17" t="str">
        <f t="shared" si="2"/>
        <v>Pass</v>
      </c>
      <c r="M45" s="17" t="str">
        <f t="shared" si="3"/>
        <v>Pass</v>
      </c>
    </row>
    <row r="46" spans="2:13">
      <c r="B46" s="18" t="s">
        <v>281</v>
      </c>
      <c r="C46" s="22"/>
      <c r="D46" s="47"/>
      <c r="E46" s="41">
        <f t="shared" si="0"/>
        <v>0</v>
      </c>
      <c r="F46" s="17" t="str">
        <f>IF(E46&lt;=max_ACC_length_delta,"Pass", "Fail")</f>
        <v>Pass</v>
      </c>
      <c r="G46" s="2"/>
      <c r="H46" s="18" t="s">
        <v>281</v>
      </c>
      <c r="I46" s="22"/>
      <c r="J46" s="47"/>
      <c r="K46" s="41">
        <f t="shared" si="4"/>
        <v>0</v>
      </c>
      <c r="L46" s="17" t="str">
        <f t="shared" si="2"/>
        <v>Pass</v>
      </c>
      <c r="M46" s="17" t="str">
        <f t="shared" si="3"/>
        <v>Pass</v>
      </c>
    </row>
    <row r="47" spans="2:13">
      <c r="B47" s="18" t="s">
        <v>282</v>
      </c>
      <c r="C47" s="22"/>
      <c r="D47" s="47"/>
      <c r="E47" s="41">
        <f t="shared" si="0"/>
        <v>0</v>
      </c>
      <c r="F47" s="17" t="str">
        <f>IF(E47&lt;=max_ACC_length_delta,"Pass", "Fail")</f>
        <v>Pass</v>
      </c>
      <c r="G47" s="2"/>
      <c r="H47" s="18" t="s">
        <v>282</v>
      </c>
      <c r="I47" s="22"/>
      <c r="J47" s="47"/>
      <c r="K47" s="41">
        <f t="shared" si="4"/>
        <v>0</v>
      </c>
      <c r="L47" s="17" t="str">
        <f t="shared" si="2"/>
        <v>Pass</v>
      </c>
      <c r="M47" s="17" t="str">
        <f t="shared" si="3"/>
        <v>Pass</v>
      </c>
    </row>
    <row r="48" spans="2:13">
      <c r="B48" s="18" t="s">
        <v>283</v>
      </c>
      <c r="C48" s="22"/>
      <c r="D48" s="47"/>
      <c r="E48" s="41">
        <f t="shared" si="0"/>
        <v>0</v>
      </c>
      <c r="F48" s="17" t="str">
        <f>IF(E48&lt;=max_ACC_length_delta,"Pass", "Fail")</f>
        <v>Pass</v>
      </c>
      <c r="G48" s="2"/>
      <c r="H48" s="18" t="s">
        <v>283</v>
      </c>
      <c r="I48" s="22"/>
      <c r="J48" s="47"/>
      <c r="K48" s="41">
        <f t="shared" si="4"/>
        <v>0</v>
      </c>
      <c r="L48" s="17" t="str">
        <f t="shared" si="2"/>
        <v>Pass</v>
      </c>
      <c r="M48" s="17" t="str">
        <f t="shared" si="3"/>
        <v>Pass</v>
      </c>
    </row>
    <row r="49" spans="2:13">
      <c r="C49" s="29"/>
      <c r="D49" s="29"/>
      <c r="I49" s="29"/>
      <c r="J49" s="29"/>
    </row>
    <row r="50" spans="2:13">
      <c r="B50" s="10" t="s">
        <v>294</v>
      </c>
      <c r="C50" s="44" t="s">
        <v>26</v>
      </c>
      <c r="D50" s="45" t="s">
        <v>295</v>
      </c>
      <c r="E50" s="12" t="s">
        <v>249</v>
      </c>
      <c r="F50" s="12" t="s">
        <v>248</v>
      </c>
      <c r="H50" s="10" t="s">
        <v>294</v>
      </c>
      <c r="I50" s="44"/>
      <c r="J50" s="45" t="s">
        <v>246</v>
      </c>
      <c r="K50" s="12" t="s">
        <v>249</v>
      </c>
      <c r="L50" s="12" t="s">
        <v>306</v>
      </c>
      <c r="M50" s="12" t="s">
        <v>307</v>
      </c>
    </row>
    <row r="51" spans="2:13">
      <c r="B51" s="13" t="s">
        <v>277</v>
      </c>
      <c r="C51" s="22" t="s">
        <v>27</v>
      </c>
      <c r="D51" s="46">
        <v>2826.47</v>
      </c>
      <c r="E51" s="15"/>
      <c r="F51" s="15" t="s">
        <v>250</v>
      </c>
      <c r="H51" s="13" t="s">
        <v>277</v>
      </c>
      <c r="I51" s="22"/>
      <c r="J51" s="46"/>
      <c r="K51" s="15"/>
      <c r="L51" s="15" t="s">
        <v>250</v>
      </c>
      <c r="M51" s="17" t="str">
        <f>IF(J51&lt;=max_clock_stub_length,"Pass", "Fail")</f>
        <v>Pass</v>
      </c>
    </row>
    <row r="52" spans="2:13">
      <c r="B52" s="13" t="s">
        <v>278</v>
      </c>
      <c r="C52" s="22" t="s">
        <v>31</v>
      </c>
      <c r="D52" s="46">
        <v>2826.89</v>
      </c>
      <c r="E52" s="40">
        <f>IF(D52&lt;1,0,ABS($D$51-D52))</f>
        <v>0.42000000000007276</v>
      </c>
      <c r="F52" s="17" t="str">
        <f>IF(E52&lt;=max_clock_skew,"Pass", "Fail")</f>
        <v>Pass</v>
      </c>
      <c r="H52" s="13" t="s">
        <v>278</v>
      </c>
      <c r="I52" s="22"/>
      <c r="J52" s="46"/>
      <c r="K52" s="40">
        <f>IF(J52&lt;1,0,ABS($J$51-J52))</f>
        <v>0</v>
      </c>
      <c r="L52" s="17" t="str">
        <f>IF(K52&lt;=max_clock_stub_skew,"Pass", "Fail")</f>
        <v>Pass</v>
      </c>
      <c r="M52" s="17" t="str">
        <f>IF(J52&lt;=max_clock_stub_length,"Pass", "Fail")</f>
        <v>Pass</v>
      </c>
    </row>
    <row r="53" spans="2:13">
      <c r="B53" s="18" t="s">
        <v>252</v>
      </c>
      <c r="C53" s="22" t="s">
        <v>29</v>
      </c>
      <c r="D53" s="47">
        <v>2841.36</v>
      </c>
      <c r="E53" s="41">
        <f>IF(D53&lt;1,0,ABS($D$51-D53))</f>
        <v>14.890000000000327</v>
      </c>
      <c r="F53" s="17" t="str">
        <f t="shared" ref="F53:F77" si="5">IF(E53&lt;=max_ACC_length_delta,"Pass", "Fail")</f>
        <v>Pass</v>
      </c>
      <c r="H53" s="18" t="s">
        <v>252</v>
      </c>
      <c r="I53" s="22"/>
      <c r="J53" s="47"/>
      <c r="K53" s="41">
        <f>IF(J53&lt;1,0,ABS($J$51-J53))</f>
        <v>0</v>
      </c>
      <c r="L53" s="17" t="str">
        <f t="shared" ref="L53:L82" si="6">IF(K53&lt;=max_ACC_stub_skew,"Pass", "Fail")</f>
        <v>Pass</v>
      </c>
      <c r="M53" s="17" t="str">
        <f t="shared" ref="M53:M82" si="7">IF(J53&lt;=max_ACC_stub_length,"Pass", "Fail")</f>
        <v>Pass</v>
      </c>
    </row>
    <row r="54" spans="2:13">
      <c r="B54" s="18" t="s">
        <v>253</v>
      </c>
      <c r="C54" s="22" t="s">
        <v>33</v>
      </c>
      <c r="D54" s="47">
        <v>2828.82</v>
      </c>
      <c r="E54" s="41">
        <f t="shared" ref="E54:E82" si="8">IF(D54&lt;1,0,ABS($D$51-D54))</f>
        <v>2.3500000000003638</v>
      </c>
      <c r="F54" s="17" t="str">
        <f t="shared" si="5"/>
        <v>Pass</v>
      </c>
      <c r="H54" s="18" t="s">
        <v>253</v>
      </c>
      <c r="I54" s="22"/>
      <c r="J54" s="47"/>
      <c r="K54" s="41">
        <f t="shared" ref="K54:K82" si="9">IF(J54&lt;1,0,ABS($J$51-J54))</f>
        <v>0</v>
      </c>
      <c r="L54" s="17" t="str">
        <f t="shared" si="6"/>
        <v>Pass</v>
      </c>
      <c r="M54" s="17" t="str">
        <f t="shared" si="7"/>
        <v>Pass</v>
      </c>
    </row>
    <row r="55" spans="2:13">
      <c r="B55" s="18" t="s">
        <v>254</v>
      </c>
      <c r="C55" s="22" t="s">
        <v>52</v>
      </c>
      <c r="D55" s="47">
        <v>2831.01</v>
      </c>
      <c r="E55" s="41">
        <f t="shared" si="8"/>
        <v>4.5400000000004184</v>
      </c>
      <c r="F55" s="17" t="str">
        <f t="shared" si="5"/>
        <v>Pass</v>
      </c>
      <c r="H55" s="18" t="s">
        <v>254</v>
      </c>
      <c r="I55" s="22"/>
      <c r="J55" s="47"/>
      <c r="K55" s="41">
        <f t="shared" si="9"/>
        <v>0</v>
      </c>
      <c r="L55" s="17" t="str">
        <f t="shared" si="6"/>
        <v>Pass</v>
      </c>
      <c r="M55" s="17" t="str">
        <f t="shared" si="7"/>
        <v>Pass</v>
      </c>
    </row>
    <row r="56" spans="2:13">
      <c r="B56" s="18" t="s">
        <v>255</v>
      </c>
      <c r="C56" s="22" t="s">
        <v>51</v>
      </c>
      <c r="D56" s="47">
        <v>2833.89</v>
      </c>
      <c r="E56" s="41">
        <f t="shared" si="8"/>
        <v>7.4200000000000728</v>
      </c>
      <c r="F56" s="17" t="str">
        <f t="shared" si="5"/>
        <v>Pass</v>
      </c>
      <c r="H56" s="18" t="s">
        <v>255</v>
      </c>
      <c r="I56" s="22"/>
      <c r="J56" s="47"/>
      <c r="K56" s="41">
        <f t="shared" si="9"/>
        <v>0</v>
      </c>
      <c r="L56" s="17" t="str">
        <f t="shared" si="6"/>
        <v>Pass</v>
      </c>
      <c r="M56" s="17" t="str">
        <f t="shared" si="7"/>
        <v>Pass</v>
      </c>
    </row>
    <row r="57" spans="2:13">
      <c r="B57" s="18" t="s">
        <v>256</v>
      </c>
      <c r="C57" s="22" t="s">
        <v>30</v>
      </c>
      <c r="D57" s="47">
        <v>2830.24</v>
      </c>
      <c r="E57" s="41">
        <f t="shared" si="8"/>
        <v>3.7699999999999818</v>
      </c>
      <c r="F57" s="17" t="str">
        <f t="shared" si="5"/>
        <v>Pass</v>
      </c>
      <c r="H57" s="18" t="s">
        <v>256</v>
      </c>
      <c r="I57" s="22"/>
      <c r="J57" s="47"/>
      <c r="K57" s="41">
        <f t="shared" si="9"/>
        <v>0</v>
      </c>
      <c r="L57" s="17" t="str">
        <f t="shared" si="6"/>
        <v>Pass</v>
      </c>
      <c r="M57" s="17" t="str">
        <f t="shared" si="7"/>
        <v>Pass</v>
      </c>
    </row>
    <row r="58" spans="2:13">
      <c r="B58" s="18" t="s">
        <v>257</v>
      </c>
      <c r="C58" s="22" t="s">
        <v>38</v>
      </c>
      <c r="D58" s="47">
        <v>2815.89</v>
      </c>
      <c r="E58" s="41">
        <f t="shared" si="8"/>
        <v>10.579999999999927</v>
      </c>
      <c r="F58" s="17" t="str">
        <f t="shared" si="5"/>
        <v>Pass</v>
      </c>
      <c r="H58" s="18" t="s">
        <v>257</v>
      </c>
      <c r="I58" s="22"/>
      <c r="J58" s="47"/>
      <c r="K58" s="41">
        <f t="shared" si="9"/>
        <v>0</v>
      </c>
      <c r="L58" s="17" t="str">
        <f t="shared" si="6"/>
        <v>Pass</v>
      </c>
      <c r="M58" s="17" t="str">
        <f t="shared" si="7"/>
        <v>Pass</v>
      </c>
    </row>
    <row r="59" spans="2:13">
      <c r="B59" s="18" t="s">
        <v>258</v>
      </c>
      <c r="C59" s="22" t="s">
        <v>34</v>
      </c>
      <c r="D59" s="47">
        <v>2845.02</v>
      </c>
      <c r="E59" s="41">
        <f t="shared" si="8"/>
        <v>18.550000000000182</v>
      </c>
      <c r="F59" s="17" t="str">
        <f t="shared" si="5"/>
        <v>Pass</v>
      </c>
      <c r="H59" s="18" t="s">
        <v>258</v>
      </c>
      <c r="I59" s="22"/>
      <c r="J59" s="47"/>
      <c r="K59" s="41">
        <f t="shared" si="9"/>
        <v>0</v>
      </c>
      <c r="L59" s="17" t="str">
        <f t="shared" si="6"/>
        <v>Pass</v>
      </c>
      <c r="M59" s="17" t="str">
        <f t="shared" si="7"/>
        <v>Pass</v>
      </c>
    </row>
    <row r="60" spans="2:13">
      <c r="B60" s="18" t="s">
        <v>259</v>
      </c>
      <c r="C60" s="22" t="s">
        <v>44</v>
      </c>
      <c r="D60" s="47">
        <v>2845.71</v>
      </c>
      <c r="E60" s="41">
        <f t="shared" si="8"/>
        <v>19.240000000000236</v>
      </c>
      <c r="F60" s="17" t="str">
        <f t="shared" si="5"/>
        <v>Pass</v>
      </c>
      <c r="H60" s="18" t="s">
        <v>259</v>
      </c>
      <c r="I60" s="22"/>
      <c r="J60" s="47"/>
      <c r="K60" s="41">
        <f t="shared" si="9"/>
        <v>0</v>
      </c>
      <c r="L60" s="17" t="str">
        <f t="shared" si="6"/>
        <v>Pass</v>
      </c>
      <c r="M60" s="17" t="str">
        <f t="shared" si="7"/>
        <v>Pass</v>
      </c>
    </row>
    <row r="61" spans="2:13">
      <c r="B61" s="18" t="s">
        <v>260</v>
      </c>
      <c r="C61" s="22" t="s">
        <v>53</v>
      </c>
      <c r="D61" s="47">
        <v>2842.97</v>
      </c>
      <c r="E61" s="41">
        <f t="shared" si="8"/>
        <v>16.5</v>
      </c>
      <c r="F61" s="17" t="str">
        <f t="shared" si="5"/>
        <v>Pass</v>
      </c>
      <c r="H61" s="18" t="s">
        <v>260</v>
      </c>
      <c r="I61" s="22"/>
      <c r="J61" s="47"/>
      <c r="K61" s="41">
        <f t="shared" si="9"/>
        <v>0</v>
      </c>
      <c r="L61" s="17" t="str">
        <f t="shared" si="6"/>
        <v>Pass</v>
      </c>
      <c r="M61" s="17" t="str">
        <f t="shared" si="7"/>
        <v>Pass</v>
      </c>
    </row>
    <row r="62" spans="2:13">
      <c r="B62" s="18" t="s">
        <v>261</v>
      </c>
      <c r="C62" s="22" t="s">
        <v>48</v>
      </c>
      <c r="D62" s="47">
        <v>2824</v>
      </c>
      <c r="E62" s="41">
        <f t="shared" si="8"/>
        <v>2.4699999999997999</v>
      </c>
      <c r="F62" s="17" t="str">
        <f t="shared" si="5"/>
        <v>Pass</v>
      </c>
      <c r="H62" s="18" t="s">
        <v>261</v>
      </c>
      <c r="I62" s="22"/>
      <c r="J62" s="47"/>
      <c r="K62" s="41">
        <f t="shared" si="9"/>
        <v>0</v>
      </c>
      <c r="L62" s="17" t="str">
        <f t="shared" si="6"/>
        <v>Pass</v>
      </c>
      <c r="M62" s="17" t="str">
        <f t="shared" si="7"/>
        <v>Pass</v>
      </c>
    </row>
    <row r="63" spans="2:13">
      <c r="B63" s="18" t="s">
        <v>262</v>
      </c>
      <c r="C63" s="22" t="s">
        <v>49</v>
      </c>
      <c r="D63" s="47">
        <v>2827.37</v>
      </c>
      <c r="E63" s="41">
        <f t="shared" si="8"/>
        <v>0.90000000000009095</v>
      </c>
      <c r="F63" s="17" t="str">
        <f t="shared" si="5"/>
        <v>Pass</v>
      </c>
      <c r="H63" s="18" t="s">
        <v>262</v>
      </c>
      <c r="I63" s="22"/>
      <c r="J63" s="47"/>
      <c r="K63" s="41">
        <f t="shared" si="9"/>
        <v>0</v>
      </c>
      <c r="L63" s="17" t="str">
        <f t="shared" si="6"/>
        <v>Pass</v>
      </c>
      <c r="M63" s="17" t="str">
        <f t="shared" si="7"/>
        <v>Pass</v>
      </c>
    </row>
    <row r="64" spans="2:13">
      <c r="B64" s="18" t="s">
        <v>263</v>
      </c>
      <c r="C64" s="22" t="s">
        <v>45</v>
      </c>
      <c r="D64" s="47">
        <v>2828.61</v>
      </c>
      <c r="E64" s="41">
        <f t="shared" si="8"/>
        <v>2.1400000000003274</v>
      </c>
      <c r="F64" s="17" t="str">
        <f t="shared" si="5"/>
        <v>Pass</v>
      </c>
      <c r="H64" s="18" t="s">
        <v>263</v>
      </c>
      <c r="I64" s="22"/>
      <c r="J64" s="47"/>
      <c r="K64" s="41">
        <f t="shared" si="9"/>
        <v>0</v>
      </c>
      <c r="L64" s="17" t="str">
        <f t="shared" si="6"/>
        <v>Pass</v>
      </c>
      <c r="M64" s="17" t="str">
        <f t="shared" si="7"/>
        <v>Pass</v>
      </c>
    </row>
    <row r="65" spans="2:13">
      <c r="B65" s="18" t="s">
        <v>264</v>
      </c>
      <c r="C65" s="22" t="s">
        <v>50</v>
      </c>
      <c r="D65" s="47">
        <v>2828.82</v>
      </c>
      <c r="E65" s="41">
        <f t="shared" si="8"/>
        <v>2.3500000000003638</v>
      </c>
      <c r="F65" s="17" t="str">
        <f t="shared" si="5"/>
        <v>Pass</v>
      </c>
      <c r="H65" s="18" t="s">
        <v>264</v>
      </c>
      <c r="I65" s="22"/>
      <c r="J65" s="47"/>
      <c r="K65" s="41">
        <f t="shared" si="9"/>
        <v>0</v>
      </c>
      <c r="L65" s="17" t="str">
        <f t="shared" si="6"/>
        <v>Pass</v>
      </c>
      <c r="M65" s="17" t="str">
        <f t="shared" si="7"/>
        <v>Pass</v>
      </c>
    </row>
    <row r="66" spans="2:13">
      <c r="B66" s="18" t="s">
        <v>265</v>
      </c>
      <c r="C66" s="22" t="s">
        <v>39</v>
      </c>
      <c r="D66" s="47">
        <v>2823.51</v>
      </c>
      <c r="E66" s="41">
        <f t="shared" si="8"/>
        <v>2.9599999999995816</v>
      </c>
      <c r="F66" s="17" t="str">
        <f t="shared" si="5"/>
        <v>Pass</v>
      </c>
      <c r="H66" s="18" t="s">
        <v>265</v>
      </c>
      <c r="I66" s="22"/>
      <c r="J66" s="47"/>
      <c r="K66" s="41">
        <f t="shared" si="9"/>
        <v>0</v>
      </c>
      <c r="L66" s="17" t="str">
        <f t="shared" si="6"/>
        <v>Pass</v>
      </c>
      <c r="M66" s="17" t="str">
        <f t="shared" si="7"/>
        <v>Pass</v>
      </c>
    </row>
    <row r="67" spans="2:13">
      <c r="B67" s="18" t="s">
        <v>266</v>
      </c>
      <c r="C67" s="22" t="s">
        <v>46</v>
      </c>
      <c r="D67" s="47">
        <v>2826.85</v>
      </c>
      <c r="E67" s="41">
        <f t="shared" si="8"/>
        <v>0.38000000000010914</v>
      </c>
      <c r="F67" s="17" t="str">
        <f t="shared" si="5"/>
        <v>Pass</v>
      </c>
      <c r="H67" s="18" t="s">
        <v>266</v>
      </c>
      <c r="I67" s="22"/>
      <c r="J67" s="47"/>
      <c r="K67" s="41">
        <f t="shared" si="9"/>
        <v>0</v>
      </c>
      <c r="L67" s="17" t="str">
        <f t="shared" si="6"/>
        <v>Pass</v>
      </c>
      <c r="M67" s="17" t="str">
        <f t="shared" si="7"/>
        <v>Pass</v>
      </c>
    </row>
    <row r="68" spans="2:13">
      <c r="B68" s="18" t="s">
        <v>267</v>
      </c>
      <c r="C68" s="22" t="s">
        <v>40</v>
      </c>
      <c r="D68" s="47">
        <v>2830.27</v>
      </c>
      <c r="E68" s="41">
        <f t="shared" si="8"/>
        <v>3.8000000000001819</v>
      </c>
      <c r="F68" s="17" t="str">
        <f t="shared" si="5"/>
        <v>Pass</v>
      </c>
      <c r="H68" s="18" t="s">
        <v>267</v>
      </c>
      <c r="I68" s="22"/>
      <c r="J68" s="47"/>
      <c r="K68" s="41">
        <f t="shared" si="9"/>
        <v>0</v>
      </c>
      <c r="L68" s="17" t="str">
        <f t="shared" si="6"/>
        <v>Pass</v>
      </c>
      <c r="M68" s="17" t="str">
        <f t="shared" si="7"/>
        <v>Pass</v>
      </c>
    </row>
    <row r="69" spans="2:13">
      <c r="B69" s="18" t="s">
        <v>268</v>
      </c>
      <c r="C69" s="22" t="s">
        <v>28</v>
      </c>
      <c r="D69" s="47">
        <v>2830.67</v>
      </c>
      <c r="E69" s="41">
        <f t="shared" si="8"/>
        <v>4.2000000000002728</v>
      </c>
      <c r="F69" s="17" t="str">
        <f t="shared" si="5"/>
        <v>Pass</v>
      </c>
      <c r="H69" s="18" t="s">
        <v>268</v>
      </c>
      <c r="I69" s="22"/>
      <c r="J69" s="47"/>
      <c r="K69" s="41">
        <f t="shared" si="9"/>
        <v>0</v>
      </c>
      <c r="L69" s="17" t="str">
        <f t="shared" si="6"/>
        <v>Pass</v>
      </c>
      <c r="M69" s="17" t="str">
        <f t="shared" si="7"/>
        <v>Pass</v>
      </c>
    </row>
    <row r="70" spans="2:13">
      <c r="B70" s="18" t="s">
        <v>269</v>
      </c>
      <c r="C70" s="22" t="s">
        <v>32</v>
      </c>
      <c r="D70" s="47">
        <v>2826.16</v>
      </c>
      <c r="E70" s="41">
        <f t="shared" si="8"/>
        <v>0.30999999999994543</v>
      </c>
      <c r="F70" s="17" t="str">
        <f t="shared" si="5"/>
        <v>Pass</v>
      </c>
      <c r="H70" s="18" t="s">
        <v>269</v>
      </c>
      <c r="I70" s="22"/>
      <c r="J70" s="47"/>
      <c r="K70" s="41">
        <f t="shared" si="9"/>
        <v>0</v>
      </c>
      <c r="L70" s="17" t="str">
        <f t="shared" si="6"/>
        <v>Pass</v>
      </c>
      <c r="M70" s="17" t="str">
        <f t="shared" si="7"/>
        <v>Pass</v>
      </c>
    </row>
    <row r="71" spans="2:13">
      <c r="B71" s="18" t="s">
        <v>270</v>
      </c>
      <c r="C71" s="22" t="s">
        <v>37</v>
      </c>
      <c r="D71" s="47">
        <v>2827.41</v>
      </c>
      <c r="E71" s="41">
        <f t="shared" si="8"/>
        <v>0.94000000000005457</v>
      </c>
      <c r="F71" s="17" t="str">
        <f t="shared" si="5"/>
        <v>Pass</v>
      </c>
      <c r="H71" s="18" t="s">
        <v>270</v>
      </c>
      <c r="I71" s="22"/>
      <c r="J71" s="47"/>
      <c r="K71" s="41">
        <f t="shared" si="9"/>
        <v>0</v>
      </c>
      <c r="L71" s="17" t="str">
        <f t="shared" si="6"/>
        <v>Pass</v>
      </c>
      <c r="M71" s="17" t="str">
        <f t="shared" si="7"/>
        <v>Pass</v>
      </c>
    </row>
    <row r="72" spans="2:13">
      <c r="B72" s="18" t="s">
        <v>271</v>
      </c>
      <c r="C72" s="22" t="s">
        <v>35</v>
      </c>
      <c r="D72" s="47">
        <v>2839.48</v>
      </c>
      <c r="E72" s="41">
        <f t="shared" si="8"/>
        <v>13.010000000000218</v>
      </c>
      <c r="F72" s="17" t="str">
        <f t="shared" si="5"/>
        <v>Pass</v>
      </c>
      <c r="H72" s="18" t="s">
        <v>271</v>
      </c>
      <c r="I72" s="22"/>
      <c r="J72" s="47"/>
      <c r="K72" s="41">
        <f t="shared" si="9"/>
        <v>0</v>
      </c>
      <c r="L72" s="17" t="str">
        <f t="shared" si="6"/>
        <v>Pass</v>
      </c>
      <c r="M72" s="17" t="str">
        <f t="shared" si="7"/>
        <v>Pass</v>
      </c>
    </row>
    <row r="73" spans="2:13">
      <c r="B73" s="18" t="s">
        <v>272</v>
      </c>
      <c r="C73" s="22" t="s">
        <v>42</v>
      </c>
      <c r="D73" s="47">
        <v>2826.69</v>
      </c>
      <c r="E73" s="41">
        <f t="shared" si="8"/>
        <v>0.22000000000025466</v>
      </c>
      <c r="F73" s="17" t="str">
        <f t="shared" si="5"/>
        <v>Pass</v>
      </c>
      <c r="H73" s="18" t="s">
        <v>272</v>
      </c>
      <c r="I73" s="22"/>
      <c r="J73" s="47"/>
      <c r="K73" s="41">
        <f t="shared" si="9"/>
        <v>0</v>
      </c>
      <c r="L73" s="17" t="str">
        <f t="shared" si="6"/>
        <v>Pass</v>
      </c>
      <c r="M73" s="17" t="str">
        <f t="shared" si="7"/>
        <v>Pass</v>
      </c>
    </row>
    <row r="74" spans="2:13">
      <c r="B74" s="18" t="s">
        <v>273</v>
      </c>
      <c r="C74" s="22" t="s">
        <v>47</v>
      </c>
      <c r="D74" s="47">
        <v>2825.73</v>
      </c>
      <c r="E74" s="41">
        <f t="shared" si="8"/>
        <v>0.73999999999978172</v>
      </c>
      <c r="F74" s="17" t="str">
        <f t="shared" si="5"/>
        <v>Pass</v>
      </c>
      <c r="H74" s="18" t="s">
        <v>273</v>
      </c>
      <c r="I74" s="22"/>
      <c r="J74" s="47"/>
      <c r="K74" s="41">
        <f t="shared" si="9"/>
        <v>0</v>
      </c>
      <c r="L74" s="17" t="str">
        <f t="shared" si="6"/>
        <v>Pass</v>
      </c>
      <c r="M74" s="17" t="str">
        <f t="shared" si="7"/>
        <v>Pass</v>
      </c>
    </row>
    <row r="75" spans="2:13">
      <c r="B75" s="18" t="s">
        <v>274</v>
      </c>
      <c r="C75" s="22" t="s">
        <v>36</v>
      </c>
      <c r="D75" s="47">
        <v>2829.87</v>
      </c>
      <c r="E75" s="41">
        <f t="shared" si="8"/>
        <v>3.4000000000000909</v>
      </c>
      <c r="F75" s="17" t="str">
        <f t="shared" si="5"/>
        <v>Pass</v>
      </c>
      <c r="H75" s="18" t="s">
        <v>274</v>
      </c>
      <c r="I75" s="22"/>
      <c r="J75" s="47"/>
      <c r="K75" s="41">
        <f t="shared" si="9"/>
        <v>0</v>
      </c>
      <c r="L75" s="17" t="str">
        <f t="shared" si="6"/>
        <v>Pass</v>
      </c>
      <c r="M75" s="17" t="str">
        <f t="shared" si="7"/>
        <v>Pass</v>
      </c>
    </row>
    <row r="76" spans="2:13">
      <c r="B76" s="18" t="s">
        <v>275</v>
      </c>
      <c r="C76" s="22" t="s">
        <v>41</v>
      </c>
      <c r="D76" s="47">
        <v>2831.51</v>
      </c>
      <c r="E76" s="41">
        <f t="shared" si="8"/>
        <v>5.0400000000004184</v>
      </c>
      <c r="F76" s="17" t="str">
        <f t="shared" si="5"/>
        <v>Pass</v>
      </c>
      <c r="H76" s="18" t="s">
        <v>275</v>
      </c>
      <c r="I76" s="22"/>
      <c r="J76" s="47"/>
      <c r="K76" s="41">
        <f t="shared" si="9"/>
        <v>0</v>
      </c>
      <c r="L76" s="17" t="str">
        <f t="shared" si="6"/>
        <v>Pass</v>
      </c>
      <c r="M76" s="17" t="str">
        <f t="shared" si="7"/>
        <v>Pass</v>
      </c>
    </row>
    <row r="77" spans="2:13">
      <c r="B77" s="18" t="s">
        <v>276</v>
      </c>
      <c r="C77" s="22" t="s">
        <v>43</v>
      </c>
      <c r="D77" s="47">
        <v>2831</v>
      </c>
      <c r="E77" s="41">
        <f t="shared" si="8"/>
        <v>4.5300000000002001</v>
      </c>
      <c r="F77" s="17" t="str">
        <f t="shared" si="5"/>
        <v>Pass</v>
      </c>
      <c r="H77" s="18" t="s">
        <v>276</v>
      </c>
      <c r="I77" s="22"/>
      <c r="J77" s="47"/>
      <c r="K77" s="41">
        <f t="shared" si="9"/>
        <v>0</v>
      </c>
      <c r="L77" s="17" t="str">
        <f t="shared" si="6"/>
        <v>Pass</v>
      </c>
      <c r="M77" s="17" t="str">
        <f t="shared" si="7"/>
        <v>Pass</v>
      </c>
    </row>
    <row r="78" spans="2:13">
      <c r="B78" s="18" t="s">
        <v>279</v>
      </c>
      <c r="C78" s="22"/>
      <c r="D78" s="47"/>
      <c r="E78" s="41">
        <f t="shared" si="8"/>
        <v>0</v>
      </c>
      <c r="F78" s="17" t="str">
        <f>IF(E78&lt;=max_clock_skew,"Pass", "Fail")</f>
        <v>Pass</v>
      </c>
      <c r="H78" s="18" t="s">
        <v>279</v>
      </c>
      <c r="I78" s="22"/>
      <c r="J78" s="47"/>
      <c r="K78" s="41">
        <f t="shared" si="9"/>
        <v>0</v>
      </c>
      <c r="L78" s="17" t="str">
        <f t="shared" si="6"/>
        <v>Pass</v>
      </c>
      <c r="M78" s="17" t="str">
        <f t="shared" si="7"/>
        <v>Pass</v>
      </c>
    </row>
    <row r="79" spans="2:13">
      <c r="B79" s="18" t="s">
        <v>280</v>
      </c>
      <c r="C79" s="22"/>
      <c r="D79" s="47"/>
      <c r="E79" s="41">
        <f t="shared" si="8"/>
        <v>0</v>
      </c>
      <c r="F79" s="17" t="str">
        <f>IF(E79&lt;=max_clock_skew,"Pass", "Fail")</f>
        <v>Pass</v>
      </c>
      <c r="H79" s="18" t="s">
        <v>280</v>
      </c>
      <c r="I79" s="22"/>
      <c r="J79" s="47"/>
      <c r="K79" s="41">
        <f t="shared" si="9"/>
        <v>0</v>
      </c>
      <c r="L79" s="17" t="str">
        <f t="shared" si="6"/>
        <v>Pass</v>
      </c>
      <c r="M79" s="17" t="str">
        <f t="shared" si="7"/>
        <v>Pass</v>
      </c>
    </row>
    <row r="80" spans="2:13">
      <c r="B80" s="18" t="s">
        <v>281</v>
      </c>
      <c r="C80" s="22"/>
      <c r="D80" s="47"/>
      <c r="E80" s="41">
        <f t="shared" si="8"/>
        <v>0</v>
      </c>
      <c r="F80" s="17" t="str">
        <f>IF(E80&lt;=max_ACC_length_delta,"Pass", "Fail")</f>
        <v>Pass</v>
      </c>
      <c r="H80" s="18" t="s">
        <v>281</v>
      </c>
      <c r="I80" s="22"/>
      <c r="J80" s="47"/>
      <c r="K80" s="41">
        <f t="shared" si="9"/>
        <v>0</v>
      </c>
      <c r="L80" s="17" t="str">
        <f t="shared" si="6"/>
        <v>Pass</v>
      </c>
      <c r="M80" s="17" t="str">
        <f t="shared" si="7"/>
        <v>Pass</v>
      </c>
    </row>
    <row r="81" spans="2:13">
      <c r="B81" s="18" t="s">
        <v>282</v>
      </c>
      <c r="C81" s="22"/>
      <c r="D81" s="47"/>
      <c r="E81" s="41">
        <f t="shared" si="8"/>
        <v>0</v>
      </c>
      <c r="F81" s="17" t="str">
        <f>IF(E81&lt;=max_ACC_length_delta,"Pass", "Fail")</f>
        <v>Pass</v>
      </c>
      <c r="H81" s="18" t="s">
        <v>282</v>
      </c>
      <c r="I81" s="22"/>
      <c r="J81" s="47"/>
      <c r="K81" s="41">
        <f t="shared" si="9"/>
        <v>0</v>
      </c>
      <c r="L81" s="17" t="str">
        <f t="shared" si="6"/>
        <v>Pass</v>
      </c>
      <c r="M81" s="17" t="str">
        <f t="shared" si="7"/>
        <v>Pass</v>
      </c>
    </row>
    <row r="82" spans="2:13">
      <c r="B82" s="18" t="s">
        <v>283</v>
      </c>
      <c r="C82" s="22"/>
      <c r="D82" s="47"/>
      <c r="E82" s="41">
        <f t="shared" si="8"/>
        <v>0</v>
      </c>
      <c r="F82" s="17" t="str">
        <f>IF(E82&lt;=max_ACC_length_delta,"Pass", "Fail")</f>
        <v>Pass</v>
      </c>
      <c r="H82" s="18" t="s">
        <v>283</v>
      </c>
      <c r="I82" s="22"/>
      <c r="J82" s="47"/>
      <c r="K82" s="41">
        <f t="shared" si="9"/>
        <v>0</v>
      </c>
      <c r="L82" s="17" t="str">
        <f t="shared" si="6"/>
        <v>Pass</v>
      </c>
      <c r="M82" s="17" t="str">
        <f t="shared" si="7"/>
        <v>Pass</v>
      </c>
    </row>
    <row r="83" spans="2:13">
      <c r="C83" s="29"/>
      <c r="D83" s="29"/>
      <c r="I83" s="29"/>
      <c r="J83" s="29"/>
    </row>
    <row r="84" spans="2:13">
      <c r="B84" s="10" t="s">
        <v>296</v>
      </c>
      <c r="C84" s="44" t="s">
        <v>54</v>
      </c>
      <c r="D84" s="45" t="s">
        <v>295</v>
      </c>
      <c r="E84" s="12" t="s">
        <v>249</v>
      </c>
      <c r="F84" s="12" t="s">
        <v>248</v>
      </c>
      <c r="H84" s="10" t="s">
        <v>296</v>
      </c>
      <c r="I84" s="44"/>
      <c r="J84" s="45" t="s">
        <v>246</v>
      </c>
      <c r="K84" s="12" t="s">
        <v>249</v>
      </c>
      <c r="L84" s="12" t="s">
        <v>306</v>
      </c>
      <c r="M84" s="12" t="s">
        <v>307</v>
      </c>
    </row>
    <row r="85" spans="2:13">
      <c r="B85" s="13" t="s">
        <v>277</v>
      </c>
      <c r="C85" s="22" t="s">
        <v>55</v>
      </c>
      <c r="D85" s="46">
        <v>3300.49</v>
      </c>
      <c r="E85" s="15"/>
      <c r="F85" s="15" t="s">
        <v>250</v>
      </c>
      <c r="H85" s="13" t="s">
        <v>277</v>
      </c>
      <c r="I85" s="22"/>
      <c r="J85" s="46"/>
      <c r="K85" s="15"/>
      <c r="L85" s="15" t="s">
        <v>250</v>
      </c>
      <c r="M85" s="17" t="str">
        <f>IF(J85&lt;=max_clock_stub_length,"Pass", "Fail")</f>
        <v>Pass</v>
      </c>
    </row>
    <row r="86" spans="2:13">
      <c r="B86" s="13" t="s">
        <v>278</v>
      </c>
      <c r="C86" s="22" t="s">
        <v>59</v>
      </c>
      <c r="D86" s="46">
        <v>3301</v>
      </c>
      <c r="E86" s="40">
        <f>IF(D86&lt;1,0,ABS($D$85-D86))</f>
        <v>0.51000000000021828</v>
      </c>
      <c r="F86" s="17" t="str">
        <f>IF(E86&lt;=max_clock_skew,"Pass", "Fail")</f>
        <v>Pass</v>
      </c>
      <c r="H86" s="13" t="s">
        <v>278</v>
      </c>
      <c r="I86" s="22"/>
      <c r="J86" s="46"/>
      <c r="K86" s="40">
        <f>IF(J86&lt;1,0,ABS($J$85-J86))</f>
        <v>0</v>
      </c>
      <c r="L86" s="17" t="str">
        <f>IF(K86&lt;=max_clock_stub_skew,"Pass", "Fail")</f>
        <v>Pass</v>
      </c>
      <c r="M86" s="17" t="str">
        <f>IF(J86&lt;=max_clock_stub_length,"Pass", "Fail")</f>
        <v>Pass</v>
      </c>
    </row>
    <row r="87" spans="2:13">
      <c r="B87" s="18" t="s">
        <v>252</v>
      </c>
      <c r="C87" s="22" t="s">
        <v>57</v>
      </c>
      <c r="D87" s="47">
        <v>3317.84</v>
      </c>
      <c r="E87" s="41">
        <f>IF(D87&lt;1,0,ABS($D$85-D87))</f>
        <v>17.350000000000364</v>
      </c>
      <c r="F87" s="17" t="str">
        <f t="shared" ref="F87:F111" si="10">IF(E87&lt;=max_ACC_length_delta,"Pass", "Fail")</f>
        <v>Pass</v>
      </c>
      <c r="H87" s="18" t="s">
        <v>252</v>
      </c>
      <c r="I87" s="22"/>
      <c r="J87" s="47"/>
      <c r="K87" s="41">
        <f>IF(J87&lt;1,0,ABS($J$85-J87))</f>
        <v>0</v>
      </c>
      <c r="L87" s="17" t="str">
        <f t="shared" ref="L87:L116" si="11">IF(K87&lt;=max_ACC_stub_skew,"Pass", "Fail")</f>
        <v>Pass</v>
      </c>
      <c r="M87" s="17" t="str">
        <f t="shared" ref="M87:M116" si="12">IF(J87&lt;=max_ACC_stub_length,"Pass", "Fail")</f>
        <v>Pass</v>
      </c>
    </row>
    <row r="88" spans="2:13">
      <c r="B88" s="18" t="s">
        <v>253</v>
      </c>
      <c r="C88" s="22" t="s">
        <v>61</v>
      </c>
      <c r="D88" s="47">
        <v>3295.07</v>
      </c>
      <c r="E88" s="41">
        <f t="shared" ref="E88:E116" si="13">IF(D88&lt;1,0,ABS($D$85-D88))</f>
        <v>5.419999999999618</v>
      </c>
      <c r="F88" s="17" t="str">
        <f t="shared" si="10"/>
        <v>Pass</v>
      </c>
      <c r="H88" s="18" t="s">
        <v>253</v>
      </c>
      <c r="I88" s="22"/>
      <c r="J88" s="47"/>
      <c r="K88" s="41">
        <f t="shared" ref="K88:K116" si="14">IF(J88&lt;1,0,ABS($J$85-J88))</f>
        <v>0</v>
      </c>
      <c r="L88" s="17" t="str">
        <f t="shared" si="11"/>
        <v>Pass</v>
      </c>
      <c r="M88" s="17" t="str">
        <f t="shared" si="12"/>
        <v>Pass</v>
      </c>
    </row>
    <row r="89" spans="2:13">
      <c r="B89" s="18" t="s">
        <v>254</v>
      </c>
      <c r="C89" s="22" t="s">
        <v>80</v>
      </c>
      <c r="D89" s="47">
        <v>3314</v>
      </c>
      <c r="E89" s="41">
        <f t="shared" si="13"/>
        <v>13.510000000000218</v>
      </c>
      <c r="F89" s="17" t="str">
        <f t="shared" si="10"/>
        <v>Pass</v>
      </c>
      <c r="H89" s="18" t="s">
        <v>254</v>
      </c>
      <c r="I89" s="22"/>
      <c r="J89" s="47"/>
      <c r="K89" s="41">
        <f t="shared" si="14"/>
        <v>0</v>
      </c>
      <c r="L89" s="17" t="str">
        <f t="shared" si="11"/>
        <v>Pass</v>
      </c>
      <c r="M89" s="17" t="str">
        <f t="shared" si="12"/>
        <v>Pass</v>
      </c>
    </row>
    <row r="90" spans="2:13">
      <c r="B90" s="18" t="s">
        <v>255</v>
      </c>
      <c r="C90" s="22" t="s">
        <v>79</v>
      </c>
      <c r="D90" s="47">
        <v>3316.82</v>
      </c>
      <c r="E90" s="41">
        <f t="shared" si="13"/>
        <v>16.330000000000382</v>
      </c>
      <c r="F90" s="17" t="str">
        <f t="shared" si="10"/>
        <v>Pass</v>
      </c>
      <c r="H90" s="18" t="s">
        <v>255</v>
      </c>
      <c r="I90" s="22"/>
      <c r="J90" s="47"/>
      <c r="K90" s="41">
        <f t="shared" si="14"/>
        <v>0</v>
      </c>
      <c r="L90" s="17" t="str">
        <f t="shared" si="11"/>
        <v>Pass</v>
      </c>
      <c r="M90" s="17" t="str">
        <f t="shared" si="12"/>
        <v>Pass</v>
      </c>
    </row>
    <row r="91" spans="2:13">
      <c r="B91" s="18" t="s">
        <v>256</v>
      </c>
      <c r="C91" s="22" t="s">
        <v>58</v>
      </c>
      <c r="D91" s="47">
        <v>3298.66</v>
      </c>
      <c r="E91" s="41">
        <f t="shared" si="13"/>
        <v>1.8299999999999272</v>
      </c>
      <c r="F91" s="17" t="str">
        <f t="shared" si="10"/>
        <v>Pass</v>
      </c>
      <c r="H91" s="18" t="s">
        <v>256</v>
      </c>
      <c r="I91" s="22"/>
      <c r="J91" s="47"/>
      <c r="K91" s="41">
        <f t="shared" si="14"/>
        <v>0</v>
      </c>
      <c r="L91" s="17" t="str">
        <f t="shared" si="11"/>
        <v>Pass</v>
      </c>
      <c r="M91" s="17" t="str">
        <f t="shared" si="12"/>
        <v>Pass</v>
      </c>
    </row>
    <row r="92" spans="2:13">
      <c r="B92" s="18" t="s">
        <v>257</v>
      </c>
      <c r="C92" s="22" t="s">
        <v>66</v>
      </c>
      <c r="D92" s="47">
        <v>3300.12</v>
      </c>
      <c r="E92" s="41">
        <f t="shared" si="13"/>
        <v>0.36999999999989086</v>
      </c>
      <c r="F92" s="17" t="str">
        <f t="shared" si="10"/>
        <v>Pass</v>
      </c>
      <c r="H92" s="18" t="s">
        <v>257</v>
      </c>
      <c r="I92" s="22"/>
      <c r="J92" s="47"/>
      <c r="K92" s="41">
        <f t="shared" si="14"/>
        <v>0</v>
      </c>
      <c r="L92" s="17" t="str">
        <f t="shared" si="11"/>
        <v>Pass</v>
      </c>
      <c r="M92" s="17" t="str">
        <f t="shared" si="12"/>
        <v>Pass</v>
      </c>
    </row>
    <row r="93" spans="2:13">
      <c r="B93" s="18" t="s">
        <v>258</v>
      </c>
      <c r="C93" s="22" t="s">
        <v>62</v>
      </c>
      <c r="D93" s="47">
        <v>3317.54</v>
      </c>
      <c r="E93" s="41">
        <f t="shared" si="13"/>
        <v>17.050000000000182</v>
      </c>
      <c r="F93" s="17" t="str">
        <f t="shared" si="10"/>
        <v>Pass</v>
      </c>
      <c r="H93" s="18" t="s">
        <v>258</v>
      </c>
      <c r="I93" s="22"/>
      <c r="J93" s="47"/>
      <c r="K93" s="41">
        <f t="shared" si="14"/>
        <v>0</v>
      </c>
      <c r="L93" s="17" t="str">
        <f t="shared" si="11"/>
        <v>Pass</v>
      </c>
      <c r="M93" s="17" t="str">
        <f t="shared" si="12"/>
        <v>Pass</v>
      </c>
    </row>
    <row r="94" spans="2:13">
      <c r="B94" s="18" t="s">
        <v>259</v>
      </c>
      <c r="C94" s="22" t="s">
        <v>72</v>
      </c>
      <c r="D94" s="47">
        <v>3315.9</v>
      </c>
      <c r="E94" s="41">
        <f t="shared" si="13"/>
        <v>15.410000000000309</v>
      </c>
      <c r="F94" s="17" t="str">
        <f t="shared" si="10"/>
        <v>Pass</v>
      </c>
      <c r="H94" s="18" t="s">
        <v>259</v>
      </c>
      <c r="I94" s="22"/>
      <c r="J94" s="47"/>
      <c r="K94" s="41">
        <f t="shared" si="14"/>
        <v>0</v>
      </c>
      <c r="L94" s="17" t="str">
        <f t="shared" si="11"/>
        <v>Pass</v>
      </c>
      <c r="M94" s="17" t="str">
        <f t="shared" si="12"/>
        <v>Pass</v>
      </c>
    </row>
    <row r="95" spans="2:13">
      <c r="B95" s="18" t="s">
        <v>260</v>
      </c>
      <c r="C95" s="22" t="s">
        <v>81</v>
      </c>
      <c r="D95" s="47">
        <v>3314.38</v>
      </c>
      <c r="E95" s="41">
        <f t="shared" si="13"/>
        <v>13.890000000000327</v>
      </c>
      <c r="F95" s="17" t="str">
        <f t="shared" si="10"/>
        <v>Pass</v>
      </c>
      <c r="H95" s="18" t="s">
        <v>260</v>
      </c>
      <c r="I95" s="22"/>
      <c r="J95" s="47"/>
      <c r="K95" s="41">
        <f t="shared" si="14"/>
        <v>0</v>
      </c>
      <c r="L95" s="17" t="str">
        <f t="shared" si="11"/>
        <v>Pass</v>
      </c>
      <c r="M95" s="17" t="str">
        <f t="shared" si="12"/>
        <v>Pass</v>
      </c>
    </row>
    <row r="96" spans="2:13">
      <c r="B96" s="18" t="s">
        <v>261</v>
      </c>
      <c r="C96" s="22" t="s">
        <v>76</v>
      </c>
      <c r="D96" s="47">
        <v>3307.2</v>
      </c>
      <c r="E96" s="41">
        <f t="shared" si="13"/>
        <v>6.7100000000000364</v>
      </c>
      <c r="F96" s="17" t="str">
        <f t="shared" si="10"/>
        <v>Pass</v>
      </c>
      <c r="H96" s="18" t="s">
        <v>261</v>
      </c>
      <c r="I96" s="22"/>
      <c r="J96" s="47"/>
      <c r="K96" s="41">
        <f t="shared" si="14"/>
        <v>0</v>
      </c>
      <c r="L96" s="17" t="str">
        <f t="shared" si="11"/>
        <v>Pass</v>
      </c>
      <c r="M96" s="17" t="str">
        <f t="shared" si="12"/>
        <v>Pass</v>
      </c>
    </row>
    <row r="97" spans="2:13">
      <c r="B97" s="18" t="s">
        <v>262</v>
      </c>
      <c r="C97" s="22" t="s">
        <v>77</v>
      </c>
      <c r="D97" s="47">
        <v>3300.01</v>
      </c>
      <c r="E97" s="41">
        <f t="shared" si="13"/>
        <v>0.47999999999956344</v>
      </c>
      <c r="F97" s="17" t="str">
        <f t="shared" si="10"/>
        <v>Pass</v>
      </c>
      <c r="H97" s="18" t="s">
        <v>262</v>
      </c>
      <c r="I97" s="22"/>
      <c r="J97" s="47"/>
      <c r="K97" s="41">
        <f t="shared" si="14"/>
        <v>0</v>
      </c>
      <c r="L97" s="17" t="str">
        <f t="shared" si="11"/>
        <v>Pass</v>
      </c>
      <c r="M97" s="17" t="str">
        <f t="shared" si="12"/>
        <v>Pass</v>
      </c>
    </row>
    <row r="98" spans="2:13">
      <c r="B98" s="18" t="s">
        <v>263</v>
      </c>
      <c r="C98" s="22" t="s">
        <v>73</v>
      </c>
      <c r="D98" s="47">
        <v>3300.69</v>
      </c>
      <c r="E98" s="41">
        <f t="shared" si="13"/>
        <v>0.20000000000027285</v>
      </c>
      <c r="F98" s="17" t="str">
        <f t="shared" si="10"/>
        <v>Pass</v>
      </c>
      <c r="H98" s="18" t="s">
        <v>263</v>
      </c>
      <c r="I98" s="22"/>
      <c r="J98" s="47"/>
      <c r="K98" s="41">
        <f t="shared" si="14"/>
        <v>0</v>
      </c>
      <c r="L98" s="17" t="str">
        <f t="shared" si="11"/>
        <v>Pass</v>
      </c>
      <c r="M98" s="17" t="str">
        <f t="shared" si="12"/>
        <v>Pass</v>
      </c>
    </row>
    <row r="99" spans="2:13">
      <c r="B99" s="18" t="s">
        <v>264</v>
      </c>
      <c r="C99" s="22" t="s">
        <v>78</v>
      </c>
      <c r="D99" s="47">
        <v>3297.71</v>
      </c>
      <c r="E99" s="41">
        <f t="shared" si="13"/>
        <v>2.7799999999997453</v>
      </c>
      <c r="F99" s="17" t="str">
        <f t="shared" si="10"/>
        <v>Pass</v>
      </c>
      <c r="H99" s="18" t="s">
        <v>264</v>
      </c>
      <c r="I99" s="22"/>
      <c r="J99" s="47"/>
      <c r="K99" s="41">
        <f t="shared" si="14"/>
        <v>0</v>
      </c>
      <c r="L99" s="17" t="str">
        <f t="shared" si="11"/>
        <v>Pass</v>
      </c>
      <c r="M99" s="17" t="str">
        <f t="shared" si="12"/>
        <v>Pass</v>
      </c>
    </row>
    <row r="100" spans="2:13">
      <c r="B100" s="18" t="s">
        <v>265</v>
      </c>
      <c r="C100" s="22" t="s">
        <v>67</v>
      </c>
      <c r="D100" s="47">
        <v>3310.23</v>
      </c>
      <c r="E100" s="41">
        <f t="shared" si="13"/>
        <v>9.7400000000002365</v>
      </c>
      <c r="F100" s="17" t="str">
        <f t="shared" si="10"/>
        <v>Pass</v>
      </c>
      <c r="H100" s="18" t="s">
        <v>265</v>
      </c>
      <c r="I100" s="22"/>
      <c r="J100" s="47"/>
      <c r="K100" s="41">
        <f t="shared" si="14"/>
        <v>0</v>
      </c>
      <c r="L100" s="17" t="str">
        <f t="shared" si="11"/>
        <v>Pass</v>
      </c>
      <c r="M100" s="17" t="str">
        <f t="shared" si="12"/>
        <v>Pass</v>
      </c>
    </row>
    <row r="101" spans="2:13">
      <c r="B101" s="18" t="s">
        <v>266</v>
      </c>
      <c r="C101" s="22" t="s">
        <v>74</v>
      </c>
      <c r="D101" s="47">
        <v>3298.45</v>
      </c>
      <c r="E101" s="41">
        <f t="shared" si="13"/>
        <v>2.0399999999999636</v>
      </c>
      <c r="F101" s="17" t="str">
        <f t="shared" si="10"/>
        <v>Pass</v>
      </c>
      <c r="H101" s="18" t="s">
        <v>266</v>
      </c>
      <c r="I101" s="22"/>
      <c r="J101" s="47"/>
      <c r="K101" s="41">
        <f t="shared" si="14"/>
        <v>0</v>
      </c>
      <c r="L101" s="17" t="str">
        <f t="shared" si="11"/>
        <v>Pass</v>
      </c>
      <c r="M101" s="17" t="str">
        <f t="shared" si="12"/>
        <v>Pass</v>
      </c>
    </row>
    <row r="102" spans="2:13">
      <c r="B102" s="18" t="s">
        <v>267</v>
      </c>
      <c r="C102" s="22" t="s">
        <v>68</v>
      </c>
      <c r="D102" s="47">
        <v>3303.47</v>
      </c>
      <c r="E102" s="41">
        <f t="shared" si="13"/>
        <v>2.9800000000000182</v>
      </c>
      <c r="F102" s="17" t="str">
        <f t="shared" si="10"/>
        <v>Pass</v>
      </c>
      <c r="H102" s="18" t="s">
        <v>267</v>
      </c>
      <c r="I102" s="22"/>
      <c r="J102" s="47"/>
      <c r="K102" s="41">
        <f t="shared" si="14"/>
        <v>0</v>
      </c>
      <c r="L102" s="17" t="str">
        <f t="shared" si="11"/>
        <v>Pass</v>
      </c>
      <c r="M102" s="17" t="str">
        <f t="shared" si="12"/>
        <v>Pass</v>
      </c>
    </row>
    <row r="103" spans="2:13">
      <c r="B103" s="18" t="s">
        <v>268</v>
      </c>
      <c r="C103" s="22" t="s">
        <v>56</v>
      </c>
      <c r="D103" s="47">
        <v>3312.8</v>
      </c>
      <c r="E103" s="41">
        <f t="shared" si="13"/>
        <v>12.3100000000004</v>
      </c>
      <c r="F103" s="17" t="str">
        <f t="shared" si="10"/>
        <v>Pass</v>
      </c>
      <c r="H103" s="18" t="s">
        <v>268</v>
      </c>
      <c r="I103" s="22"/>
      <c r="J103" s="47"/>
      <c r="K103" s="41">
        <f t="shared" si="14"/>
        <v>0</v>
      </c>
      <c r="L103" s="17" t="str">
        <f t="shared" si="11"/>
        <v>Pass</v>
      </c>
      <c r="M103" s="17" t="str">
        <f t="shared" si="12"/>
        <v>Pass</v>
      </c>
    </row>
    <row r="104" spans="2:13">
      <c r="B104" s="18" t="s">
        <v>269</v>
      </c>
      <c r="C104" s="22" t="s">
        <v>60</v>
      </c>
      <c r="D104" s="47">
        <v>3298.8</v>
      </c>
      <c r="E104" s="41">
        <f t="shared" si="13"/>
        <v>1.6899999999995998</v>
      </c>
      <c r="F104" s="17" t="str">
        <f t="shared" si="10"/>
        <v>Pass</v>
      </c>
      <c r="H104" s="18" t="s">
        <v>269</v>
      </c>
      <c r="I104" s="22"/>
      <c r="J104" s="47"/>
      <c r="K104" s="41">
        <f t="shared" si="14"/>
        <v>0</v>
      </c>
      <c r="L104" s="17" t="str">
        <f t="shared" si="11"/>
        <v>Pass</v>
      </c>
      <c r="M104" s="17" t="str">
        <f t="shared" si="12"/>
        <v>Pass</v>
      </c>
    </row>
    <row r="105" spans="2:13">
      <c r="B105" s="18" t="s">
        <v>270</v>
      </c>
      <c r="C105" s="22" t="s">
        <v>65</v>
      </c>
      <c r="D105" s="47">
        <v>3311.27</v>
      </c>
      <c r="E105" s="41">
        <f t="shared" si="13"/>
        <v>10.7800000000002</v>
      </c>
      <c r="F105" s="17" t="str">
        <f t="shared" si="10"/>
        <v>Pass</v>
      </c>
      <c r="H105" s="18" t="s">
        <v>270</v>
      </c>
      <c r="I105" s="22"/>
      <c r="J105" s="47"/>
      <c r="K105" s="41">
        <f t="shared" si="14"/>
        <v>0</v>
      </c>
      <c r="L105" s="17" t="str">
        <f t="shared" si="11"/>
        <v>Pass</v>
      </c>
      <c r="M105" s="17" t="str">
        <f t="shared" si="12"/>
        <v>Pass</v>
      </c>
    </row>
    <row r="106" spans="2:13">
      <c r="B106" s="18" t="s">
        <v>271</v>
      </c>
      <c r="C106" s="22" t="s">
        <v>63</v>
      </c>
      <c r="D106" s="47">
        <v>3311.96</v>
      </c>
      <c r="E106" s="41">
        <f t="shared" si="13"/>
        <v>11.470000000000255</v>
      </c>
      <c r="F106" s="17" t="str">
        <f t="shared" si="10"/>
        <v>Pass</v>
      </c>
      <c r="H106" s="18" t="s">
        <v>271</v>
      </c>
      <c r="I106" s="22"/>
      <c r="J106" s="47"/>
      <c r="K106" s="41">
        <f t="shared" si="14"/>
        <v>0</v>
      </c>
      <c r="L106" s="17" t="str">
        <f t="shared" si="11"/>
        <v>Pass</v>
      </c>
      <c r="M106" s="17" t="str">
        <f t="shared" si="12"/>
        <v>Pass</v>
      </c>
    </row>
    <row r="107" spans="2:13">
      <c r="B107" s="18" t="s">
        <v>272</v>
      </c>
      <c r="C107" s="22" t="s">
        <v>70</v>
      </c>
      <c r="D107" s="47">
        <v>3298.97</v>
      </c>
      <c r="E107" s="41">
        <f t="shared" si="13"/>
        <v>1.5199999999999818</v>
      </c>
      <c r="F107" s="17" t="str">
        <f t="shared" si="10"/>
        <v>Pass</v>
      </c>
      <c r="H107" s="18" t="s">
        <v>272</v>
      </c>
      <c r="I107" s="22"/>
      <c r="J107" s="47"/>
      <c r="K107" s="41">
        <f t="shared" si="14"/>
        <v>0</v>
      </c>
      <c r="L107" s="17" t="str">
        <f t="shared" si="11"/>
        <v>Pass</v>
      </c>
      <c r="M107" s="17" t="str">
        <f t="shared" si="12"/>
        <v>Pass</v>
      </c>
    </row>
    <row r="108" spans="2:13">
      <c r="B108" s="18" t="s">
        <v>273</v>
      </c>
      <c r="C108" s="22" t="s">
        <v>75</v>
      </c>
      <c r="D108" s="47">
        <v>3297.74</v>
      </c>
      <c r="E108" s="41">
        <f t="shared" si="13"/>
        <v>2.75</v>
      </c>
      <c r="F108" s="17" t="str">
        <f t="shared" si="10"/>
        <v>Pass</v>
      </c>
      <c r="H108" s="18" t="s">
        <v>273</v>
      </c>
      <c r="I108" s="22"/>
      <c r="J108" s="47"/>
      <c r="K108" s="41">
        <f t="shared" si="14"/>
        <v>0</v>
      </c>
      <c r="L108" s="17" t="str">
        <f t="shared" si="11"/>
        <v>Pass</v>
      </c>
      <c r="M108" s="17" t="str">
        <f t="shared" si="12"/>
        <v>Pass</v>
      </c>
    </row>
    <row r="109" spans="2:13">
      <c r="B109" s="18" t="s">
        <v>274</v>
      </c>
      <c r="C109" s="22" t="s">
        <v>64</v>
      </c>
      <c r="D109" s="47">
        <v>3302.09</v>
      </c>
      <c r="E109" s="41">
        <f t="shared" si="13"/>
        <v>1.6000000000003638</v>
      </c>
      <c r="F109" s="17" t="str">
        <f t="shared" si="10"/>
        <v>Pass</v>
      </c>
      <c r="H109" s="18" t="s">
        <v>274</v>
      </c>
      <c r="I109" s="22"/>
      <c r="J109" s="47"/>
      <c r="K109" s="41">
        <f t="shared" si="14"/>
        <v>0</v>
      </c>
      <c r="L109" s="17" t="str">
        <f t="shared" si="11"/>
        <v>Pass</v>
      </c>
      <c r="M109" s="17" t="str">
        <f t="shared" si="12"/>
        <v>Pass</v>
      </c>
    </row>
    <row r="110" spans="2:13">
      <c r="B110" s="18" t="s">
        <v>275</v>
      </c>
      <c r="C110" s="22" t="s">
        <v>69</v>
      </c>
      <c r="D110" s="47">
        <v>3300.06</v>
      </c>
      <c r="E110" s="41">
        <f t="shared" si="13"/>
        <v>0.42999999999983629</v>
      </c>
      <c r="F110" s="17" t="str">
        <f t="shared" si="10"/>
        <v>Pass</v>
      </c>
      <c r="H110" s="18" t="s">
        <v>275</v>
      </c>
      <c r="I110" s="22"/>
      <c r="J110" s="47"/>
      <c r="K110" s="41">
        <f t="shared" si="14"/>
        <v>0</v>
      </c>
      <c r="L110" s="17" t="str">
        <f t="shared" si="11"/>
        <v>Pass</v>
      </c>
      <c r="M110" s="17" t="str">
        <f t="shared" si="12"/>
        <v>Pass</v>
      </c>
    </row>
    <row r="111" spans="2:13">
      <c r="B111" s="18" t="s">
        <v>276</v>
      </c>
      <c r="C111" s="22" t="s">
        <v>71</v>
      </c>
      <c r="D111" s="47">
        <v>3301.15</v>
      </c>
      <c r="E111" s="41">
        <f t="shared" si="13"/>
        <v>0.66000000000030923</v>
      </c>
      <c r="F111" s="17" t="str">
        <f t="shared" si="10"/>
        <v>Pass</v>
      </c>
      <c r="H111" s="18" t="s">
        <v>276</v>
      </c>
      <c r="I111" s="22"/>
      <c r="J111" s="47"/>
      <c r="K111" s="41">
        <f t="shared" si="14"/>
        <v>0</v>
      </c>
      <c r="L111" s="17" t="str">
        <f t="shared" si="11"/>
        <v>Pass</v>
      </c>
      <c r="M111" s="17" t="str">
        <f t="shared" si="12"/>
        <v>Pass</v>
      </c>
    </row>
    <row r="112" spans="2:13">
      <c r="B112" s="18" t="s">
        <v>279</v>
      </c>
      <c r="C112" s="22"/>
      <c r="D112" s="47"/>
      <c r="E112" s="41">
        <f t="shared" si="13"/>
        <v>0</v>
      </c>
      <c r="F112" s="17" t="str">
        <f>IF(E112&lt;=max_clock_skew,"Pass", "Fail")</f>
        <v>Pass</v>
      </c>
      <c r="H112" s="18" t="s">
        <v>279</v>
      </c>
      <c r="I112" s="22"/>
      <c r="J112" s="47"/>
      <c r="K112" s="41">
        <f t="shared" si="14"/>
        <v>0</v>
      </c>
      <c r="L112" s="17" t="str">
        <f t="shared" si="11"/>
        <v>Pass</v>
      </c>
      <c r="M112" s="17" t="str">
        <f t="shared" si="12"/>
        <v>Pass</v>
      </c>
    </row>
    <row r="113" spans="2:13">
      <c r="B113" s="18" t="s">
        <v>280</v>
      </c>
      <c r="C113" s="22"/>
      <c r="D113" s="47"/>
      <c r="E113" s="41">
        <f t="shared" si="13"/>
        <v>0</v>
      </c>
      <c r="F113" s="17" t="str">
        <f>IF(E113&lt;=max_clock_skew,"Pass", "Fail")</f>
        <v>Pass</v>
      </c>
      <c r="H113" s="18" t="s">
        <v>280</v>
      </c>
      <c r="I113" s="22"/>
      <c r="J113" s="47"/>
      <c r="K113" s="41">
        <f t="shared" si="14"/>
        <v>0</v>
      </c>
      <c r="L113" s="17" t="str">
        <f t="shared" si="11"/>
        <v>Pass</v>
      </c>
      <c r="M113" s="17" t="str">
        <f t="shared" si="12"/>
        <v>Pass</v>
      </c>
    </row>
    <row r="114" spans="2:13">
      <c r="B114" s="18" t="s">
        <v>281</v>
      </c>
      <c r="C114" s="22"/>
      <c r="D114" s="47"/>
      <c r="E114" s="41">
        <f t="shared" si="13"/>
        <v>0</v>
      </c>
      <c r="F114" s="17" t="str">
        <f>IF(E114&lt;=max_ACC_length_delta,"Pass", "Fail")</f>
        <v>Pass</v>
      </c>
      <c r="H114" s="18" t="s">
        <v>281</v>
      </c>
      <c r="I114" s="22"/>
      <c r="J114" s="47"/>
      <c r="K114" s="41">
        <f t="shared" si="14"/>
        <v>0</v>
      </c>
      <c r="L114" s="17" t="str">
        <f t="shared" si="11"/>
        <v>Pass</v>
      </c>
      <c r="M114" s="17" t="str">
        <f t="shared" si="12"/>
        <v>Pass</v>
      </c>
    </row>
    <row r="115" spans="2:13">
      <c r="B115" s="18" t="s">
        <v>282</v>
      </c>
      <c r="C115" s="22"/>
      <c r="D115" s="47"/>
      <c r="E115" s="41">
        <f t="shared" si="13"/>
        <v>0</v>
      </c>
      <c r="F115" s="17" t="str">
        <f>IF(E115&lt;=max_ACC_length_delta,"Pass", "Fail")</f>
        <v>Pass</v>
      </c>
      <c r="H115" s="18" t="s">
        <v>282</v>
      </c>
      <c r="I115" s="22"/>
      <c r="J115" s="47"/>
      <c r="K115" s="41">
        <f t="shared" si="14"/>
        <v>0</v>
      </c>
      <c r="L115" s="17" t="str">
        <f t="shared" si="11"/>
        <v>Pass</v>
      </c>
      <c r="M115" s="17" t="str">
        <f t="shared" si="12"/>
        <v>Pass</v>
      </c>
    </row>
    <row r="116" spans="2:13">
      <c r="B116" s="18" t="s">
        <v>283</v>
      </c>
      <c r="C116" s="22"/>
      <c r="D116" s="47"/>
      <c r="E116" s="41">
        <f t="shared" si="13"/>
        <v>0</v>
      </c>
      <c r="F116" s="17" t="str">
        <f>IF(E116&lt;=max_ACC_length_delta,"Pass", "Fail")</f>
        <v>Pass</v>
      </c>
      <c r="H116" s="18" t="s">
        <v>283</v>
      </c>
      <c r="I116" s="22"/>
      <c r="J116" s="47"/>
      <c r="K116" s="41">
        <f t="shared" si="14"/>
        <v>0</v>
      </c>
      <c r="L116" s="17" t="str">
        <f t="shared" si="11"/>
        <v>Pass</v>
      </c>
      <c r="M116" s="17" t="str">
        <f t="shared" si="12"/>
        <v>Pass</v>
      </c>
    </row>
    <row r="117" spans="2:13">
      <c r="C117" s="29"/>
      <c r="D117" s="29"/>
      <c r="I117" s="29"/>
      <c r="J117" s="29"/>
    </row>
    <row r="118" spans="2:13">
      <c r="B118" s="10" t="s">
        <v>297</v>
      </c>
      <c r="C118" s="44" t="s">
        <v>82</v>
      </c>
      <c r="D118" s="45" t="s">
        <v>295</v>
      </c>
      <c r="E118" s="12" t="s">
        <v>249</v>
      </c>
      <c r="F118" s="12" t="s">
        <v>248</v>
      </c>
      <c r="H118" s="10" t="s">
        <v>297</v>
      </c>
      <c r="I118" s="44"/>
      <c r="J118" s="45" t="s">
        <v>246</v>
      </c>
      <c r="K118" s="12" t="s">
        <v>249</v>
      </c>
      <c r="L118" s="12" t="s">
        <v>306</v>
      </c>
      <c r="M118" s="12" t="s">
        <v>307</v>
      </c>
    </row>
    <row r="119" spans="2:13">
      <c r="B119" s="13" t="s">
        <v>277</v>
      </c>
      <c r="C119" s="22" t="s">
        <v>83</v>
      </c>
      <c r="D119" s="46">
        <v>3785.07</v>
      </c>
      <c r="E119" s="15"/>
      <c r="F119" s="15" t="s">
        <v>250</v>
      </c>
      <c r="H119" s="13" t="s">
        <v>277</v>
      </c>
      <c r="I119" s="22"/>
      <c r="J119" s="46"/>
      <c r="K119" s="15"/>
      <c r="L119" s="15" t="s">
        <v>250</v>
      </c>
      <c r="M119" s="17" t="str">
        <f>IF(J119&lt;=max_clock_stub_length,"Pass", "Fail")</f>
        <v>Pass</v>
      </c>
    </row>
    <row r="120" spans="2:13">
      <c r="B120" s="13" t="s">
        <v>278</v>
      </c>
      <c r="C120" s="22" t="s">
        <v>87</v>
      </c>
      <c r="D120" s="46">
        <v>3784.91</v>
      </c>
      <c r="E120" s="40">
        <f>IF(D120&lt;1,0,ABS($D$119-D120))</f>
        <v>0.16000000000030923</v>
      </c>
      <c r="F120" s="17" t="str">
        <f>IF(E120&lt;=max_clock_skew,"Pass", "Fail")</f>
        <v>Pass</v>
      </c>
      <c r="H120" s="13" t="s">
        <v>278</v>
      </c>
      <c r="I120" s="22"/>
      <c r="J120" s="46"/>
      <c r="K120" s="40">
        <f>IF(J120&lt;1,0,ABS($J$119-J120))</f>
        <v>0</v>
      </c>
      <c r="L120" s="17" t="str">
        <f>IF(K120&lt;=max_clock_stub_skew,"Pass", "Fail")</f>
        <v>Pass</v>
      </c>
      <c r="M120" s="17" t="str">
        <f>IF(J120&lt;=max_clock_stub_length,"Pass", "Fail")</f>
        <v>Pass</v>
      </c>
    </row>
    <row r="121" spans="2:13">
      <c r="B121" s="18" t="s">
        <v>252</v>
      </c>
      <c r="C121" s="22" t="s">
        <v>85</v>
      </c>
      <c r="D121" s="47">
        <v>3789.82</v>
      </c>
      <c r="E121" s="41">
        <f>IF(D121&lt;1,0,ABS($D$119-D121))</f>
        <v>4.75</v>
      </c>
      <c r="F121" s="17" t="str">
        <f t="shared" ref="F121:F145" si="15">IF(E121&lt;=max_ACC_length_delta,"Pass", "Fail")</f>
        <v>Pass</v>
      </c>
      <c r="H121" s="18" t="s">
        <v>252</v>
      </c>
      <c r="I121" s="22"/>
      <c r="J121" s="47"/>
      <c r="K121" s="41">
        <f>IF(J121&lt;1,0,ABS($J$119-J121))</f>
        <v>0</v>
      </c>
      <c r="L121" s="17" t="str">
        <f t="shared" ref="L121:L150" si="16">IF(K121&lt;=max_ACC_stub_skew,"Pass", "Fail")</f>
        <v>Pass</v>
      </c>
      <c r="M121" s="17" t="str">
        <f t="shared" ref="M121:M150" si="17">IF(J121&lt;=max_ACC_stub_length,"Pass", "Fail")</f>
        <v>Pass</v>
      </c>
    </row>
    <row r="122" spans="2:13">
      <c r="B122" s="18" t="s">
        <v>253</v>
      </c>
      <c r="C122" s="22" t="s">
        <v>89</v>
      </c>
      <c r="D122" s="47">
        <v>3773.36</v>
      </c>
      <c r="E122" s="41">
        <f t="shared" ref="E122:E150" si="18">IF(D122&lt;1,0,ABS($D$119-D122))</f>
        <v>11.710000000000036</v>
      </c>
      <c r="F122" s="17" t="str">
        <f t="shared" si="15"/>
        <v>Pass</v>
      </c>
      <c r="H122" s="18" t="s">
        <v>253</v>
      </c>
      <c r="I122" s="22"/>
      <c r="J122" s="47"/>
      <c r="K122" s="41">
        <f t="shared" ref="K122:K150" si="19">IF(J122&lt;1,0,ABS($J$119-J122))</f>
        <v>0</v>
      </c>
      <c r="L122" s="17" t="str">
        <f t="shared" si="16"/>
        <v>Pass</v>
      </c>
      <c r="M122" s="17" t="str">
        <f t="shared" si="17"/>
        <v>Pass</v>
      </c>
    </row>
    <row r="123" spans="2:13">
      <c r="B123" s="18" t="s">
        <v>254</v>
      </c>
      <c r="C123" s="22" t="s">
        <v>108</v>
      </c>
      <c r="D123" s="47">
        <v>3785.92</v>
      </c>
      <c r="E123" s="41">
        <f t="shared" si="18"/>
        <v>0.84999999999990905</v>
      </c>
      <c r="F123" s="17" t="str">
        <f t="shared" si="15"/>
        <v>Pass</v>
      </c>
      <c r="H123" s="18" t="s">
        <v>254</v>
      </c>
      <c r="I123" s="22"/>
      <c r="J123" s="47"/>
      <c r="K123" s="41">
        <f t="shared" si="19"/>
        <v>0</v>
      </c>
      <c r="L123" s="17" t="str">
        <f t="shared" si="16"/>
        <v>Pass</v>
      </c>
      <c r="M123" s="17" t="str">
        <f t="shared" si="17"/>
        <v>Pass</v>
      </c>
    </row>
    <row r="124" spans="2:13">
      <c r="B124" s="18" t="s">
        <v>255</v>
      </c>
      <c r="C124" s="22" t="s">
        <v>107</v>
      </c>
      <c r="D124" s="47">
        <v>3788.38</v>
      </c>
      <c r="E124" s="41">
        <f t="shared" si="18"/>
        <v>3.3099999999999454</v>
      </c>
      <c r="F124" s="17" t="str">
        <f t="shared" si="15"/>
        <v>Pass</v>
      </c>
      <c r="H124" s="18" t="s">
        <v>255</v>
      </c>
      <c r="I124" s="22"/>
      <c r="J124" s="47"/>
      <c r="K124" s="41">
        <f t="shared" si="19"/>
        <v>0</v>
      </c>
      <c r="L124" s="17" t="str">
        <f t="shared" si="16"/>
        <v>Pass</v>
      </c>
      <c r="M124" s="17" t="str">
        <f t="shared" si="17"/>
        <v>Pass</v>
      </c>
    </row>
    <row r="125" spans="2:13">
      <c r="B125" s="18" t="s">
        <v>256</v>
      </c>
      <c r="C125" s="22" t="s">
        <v>86</v>
      </c>
      <c r="D125" s="47">
        <v>3769.68</v>
      </c>
      <c r="E125" s="41">
        <f t="shared" si="18"/>
        <v>15.390000000000327</v>
      </c>
      <c r="F125" s="17" t="str">
        <f t="shared" si="15"/>
        <v>Pass</v>
      </c>
      <c r="H125" s="18" t="s">
        <v>256</v>
      </c>
      <c r="I125" s="22"/>
      <c r="J125" s="47"/>
      <c r="K125" s="41">
        <f t="shared" si="19"/>
        <v>0</v>
      </c>
      <c r="L125" s="17" t="str">
        <f t="shared" si="16"/>
        <v>Pass</v>
      </c>
      <c r="M125" s="17" t="str">
        <f t="shared" si="17"/>
        <v>Pass</v>
      </c>
    </row>
    <row r="126" spans="2:13">
      <c r="B126" s="18" t="s">
        <v>257</v>
      </c>
      <c r="C126" s="22" t="s">
        <v>94</v>
      </c>
      <c r="D126" s="47">
        <v>3783</v>
      </c>
      <c r="E126" s="41">
        <f t="shared" si="18"/>
        <v>2.0700000000001637</v>
      </c>
      <c r="F126" s="17" t="str">
        <f t="shared" si="15"/>
        <v>Pass</v>
      </c>
      <c r="H126" s="18" t="s">
        <v>257</v>
      </c>
      <c r="I126" s="22"/>
      <c r="J126" s="47"/>
      <c r="K126" s="41">
        <f t="shared" si="19"/>
        <v>0</v>
      </c>
      <c r="L126" s="17" t="str">
        <f t="shared" si="16"/>
        <v>Pass</v>
      </c>
      <c r="M126" s="17" t="str">
        <f t="shared" si="17"/>
        <v>Pass</v>
      </c>
    </row>
    <row r="127" spans="2:13">
      <c r="B127" s="18" t="s">
        <v>258</v>
      </c>
      <c r="C127" s="22" t="s">
        <v>90</v>
      </c>
      <c r="D127" s="47">
        <v>3789.52</v>
      </c>
      <c r="E127" s="41">
        <f t="shared" si="18"/>
        <v>4.4499999999998181</v>
      </c>
      <c r="F127" s="17" t="str">
        <f t="shared" si="15"/>
        <v>Pass</v>
      </c>
      <c r="H127" s="18" t="s">
        <v>258</v>
      </c>
      <c r="I127" s="22"/>
      <c r="J127" s="47"/>
      <c r="K127" s="41">
        <f t="shared" si="19"/>
        <v>0</v>
      </c>
      <c r="L127" s="17" t="str">
        <f t="shared" si="16"/>
        <v>Pass</v>
      </c>
      <c r="M127" s="17" t="str">
        <f t="shared" si="17"/>
        <v>Pass</v>
      </c>
    </row>
    <row r="128" spans="2:13">
      <c r="B128" s="18" t="s">
        <v>259</v>
      </c>
      <c r="C128" s="22" t="s">
        <v>100</v>
      </c>
      <c r="D128" s="47">
        <v>3791.81</v>
      </c>
      <c r="E128" s="41">
        <f t="shared" si="18"/>
        <v>6.7399999999997817</v>
      </c>
      <c r="F128" s="17" t="str">
        <f t="shared" si="15"/>
        <v>Pass</v>
      </c>
      <c r="H128" s="18" t="s">
        <v>259</v>
      </c>
      <c r="I128" s="22"/>
      <c r="J128" s="47"/>
      <c r="K128" s="41">
        <f t="shared" si="19"/>
        <v>0</v>
      </c>
      <c r="L128" s="17" t="str">
        <f t="shared" si="16"/>
        <v>Pass</v>
      </c>
      <c r="M128" s="17" t="str">
        <f t="shared" si="17"/>
        <v>Pass</v>
      </c>
    </row>
    <row r="129" spans="2:13">
      <c r="B129" s="18" t="s">
        <v>260</v>
      </c>
      <c r="C129" s="22" t="s">
        <v>109</v>
      </c>
      <c r="D129" s="47">
        <v>3786.5</v>
      </c>
      <c r="E129" s="41">
        <f t="shared" si="18"/>
        <v>1.4299999999998363</v>
      </c>
      <c r="F129" s="17" t="str">
        <f t="shared" si="15"/>
        <v>Pass</v>
      </c>
      <c r="H129" s="18" t="s">
        <v>260</v>
      </c>
      <c r="I129" s="22"/>
      <c r="J129" s="47"/>
      <c r="K129" s="41">
        <f t="shared" si="19"/>
        <v>0</v>
      </c>
      <c r="L129" s="17" t="str">
        <f t="shared" si="16"/>
        <v>Pass</v>
      </c>
      <c r="M129" s="17" t="str">
        <f t="shared" si="17"/>
        <v>Pass</v>
      </c>
    </row>
    <row r="130" spans="2:13">
      <c r="B130" s="18" t="s">
        <v>261</v>
      </c>
      <c r="C130" s="22" t="s">
        <v>104</v>
      </c>
      <c r="D130" s="47">
        <v>3779.32</v>
      </c>
      <c r="E130" s="41">
        <f t="shared" si="18"/>
        <v>5.75</v>
      </c>
      <c r="F130" s="17" t="str">
        <f t="shared" si="15"/>
        <v>Pass</v>
      </c>
      <c r="H130" s="18" t="s">
        <v>261</v>
      </c>
      <c r="I130" s="22"/>
      <c r="J130" s="47"/>
      <c r="K130" s="41">
        <f t="shared" si="19"/>
        <v>0</v>
      </c>
      <c r="L130" s="17" t="str">
        <f t="shared" si="16"/>
        <v>Pass</v>
      </c>
      <c r="M130" s="17" t="str">
        <f t="shared" si="17"/>
        <v>Pass</v>
      </c>
    </row>
    <row r="131" spans="2:13">
      <c r="B131" s="18" t="s">
        <v>262</v>
      </c>
      <c r="C131" s="22" t="s">
        <v>105</v>
      </c>
      <c r="D131" s="47">
        <v>3771.81</v>
      </c>
      <c r="E131" s="41">
        <f t="shared" si="18"/>
        <v>13.260000000000218</v>
      </c>
      <c r="F131" s="17" t="str">
        <f t="shared" si="15"/>
        <v>Pass</v>
      </c>
      <c r="H131" s="18" t="s">
        <v>262</v>
      </c>
      <c r="I131" s="22"/>
      <c r="J131" s="47"/>
      <c r="K131" s="41">
        <f t="shared" si="19"/>
        <v>0</v>
      </c>
      <c r="L131" s="17" t="str">
        <f t="shared" si="16"/>
        <v>Pass</v>
      </c>
      <c r="M131" s="17" t="str">
        <f t="shared" si="17"/>
        <v>Pass</v>
      </c>
    </row>
    <row r="132" spans="2:13">
      <c r="B132" s="18" t="s">
        <v>263</v>
      </c>
      <c r="C132" s="22" t="s">
        <v>101</v>
      </c>
      <c r="D132" s="47">
        <v>3772.3</v>
      </c>
      <c r="E132" s="41">
        <f t="shared" si="18"/>
        <v>12.769999999999982</v>
      </c>
      <c r="F132" s="17" t="str">
        <f t="shared" si="15"/>
        <v>Pass</v>
      </c>
      <c r="H132" s="18" t="s">
        <v>263</v>
      </c>
      <c r="I132" s="22"/>
      <c r="J132" s="47"/>
      <c r="K132" s="41">
        <f t="shared" si="19"/>
        <v>0</v>
      </c>
      <c r="L132" s="17" t="str">
        <f t="shared" si="16"/>
        <v>Pass</v>
      </c>
      <c r="M132" s="17" t="str">
        <f t="shared" si="17"/>
        <v>Pass</v>
      </c>
    </row>
    <row r="133" spans="2:13">
      <c r="B133" s="18" t="s">
        <v>264</v>
      </c>
      <c r="C133" s="22" t="s">
        <v>106</v>
      </c>
      <c r="D133" s="47">
        <v>3773.14</v>
      </c>
      <c r="E133" s="41">
        <f t="shared" si="18"/>
        <v>11.930000000000291</v>
      </c>
      <c r="F133" s="17" t="str">
        <f t="shared" si="15"/>
        <v>Pass</v>
      </c>
      <c r="H133" s="18" t="s">
        <v>264</v>
      </c>
      <c r="I133" s="22"/>
      <c r="J133" s="47"/>
      <c r="K133" s="41">
        <f t="shared" si="19"/>
        <v>0</v>
      </c>
      <c r="L133" s="17" t="str">
        <f t="shared" si="16"/>
        <v>Pass</v>
      </c>
      <c r="M133" s="17" t="str">
        <f t="shared" si="17"/>
        <v>Pass</v>
      </c>
    </row>
    <row r="134" spans="2:13">
      <c r="B134" s="18" t="s">
        <v>265</v>
      </c>
      <c r="C134" s="22" t="s">
        <v>95</v>
      </c>
      <c r="D134" s="47">
        <v>3779.23</v>
      </c>
      <c r="E134" s="41">
        <f t="shared" si="18"/>
        <v>5.8400000000001455</v>
      </c>
      <c r="F134" s="17" t="str">
        <f t="shared" si="15"/>
        <v>Pass</v>
      </c>
      <c r="H134" s="18" t="s">
        <v>265</v>
      </c>
      <c r="I134" s="22"/>
      <c r="J134" s="47"/>
      <c r="K134" s="41">
        <f t="shared" si="19"/>
        <v>0</v>
      </c>
      <c r="L134" s="17" t="str">
        <f t="shared" si="16"/>
        <v>Pass</v>
      </c>
      <c r="M134" s="17" t="str">
        <f t="shared" si="17"/>
        <v>Pass</v>
      </c>
    </row>
    <row r="135" spans="2:13">
      <c r="B135" s="18" t="s">
        <v>266</v>
      </c>
      <c r="C135" s="22" t="s">
        <v>96</v>
      </c>
      <c r="D135" s="47">
        <v>3774.53</v>
      </c>
      <c r="E135" s="41">
        <f t="shared" si="18"/>
        <v>10.539999999999964</v>
      </c>
      <c r="F135" s="17" t="str">
        <f t="shared" si="15"/>
        <v>Pass</v>
      </c>
      <c r="H135" s="18" t="s">
        <v>266</v>
      </c>
      <c r="I135" s="22"/>
      <c r="J135" s="47"/>
      <c r="K135" s="41">
        <f t="shared" si="19"/>
        <v>0</v>
      </c>
      <c r="L135" s="17" t="str">
        <f t="shared" si="16"/>
        <v>Pass</v>
      </c>
      <c r="M135" s="17" t="str">
        <f t="shared" si="17"/>
        <v>Pass</v>
      </c>
    </row>
    <row r="136" spans="2:13">
      <c r="B136" s="18" t="s">
        <v>267</v>
      </c>
      <c r="C136" s="22" t="s">
        <v>102</v>
      </c>
      <c r="D136" s="47">
        <v>3771.04</v>
      </c>
      <c r="E136" s="41">
        <f t="shared" si="18"/>
        <v>14.0300000000002</v>
      </c>
      <c r="F136" s="17" t="str">
        <f t="shared" si="15"/>
        <v>Pass</v>
      </c>
      <c r="H136" s="18" t="s">
        <v>267</v>
      </c>
      <c r="I136" s="22"/>
      <c r="J136" s="47"/>
      <c r="K136" s="41">
        <f t="shared" si="19"/>
        <v>0</v>
      </c>
      <c r="L136" s="17" t="str">
        <f t="shared" si="16"/>
        <v>Pass</v>
      </c>
      <c r="M136" s="17" t="str">
        <f t="shared" si="17"/>
        <v>Pass</v>
      </c>
    </row>
    <row r="137" spans="2:13">
      <c r="B137" s="18" t="s">
        <v>268</v>
      </c>
      <c r="C137" s="22" t="s">
        <v>84</v>
      </c>
      <c r="D137" s="47">
        <v>3783.88</v>
      </c>
      <c r="E137" s="41">
        <f t="shared" si="18"/>
        <v>1.1900000000000546</v>
      </c>
      <c r="F137" s="17" t="str">
        <f t="shared" si="15"/>
        <v>Pass</v>
      </c>
      <c r="H137" s="18" t="s">
        <v>268</v>
      </c>
      <c r="I137" s="22"/>
      <c r="J137" s="47"/>
      <c r="K137" s="41">
        <f t="shared" si="19"/>
        <v>0</v>
      </c>
      <c r="L137" s="17" t="str">
        <f t="shared" si="16"/>
        <v>Pass</v>
      </c>
      <c r="M137" s="17" t="str">
        <f t="shared" si="17"/>
        <v>Pass</v>
      </c>
    </row>
    <row r="138" spans="2:13">
      <c r="B138" s="18" t="s">
        <v>269</v>
      </c>
      <c r="C138" s="22" t="s">
        <v>88</v>
      </c>
      <c r="D138" s="47">
        <v>3770.19</v>
      </c>
      <c r="E138" s="41">
        <f t="shared" si="18"/>
        <v>14.880000000000109</v>
      </c>
      <c r="F138" s="17" t="str">
        <f t="shared" si="15"/>
        <v>Pass</v>
      </c>
      <c r="H138" s="18" t="s">
        <v>269</v>
      </c>
      <c r="I138" s="22"/>
      <c r="J138" s="47"/>
      <c r="K138" s="41">
        <f t="shared" si="19"/>
        <v>0</v>
      </c>
      <c r="L138" s="17" t="str">
        <f t="shared" si="16"/>
        <v>Pass</v>
      </c>
      <c r="M138" s="17" t="str">
        <f t="shared" si="17"/>
        <v>Pass</v>
      </c>
    </row>
    <row r="139" spans="2:13">
      <c r="B139" s="18" t="s">
        <v>270</v>
      </c>
      <c r="C139" s="22" t="s">
        <v>93</v>
      </c>
      <c r="D139" s="47">
        <v>3782.44</v>
      </c>
      <c r="E139" s="41">
        <f t="shared" si="18"/>
        <v>2.6300000000001091</v>
      </c>
      <c r="F139" s="17" t="str">
        <f t="shared" si="15"/>
        <v>Pass</v>
      </c>
      <c r="H139" s="18" t="s">
        <v>270</v>
      </c>
      <c r="I139" s="22"/>
      <c r="J139" s="47"/>
      <c r="K139" s="41">
        <f t="shared" si="19"/>
        <v>0</v>
      </c>
      <c r="L139" s="17" t="str">
        <f t="shared" si="16"/>
        <v>Pass</v>
      </c>
      <c r="M139" s="17" t="str">
        <f t="shared" si="17"/>
        <v>Pass</v>
      </c>
    </row>
    <row r="140" spans="2:13">
      <c r="B140" s="18" t="s">
        <v>271</v>
      </c>
      <c r="C140" s="22" t="s">
        <v>91</v>
      </c>
      <c r="D140" s="47">
        <v>3788.54</v>
      </c>
      <c r="E140" s="41">
        <f t="shared" si="18"/>
        <v>3.4699999999997999</v>
      </c>
      <c r="F140" s="17" t="str">
        <f t="shared" si="15"/>
        <v>Pass</v>
      </c>
      <c r="H140" s="18" t="s">
        <v>271</v>
      </c>
      <c r="I140" s="22"/>
      <c r="J140" s="47"/>
      <c r="K140" s="41">
        <f t="shared" si="19"/>
        <v>0</v>
      </c>
      <c r="L140" s="17" t="str">
        <f t="shared" si="16"/>
        <v>Pass</v>
      </c>
      <c r="M140" s="17" t="str">
        <f t="shared" si="17"/>
        <v>Pass</v>
      </c>
    </row>
    <row r="141" spans="2:13">
      <c r="B141" s="18" t="s">
        <v>272</v>
      </c>
      <c r="C141" s="22" t="s">
        <v>98</v>
      </c>
      <c r="D141" s="47">
        <v>3772.55</v>
      </c>
      <c r="E141" s="41">
        <f t="shared" si="18"/>
        <v>12.519999999999982</v>
      </c>
      <c r="F141" s="17" t="str">
        <f t="shared" si="15"/>
        <v>Pass</v>
      </c>
      <c r="H141" s="18" t="s">
        <v>272</v>
      </c>
      <c r="I141" s="22"/>
      <c r="J141" s="47"/>
      <c r="K141" s="41">
        <f t="shared" si="19"/>
        <v>0</v>
      </c>
      <c r="L141" s="17" t="str">
        <f t="shared" si="16"/>
        <v>Pass</v>
      </c>
      <c r="M141" s="17" t="str">
        <f t="shared" si="17"/>
        <v>Pass</v>
      </c>
    </row>
    <row r="142" spans="2:13">
      <c r="B142" s="18" t="s">
        <v>273</v>
      </c>
      <c r="C142" s="22" t="s">
        <v>103</v>
      </c>
      <c r="D142" s="47">
        <v>3771.67</v>
      </c>
      <c r="E142" s="41">
        <f t="shared" si="18"/>
        <v>13.400000000000091</v>
      </c>
      <c r="F142" s="17" t="str">
        <f t="shared" si="15"/>
        <v>Pass</v>
      </c>
      <c r="H142" s="18" t="s">
        <v>273</v>
      </c>
      <c r="I142" s="22"/>
      <c r="J142" s="47"/>
      <c r="K142" s="41">
        <f t="shared" si="19"/>
        <v>0</v>
      </c>
      <c r="L142" s="17" t="str">
        <f t="shared" si="16"/>
        <v>Pass</v>
      </c>
      <c r="M142" s="17" t="str">
        <f t="shared" si="17"/>
        <v>Pass</v>
      </c>
    </row>
    <row r="143" spans="2:13">
      <c r="B143" s="18" t="s">
        <v>274</v>
      </c>
      <c r="C143" s="22" t="s">
        <v>92</v>
      </c>
      <c r="D143" s="47">
        <v>3774.56</v>
      </c>
      <c r="E143" s="41">
        <f t="shared" si="18"/>
        <v>10.510000000000218</v>
      </c>
      <c r="F143" s="17" t="str">
        <f t="shared" si="15"/>
        <v>Pass</v>
      </c>
      <c r="H143" s="18" t="s">
        <v>274</v>
      </c>
      <c r="I143" s="22"/>
      <c r="J143" s="47"/>
      <c r="K143" s="41">
        <f t="shared" si="19"/>
        <v>0</v>
      </c>
      <c r="L143" s="17" t="str">
        <f t="shared" si="16"/>
        <v>Pass</v>
      </c>
      <c r="M143" s="17" t="str">
        <f t="shared" si="17"/>
        <v>Pass</v>
      </c>
    </row>
    <row r="144" spans="2:13">
      <c r="B144" s="18" t="s">
        <v>275</v>
      </c>
      <c r="C144" s="22" t="s">
        <v>97</v>
      </c>
      <c r="D144" s="47">
        <v>3771.19</v>
      </c>
      <c r="E144" s="41">
        <f t="shared" si="18"/>
        <v>13.880000000000109</v>
      </c>
      <c r="F144" s="17" t="str">
        <f t="shared" si="15"/>
        <v>Pass</v>
      </c>
      <c r="H144" s="18" t="s">
        <v>275</v>
      </c>
      <c r="I144" s="22"/>
      <c r="J144" s="47"/>
      <c r="K144" s="41">
        <f t="shared" si="19"/>
        <v>0</v>
      </c>
      <c r="L144" s="17" t="str">
        <f t="shared" si="16"/>
        <v>Pass</v>
      </c>
      <c r="M144" s="17" t="str">
        <f t="shared" si="17"/>
        <v>Pass</v>
      </c>
    </row>
    <row r="145" spans="2:13">
      <c r="B145" s="18" t="s">
        <v>276</v>
      </c>
      <c r="C145" s="22" t="s">
        <v>99</v>
      </c>
      <c r="D145" s="47">
        <v>3772.96</v>
      </c>
      <c r="E145" s="41">
        <f t="shared" si="18"/>
        <v>12.110000000000127</v>
      </c>
      <c r="F145" s="17" t="str">
        <f t="shared" si="15"/>
        <v>Pass</v>
      </c>
      <c r="H145" s="18" t="s">
        <v>276</v>
      </c>
      <c r="I145" s="22"/>
      <c r="J145" s="47"/>
      <c r="K145" s="41">
        <f t="shared" si="19"/>
        <v>0</v>
      </c>
      <c r="L145" s="17" t="str">
        <f t="shared" si="16"/>
        <v>Pass</v>
      </c>
      <c r="M145" s="17" t="str">
        <f t="shared" si="17"/>
        <v>Pass</v>
      </c>
    </row>
    <row r="146" spans="2:13">
      <c r="B146" s="18" t="s">
        <v>279</v>
      </c>
      <c r="C146" s="22"/>
      <c r="D146" s="47"/>
      <c r="E146" s="41">
        <f t="shared" si="18"/>
        <v>0</v>
      </c>
      <c r="F146" s="17" t="str">
        <f>IF(E146&lt;=max_clock_skew,"Pass", "Fail")</f>
        <v>Pass</v>
      </c>
      <c r="H146" s="18" t="s">
        <v>279</v>
      </c>
      <c r="I146" s="22"/>
      <c r="J146" s="47"/>
      <c r="K146" s="41">
        <f t="shared" si="19"/>
        <v>0</v>
      </c>
      <c r="L146" s="17" t="str">
        <f t="shared" si="16"/>
        <v>Pass</v>
      </c>
      <c r="M146" s="17" t="str">
        <f t="shared" si="17"/>
        <v>Pass</v>
      </c>
    </row>
    <row r="147" spans="2:13">
      <c r="B147" s="18" t="s">
        <v>280</v>
      </c>
      <c r="C147" s="22"/>
      <c r="D147" s="47"/>
      <c r="E147" s="41">
        <f t="shared" si="18"/>
        <v>0</v>
      </c>
      <c r="F147" s="17" t="str">
        <f>IF(E147&lt;=max_clock_skew,"Pass", "Fail")</f>
        <v>Pass</v>
      </c>
      <c r="H147" s="18" t="s">
        <v>280</v>
      </c>
      <c r="I147" s="22"/>
      <c r="J147" s="47"/>
      <c r="K147" s="41">
        <f t="shared" si="19"/>
        <v>0</v>
      </c>
      <c r="L147" s="17" t="str">
        <f t="shared" si="16"/>
        <v>Pass</v>
      </c>
      <c r="M147" s="17" t="str">
        <f t="shared" si="17"/>
        <v>Pass</v>
      </c>
    </row>
    <row r="148" spans="2:13">
      <c r="B148" s="18" t="s">
        <v>281</v>
      </c>
      <c r="C148" s="22"/>
      <c r="D148" s="47"/>
      <c r="E148" s="41">
        <f t="shared" si="18"/>
        <v>0</v>
      </c>
      <c r="F148" s="17" t="str">
        <f>IF(E148&lt;=max_ACC_length_delta,"Pass", "Fail")</f>
        <v>Pass</v>
      </c>
      <c r="H148" s="18" t="s">
        <v>281</v>
      </c>
      <c r="I148" s="22"/>
      <c r="J148" s="47"/>
      <c r="K148" s="41">
        <f t="shared" si="19"/>
        <v>0</v>
      </c>
      <c r="L148" s="17" t="str">
        <f t="shared" si="16"/>
        <v>Pass</v>
      </c>
      <c r="M148" s="17" t="str">
        <f t="shared" si="17"/>
        <v>Pass</v>
      </c>
    </row>
    <row r="149" spans="2:13">
      <c r="B149" s="18" t="s">
        <v>282</v>
      </c>
      <c r="C149" s="22"/>
      <c r="D149" s="47"/>
      <c r="E149" s="41">
        <f t="shared" si="18"/>
        <v>0</v>
      </c>
      <c r="F149" s="17" t="str">
        <f>IF(E149&lt;=max_ACC_length_delta,"Pass", "Fail")</f>
        <v>Pass</v>
      </c>
      <c r="H149" s="18" t="s">
        <v>282</v>
      </c>
      <c r="I149" s="22"/>
      <c r="J149" s="47"/>
      <c r="K149" s="41">
        <f t="shared" si="19"/>
        <v>0</v>
      </c>
      <c r="L149" s="17" t="str">
        <f t="shared" si="16"/>
        <v>Pass</v>
      </c>
      <c r="M149" s="17" t="str">
        <f t="shared" si="17"/>
        <v>Pass</v>
      </c>
    </row>
    <row r="150" spans="2:13">
      <c r="B150" s="18" t="s">
        <v>283</v>
      </c>
      <c r="C150" s="22"/>
      <c r="D150" s="47"/>
      <c r="E150" s="41">
        <f t="shared" si="18"/>
        <v>0</v>
      </c>
      <c r="F150" s="17" t="str">
        <f>IF(E150&lt;=max_ACC_length_delta,"Pass", "Fail")</f>
        <v>Pass</v>
      </c>
      <c r="H150" s="18" t="s">
        <v>283</v>
      </c>
      <c r="I150" s="22"/>
      <c r="J150" s="47"/>
      <c r="K150" s="41">
        <f t="shared" si="19"/>
        <v>0</v>
      </c>
      <c r="L150" s="17" t="str">
        <f t="shared" si="16"/>
        <v>Pass</v>
      </c>
      <c r="M150" s="17" t="str">
        <f t="shared" si="17"/>
        <v>Pass</v>
      </c>
    </row>
    <row r="151" spans="2:13">
      <c r="C151" s="29"/>
      <c r="D151" s="29"/>
      <c r="I151" s="29"/>
      <c r="J151" s="29"/>
    </row>
    <row r="152" spans="2:13">
      <c r="B152" s="10" t="s">
        <v>298</v>
      </c>
      <c r="C152" s="44" t="s">
        <v>110</v>
      </c>
      <c r="D152" s="45" t="s">
        <v>295</v>
      </c>
      <c r="E152" s="12" t="s">
        <v>249</v>
      </c>
      <c r="F152" s="12" t="s">
        <v>248</v>
      </c>
      <c r="H152" s="10" t="s">
        <v>298</v>
      </c>
      <c r="I152" s="44"/>
      <c r="J152" s="45" t="s">
        <v>246</v>
      </c>
      <c r="K152" s="12" t="s">
        <v>249</v>
      </c>
      <c r="L152" s="12" t="s">
        <v>306</v>
      </c>
      <c r="M152" s="12" t="s">
        <v>307</v>
      </c>
    </row>
    <row r="153" spans="2:13">
      <c r="B153" s="13" t="s">
        <v>277</v>
      </c>
      <c r="C153" s="22" t="s">
        <v>111</v>
      </c>
      <c r="D153" s="46">
        <v>4297.3100000000004</v>
      </c>
      <c r="E153" s="15"/>
      <c r="F153" s="15" t="s">
        <v>250</v>
      </c>
      <c r="H153" s="13" t="s">
        <v>277</v>
      </c>
      <c r="I153" s="22"/>
      <c r="J153" s="46"/>
      <c r="K153" s="15"/>
      <c r="L153" s="15" t="s">
        <v>250</v>
      </c>
      <c r="M153" s="17" t="str">
        <f>IF(J153&lt;=max_clock_stub_length,"Pass", "Fail")</f>
        <v>Pass</v>
      </c>
    </row>
    <row r="154" spans="2:13">
      <c r="B154" s="13" t="s">
        <v>278</v>
      </c>
      <c r="C154" s="22" t="s">
        <v>115</v>
      </c>
      <c r="D154" s="46">
        <v>4297.9399999999996</v>
      </c>
      <c r="E154" s="40">
        <f>IF(D154&lt;1,0,ABS($D$153-D154))</f>
        <v>0.62999999999919964</v>
      </c>
      <c r="F154" s="17" t="str">
        <f>IF(E154&lt;=max_clock_skew,"Pass", "Fail")</f>
        <v>Pass</v>
      </c>
      <c r="H154" s="13" t="s">
        <v>278</v>
      </c>
      <c r="I154" s="22"/>
      <c r="J154" s="46"/>
      <c r="K154" s="40">
        <f>IF(J154&lt;1,0,ABS($J$153-J154))</f>
        <v>0</v>
      </c>
      <c r="L154" s="17" t="str">
        <f>IF(K154&lt;=max_clock_stub_skew,"Pass", "Fail")</f>
        <v>Pass</v>
      </c>
      <c r="M154" s="17" t="str">
        <f>IF(J154&lt;=max_clock_stub_length,"Pass", "Fail")</f>
        <v>Pass</v>
      </c>
    </row>
    <row r="155" spans="2:13">
      <c r="B155" s="18" t="s">
        <v>252</v>
      </c>
      <c r="C155" s="22" t="s">
        <v>113</v>
      </c>
      <c r="D155" s="47">
        <v>4314.63</v>
      </c>
      <c r="E155" s="41">
        <f>IF(D155&lt;1,0,ABS($D$153-D155))</f>
        <v>17.319999999999709</v>
      </c>
      <c r="F155" s="17" t="str">
        <f t="shared" ref="F155:F179" si="20">IF(E155&lt;=max_ACC_length_delta,"Pass", "Fail")</f>
        <v>Pass</v>
      </c>
      <c r="H155" s="18" t="s">
        <v>252</v>
      </c>
      <c r="I155" s="22"/>
      <c r="J155" s="47"/>
      <c r="K155" s="41">
        <f>IF(J155&lt;1,0,ABS($J$153-J155))</f>
        <v>0</v>
      </c>
      <c r="L155" s="17" t="str">
        <f t="shared" ref="L155:L184" si="21">IF(K155&lt;=max_ACC_stub_skew,"Pass", "Fail")</f>
        <v>Pass</v>
      </c>
      <c r="M155" s="17" t="str">
        <f t="shared" ref="M155:M184" si="22">IF(J155&lt;=max_ACC_stub_length,"Pass", "Fail")</f>
        <v>Pass</v>
      </c>
    </row>
    <row r="156" spans="2:13">
      <c r="B156" s="18" t="s">
        <v>253</v>
      </c>
      <c r="C156" s="22" t="s">
        <v>117</v>
      </c>
      <c r="D156" s="47">
        <v>4297.84</v>
      </c>
      <c r="E156" s="41">
        <f t="shared" ref="E156:E184" si="23">IF(D156&lt;1,0,ABS($D$153-D156))</f>
        <v>0.52999999999974534</v>
      </c>
      <c r="F156" s="17" t="str">
        <f t="shared" si="20"/>
        <v>Pass</v>
      </c>
      <c r="H156" s="18" t="s">
        <v>253</v>
      </c>
      <c r="I156" s="22"/>
      <c r="J156" s="47"/>
      <c r="K156" s="41">
        <f t="shared" ref="K156:K184" si="24">IF(J156&lt;1,0,ABS($J$153-J156))</f>
        <v>0</v>
      </c>
      <c r="L156" s="17" t="str">
        <f t="shared" si="21"/>
        <v>Pass</v>
      </c>
      <c r="M156" s="17" t="str">
        <f t="shared" si="22"/>
        <v>Pass</v>
      </c>
    </row>
    <row r="157" spans="2:13">
      <c r="B157" s="18" t="s">
        <v>254</v>
      </c>
      <c r="C157" s="22" t="s">
        <v>136</v>
      </c>
      <c r="D157" s="47">
        <v>4311.6400000000003</v>
      </c>
      <c r="E157" s="41">
        <f t="shared" si="23"/>
        <v>14.329999999999927</v>
      </c>
      <c r="F157" s="17" t="str">
        <f t="shared" si="20"/>
        <v>Pass</v>
      </c>
      <c r="H157" s="18" t="s">
        <v>254</v>
      </c>
      <c r="I157" s="22"/>
      <c r="J157" s="47"/>
      <c r="K157" s="41">
        <f t="shared" si="24"/>
        <v>0</v>
      </c>
      <c r="L157" s="17" t="str">
        <f t="shared" si="21"/>
        <v>Pass</v>
      </c>
      <c r="M157" s="17" t="str">
        <f t="shared" si="22"/>
        <v>Pass</v>
      </c>
    </row>
    <row r="158" spans="2:13">
      <c r="B158" s="18" t="s">
        <v>255</v>
      </c>
      <c r="C158" s="22" t="s">
        <v>135</v>
      </c>
      <c r="D158" s="47">
        <v>4313.3599999999997</v>
      </c>
      <c r="E158" s="41">
        <f t="shared" si="23"/>
        <v>16.049999999999272</v>
      </c>
      <c r="F158" s="17" t="str">
        <f t="shared" si="20"/>
        <v>Pass</v>
      </c>
      <c r="H158" s="18" t="s">
        <v>255</v>
      </c>
      <c r="I158" s="22"/>
      <c r="J158" s="47"/>
      <c r="K158" s="41">
        <f t="shared" si="24"/>
        <v>0</v>
      </c>
      <c r="L158" s="17" t="str">
        <f t="shared" si="21"/>
        <v>Pass</v>
      </c>
      <c r="M158" s="17" t="str">
        <f t="shared" si="22"/>
        <v>Pass</v>
      </c>
    </row>
    <row r="159" spans="2:13">
      <c r="B159" s="18" t="s">
        <v>256</v>
      </c>
      <c r="C159" s="22" t="s">
        <v>114</v>
      </c>
      <c r="D159" s="47">
        <v>4294.07</v>
      </c>
      <c r="E159" s="41">
        <f t="shared" si="23"/>
        <v>3.2400000000006912</v>
      </c>
      <c r="F159" s="17" t="str">
        <f t="shared" si="20"/>
        <v>Pass</v>
      </c>
      <c r="H159" s="18" t="s">
        <v>256</v>
      </c>
      <c r="I159" s="22"/>
      <c r="J159" s="47"/>
      <c r="K159" s="41">
        <f t="shared" si="24"/>
        <v>0</v>
      </c>
      <c r="L159" s="17" t="str">
        <f t="shared" si="21"/>
        <v>Pass</v>
      </c>
      <c r="M159" s="17" t="str">
        <f t="shared" si="22"/>
        <v>Pass</v>
      </c>
    </row>
    <row r="160" spans="2:13">
      <c r="B160" s="18" t="s">
        <v>257</v>
      </c>
      <c r="C160" s="22" t="s">
        <v>122</v>
      </c>
      <c r="D160" s="47">
        <v>4296.38</v>
      </c>
      <c r="E160" s="41">
        <f t="shared" si="23"/>
        <v>0.93000000000029104</v>
      </c>
      <c r="F160" s="17" t="str">
        <f t="shared" si="20"/>
        <v>Pass</v>
      </c>
      <c r="H160" s="18" t="s">
        <v>257</v>
      </c>
      <c r="I160" s="22"/>
      <c r="J160" s="47"/>
      <c r="K160" s="41">
        <f t="shared" si="24"/>
        <v>0</v>
      </c>
      <c r="L160" s="17" t="str">
        <f t="shared" si="21"/>
        <v>Pass</v>
      </c>
      <c r="M160" s="17" t="str">
        <f t="shared" si="22"/>
        <v>Pass</v>
      </c>
    </row>
    <row r="161" spans="2:13">
      <c r="B161" s="18" t="s">
        <v>258</v>
      </c>
      <c r="C161" s="22" t="s">
        <v>118</v>
      </c>
      <c r="D161" s="47">
        <v>4313.41</v>
      </c>
      <c r="E161" s="41">
        <f t="shared" si="23"/>
        <v>16.099999999999454</v>
      </c>
      <c r="F161" s="17" t="str">
        <f t="shared" si="20"/>
        <v>Pass</v>
      </c>
      <c r="H161" s="18" t="s">
        <v>258</v>
      </c>
      <c r="I161" s="22"/>
      <c r="J161" s="47"/>
      <c r="K161" s="41">
        <f t="shared" si="24"/>
        <v>0</v>
      </c>
      <c r="L161" s="17" t="str">
        <f t="shared" si="21"/>
        <v>Pass</v>
      </c>
      <c r="M161" s="17" t="str">
        <f t="shared" si="22"/>
        <v>Pass</v>
      </c>
    </row>
    <row r="162" spans="2:13">
      <c r="B162" s="18" t="s">
        <v>259</v>
      </c>
      <c r="C162" s="22" t="s">
        <v>137</v>
      </c>
      <c r="D162" s="47">
        <v>4312.51</v>
      </c>
      <c r="E162" s="41">
        <f t="shared" si="23"/>
        <v>15.199999999999818</v>
      </c>
      <c r="F162" s="17" t="str">
        <f t="shared" si="20"/>
        <v>Pass</v>
      </c>
      <c r="H162" s="18" t="s">
        <v>259</v>
      </c>
      <c r="I162" s="22"/>
      <c r="J162" s="47"/>
      <c r="K162" s="41">
        <f t="shared" si="24"/>
        <v>0</v>
      </c>
      <c r="L162" s="17" t="str">
        <f t="shared" si="21"/>
        <v>Pass</v>
      </c>
      <c r="M162" s="17" t="str">
        <f t="shared" si="22"/>
        <v>Pass</v>
      </c>
    </row>
    <row r="163" spans="2:13">
      <c r="B163" s="18" t="s">
        <v>260</v>
      </c>
      <c r="C163" s="22" t="s">
        <v>128</v>
      </c>
      <c r="D163" s="47">
        <v>4310.46</v>
      </c>
      <c r="E163" s="41">
        <f t="shared" si="23"/>
        <v>13.149999999999636</v>
      </c>
      <c r="F163" s="17" t="str">
        <f t="shared" si="20"/>
        <v>Pass</v>
      </c>
      <c r="H163" s="18" t="s">
        <v>260</v>
      </c>
      <c r="I163" s="22"/>
      <c r="J163" s="47"/>
      <c r="K163" s="41">
        <f t="shared" si="24"/>
        <v>0</v>
      </c>
      <c r="L163" s="17" t="str">
        <f t="shared" si="21"/>
        <v>Pass</v>
      </c>
      <c r="M163" s="17" t="str">
        <f t="shared" si="22"/>
        <v>Pass</v>
      </c>
    </row>
    <row r="164" spans="2:13">
      <c r="B164" s="18" t="s">
        <v>261</v>
      </c>
      <c r="C164" s="22" t="s">
        <v>132</v>
      </c>
      <c r="D164" s="47">
        <v>4303.3900000000003</v>
      </c>
      <c r="E164" s="41">
        <f t="shared" si="23"/>
        <v>6.0799999999999272</v>
      </c>
      <c r="F164" s="17" t="str">
        <f t="shared" si="20"/>
        <v>Pass</v>
      </c>
      <c r="H164" s="18" t="s">
        <v>261</v>
      </c>
      <c r="I164" s="22"/>
      <c r="J164" s="47"/>
      <c r="K164" s="41">
        <f t="shared" si="24"/>
        <v>0</v>
      </c>
      <c r="L164" s="17" t="str">
        <f t="shared" si="21"/>
        <v>Pass</v>
      </c>
      <c r="M164" s="17" t="str">
        <f t="shared" si="22"/>
        <v>Pass</v>
      </c>
    </row>
    <row r="165" spans="2:13">
      <c r="B165" s="18" t="s">
        <v>262</v>
      </c>
      <c r="C165" s="22" t="s">
        <v>133</v>
      </c>
      <c r="D165" s="47">
        <v>4295.6499999999996</v>
      </c>
      <c r="E165" s="41">
        <f t="shared" si="23"/>
        <v>1.660000000000764</v>
      </c>
      <c r="F165" s="17" t="str">
        <f t="shared" si="20"/>
        <v>Pass</v>
      </c>
      <c r="H165" s="18" t="s">
        <v>262</v>
      </c>
      <c r="I165" s="22"/>
      <c r="J165" s="47"/>
      <c r="K165" s="41">
        <f t="shared" si="24"/>
        <v>0</v>
      </c>
      <c r="L165" s="17" t="str">
        <f t="shared" si="21"/>
        <v>Pass</v>
      </c>
      <c r="M165" s="17" t="str">
        <f t="shared" si="22"/>
        <v>Pass</v>
      </c>
    </row>
    <row r="166" spans="2:13">
      <c r="B166" s="18" t="s">
        <v>263</v>
      </c>
      <c r="C166" s="22" t="s">
        <v>129</v>
      </c>
      <c r="D166" s="47">
        <v>4296.3999999999996</v>
      </c>
      <c r="E166" s="41">
        <f t="shared" si="23"/>
        <v>0.91000000000076398</v>
      </c>
      <c r="F166" s="17" t="str">
        <f t="shared" si="20"/>
        <v>Pass</v>
      </c>
      <c r="H166" s="18" t="s">
        <v>263</v>
      </c>
      <c r="I166" s="22"/>
      <c r="J166" s="47"/>
      <c r="K166" s="41">
        <f t="shared" si="24"/>
        <v>0</v>
      </c>
      <c r="L166" s="17" t="str">
        <f t="shared" si="21"/>
        <v>Pass</v>
      </c>
      <c r="M166" s="17" t="str">
        <f t="shared" si="22"/>
        <v>Pass</v>
      </c>
    </row>
    <row r="167" spans="2:13">
      <c r="B167" s="18" t="s">
        <v>264</v>
      </c>
      <c r="C167" s="22" t="s">
        <v>134</v>
      </c>
      <c r="D167" s="47">
        <v>4298.13</v>
      </c>
      <c r="E167" s="41">
        <f t="shared" si="23"/>
        <v>0.81999999999970896</v>
      </c>
      <c r="F167" s="17" t="str">
        <f t="shared" si="20"/>
        <v>Pass</v>
      </c>
      <c r="H167" s="18" t="s">
        <v>264</v>
      </c>
      <c r="I167" s="22"/>
      <c r="J167" s="47"/>
      <c r="K167" s="41">
        <f t="shared" si="24"/>
        <v>0</v>
      </c>
      <c r="L167" s="17" t="str">
        <f t="shared" si="21"/>
        <v>Pass</v>
      </c>
      <c r="M167" s="17" t="str">
        <f t="shared" si="22"/>
        <v>Pass</v>
      </c>
    </row>
    <row r="168" spans="2:13">
      <c r="B168" s="18" t="s">
        <v>265</v>
      </c>
      <c r="C168" s="22" t="s">
        <v>123</v>
      </c>
      <c r="D168" s="47">
        <v>4305.57</v>
      </c>
      <c r="E168" s="41">
        <f t="shared" si="23"/>
        <v>8.2599999999993088</v>
      </c>
      <c r="F168" s="17" t="str">
        <f t="shared" si="20"/>
        <v>Pass</v>
      </c>
      <c r="H168" s="18" t="s">
        <v>265</v>
      </c>
      <c r="I168" s="22"/>
      <c r="J168" s="47"/>
      <c r="K168" s="41">
        <f t="shared" si="24"/>
        <v>0</v>
      </c>
      <c r="L168" s="17" t="str">
        <f t="shared" si="21"/>
        <v>Pass</v>
      </c>
      <c r="M168" s="17" t="str">
        <f t="shared" si="22"/>
        <v>Pass</v>
      </c>
    </row>
    <row r="169" spans="2:13">
      <c r="B169" s="18" t="s">
        <v>266</v>
      </c>
      <c r="C169" s="22" t="s">
        <v>130</v>
      </c>
      <c r="D169" s="47">
        <v>4295.72</v>
      </c>
      <c r="E169" s="41">
        <f t="shared" si="23"/>
        <v>1.5900000000001455</v>
      </c>
      <c r="F169" s="17" t="str">
        <f t="shared" si="20"/>
        <v>Pass</v>
      </c>
      <c r="H169" s="18" t="s">
        <v>266</v>
      </c>
      <c r="I169" s="22"/>
      <c r="J169" s="47"/>
      <c r="K169" s="41">
        <f t="shared" si="24"/>
        <v>0</v>
      </c>
      <c r="L169" s="17" t="str">
        <f t="shared" si="21"/>
        <v>Pass</v>
      </c>
      <c r="M169" s="17" t="str">
        <f t="shared" si="22"/>
        <v>Pass</v>
      </c>
    </row>
    <row r="170" spans="2:13">
      <c r="B170" s="18" t="s">
        <v>267</v>
      </c>
      <c r="C170" s="22" t="s">
        <v>124</v>
      </c>
      <c r="D170" s="47">
        <v>4298.8999999999996</v>
      </c>
      <c r="E170" s="41">
        <f t="shared" si="23"/>
        <v>1.589999999999236</v>
      </c>
      <c r="F170" s="17" t="str">
        <f t="shared" si="20"/>
        <v>Pass</v>
      </c>
      <c r="H170" s="18" t="s">
        <v>267</v>
      </c>
      <c r="I170" s="22"/>
      <c r="J170" s="47"/>
      <c r="K170" s="41">
        <f t="shared" si="24"/>
        <v>0</v>
      </c>
      <c r="L170" s="17" t="str">
        <f t="shared" si="21"/>
        <v>Pass</v>
      </c>
      <c r="M170" s="17" t="str">
        <f t="shared" si="22"/>
        <v>Pass</v>
      </c>
    </row>
    <row r="171" spans="2:13">
      <c r="B171" s="18" t="s">
        <v>268</v>
      </c>
      <c r="C171" s="22" t="s">
        <v>119</v>
      </c>
      <c r="D171" s="47">
        <v>4310.07</v>
      </c>
      <c r="E171" s="41">
        <f t="shared" si="23"/>
        <v>12.759999999999309</v>
      </c>
      <c r="F171" s="17" t="str">
        <f t="shared" si="20"/>
        <v>Pass</v>
      </c>
      <c r="H171" s="18" t="s">
        <v>268</v>
      </c>
      <c r="I171" s="22"/>
      <c r="J171" s="47"/>
      <c r="K171" s="41">
        <f t="shared" si="24"/>
        <v>0</v>
      </c>
      <c r="L171" s="17" t="str">
        <f t="shared" si="21"/>
        <v>Pass</v>
      </c>
      <c r="M171" s="17" t="str">
        <f t="shared" si="22"/>
        <v>Pass</v>
      </c>
    </row>
    <row r="172" spans="2:13">
      <c r="B172" s="18" t="s">
        <v>269</v>
      </c>
      <c r="C172" s="22" t="s">
        <v>126</v>
      </c>
      <c r="D172" s="47">
        <v>4298.0200000000004</v>
      </c>
      <c r="E172" s="41">
        <f t="shared" si="23"/>
        <v>0.71000000000003638</v>
      </c>
      <c r="F172" s="17" t="str">
        <f t="shared" si="20"/>
        <v>Pass</v>
      </c>
      <c r="H172" s="18" t="s">
        <v>269</v>
      </c>
      <c r="I172" s="22"/>
      <c r="J172" s="47"/>
      <c r="K172" s="41">
        <f t="shared" si="24"/>
        <v>0</v>
      </c>
      <c r="L172" s="17" t="str">
        <f t="shared" si="21"/>
        <v>Pass</v>
      </c>
      <c r="M172" s="17" t="str">
        <f t="shared" si="22"/>
        <v>Pass</v>
      </c>
    </row>
    <row r="173" spans="2:13">
      <c r="B173" s="18" t="s">
        <v>270</v>
      </c>
      <c r="C173" s="22" t="s">
        <v>131</v>
      </c>
      <c r="D173" s="47">
        <v>4296.51</v>
      </c>
      <c r="E173" s="41">
        <f t="shared" si="23"/>
        <v>0.8000000000001819</v>
      </c>
      <c r="F173" s="17" t="str">
        <f t="shared" si="20"/>
        <v>Pass</v>
      </c>
      <c r="H173" s="18" t="s">
        <v>270</v>
      </c>
      <c r="I173" s="22"/>
      <c r="J173" s="47"/>
      <c r="K173" s="41">
        <f t="shared" si="24"/>
        <v>0</v>
      </c>
      <c r="L173" s="17" t="str">
        <f t="shared" si="21"/>
        <v>Pass</v>
      </c>
      <c r="M173" s="17" t="str">
        <f t="shared" si="22"/>
        <v>Pass</v>
      </c>
    </row>
    <row r="174" spans="2:13">
      <c r="B174" s="18" t="s">
        <v>271</v>
      </c>
      <c r="C174" s="22" t="s">
        <v>112</v>
      </c>
      <c r="D174" s="47">
        <v>4307.5600000000004</v>
      </c>
      <c r="E174" s="41">
        <f t="shared" si="23"/>
        <v>10.25</v>
      </c>
      <c r="F174" s="17" t="str">
        <f t="shared" si="20"/>
        <v>Pass</v>
      </c>
      <c r="H174" s="18" t="s">
        <v>271</v>
      </c>
      <c r="I174" s="22"/>
      <c r="J174" s="47"/>
      <c r="K174" s="41">
        <f t="shared" si="24"/>
        <v>0</v>
      </c>
      <c r="L174" s="17" t="str">
        <f t="shared" si="21"/>
        <v>Pass</v>
      </c>
      <c r="M174" s="17" t="str">
        <f t="shared" si="22"/>
        <v>Pass</v>
      </c>
    </row>
    <row r="175" spans="2:13">
      <c r="B175" s="18" t="s">
        <v>272</v>
      </c>
      <c r="C175" s="22" t="s">
        <v>116</v>
      </c>
      <c r="D175" s="47">
        <v>4294.55</v>
      </c>
      <c r="E175" s="41">
        <f t="shared" si="23"/>
        <v>2.7600000000002183</v>
      </c>
      <c r="F175" s="17" t="str">
        <f t="shared" si="20"/>
        <v>Pass</v>
      </c>
      <c r="H175" s="18" t="s">
        <v>272</v>
      </c>
      <c r="I175" s="22"/>
      <c r="J175" s="47"/>
      <c r="K175" s="41">
        <f t="shared" si="24"/>
        <v>0</v>
      </c>
      <c r="L175" s="17" t="str">
        <f t="shared" si="21"/>
        <v>Pass</v>
      </c>
      <c r="M175" s="17" t="str">
        <f t="shared" si="22"/>
        <v>Pass</v>
      </c>
    </row>
    <row r="176" spans="2:13">
      <c r="B176" s="18" t="s">
        <v>273</v>
      </c>
      <c r="C176" s="22" t="s">
        <v>121</v>
      </c>
      <c r="D176" s="47">
        <v>4306.9399999999996</v>
      </c>
      <c r="E176" s="41">
        <f t="shared" si="23"/>
        <v>9.6299999999991996</v>
      </c>
      <c r="F176" s="17" t="str">
        <f t="shared" si="20"/>
        <v>Pass</v>
      </c>
      <c r="H176" s="18" t="s">
        <v>273</v>
      </c>
      <c r="I176" s="22"/>
      <c r="J176" s="47"/>
      <c r="K176" s="41">
        <f t="shared" si="24"/>
        <v>0</v>
      </c>
      <c r="L176" s="17" t="str">
        <f t="shared" si="21"/>
        <v>Pass</v>
      </c>
      <c r="M176" s="17" t="str">
        <f t="shared" si="22"/>
        <v>Pass</v>
      </c>
    </row>
    <row r="177" spans="2:13">
      <c r="B177" s="18" t="s">
        <v>274</v>
      </c>
      <c r="C177" s="22" t="s">
        <v>120</v>
      </c>
      <c r="D177" s="47">
        <v>4298.91</v>
      </c>
      <c r="E177" s="41">
        <f t="shared" si="23"/>
        <v>1.5999999999994543</v>
      </c>
      <c r="F177" s="17" t="str">
        <f t="shared" si="20"/>
        <v>Pass</v>
      </c>
      <c r="H177" s="18" t="s">
        <v>274</v>
      </c>
      <c r="I177" s="22"/>
      <c r="J177" s="47"/>
      <c r="K177" s="41">
        <f t="shared" si="24"/>
        <v>0</v>
      </c>
      <c r="L177" s="17" t="str">
        <f t="shared" si="21"/>
        <v>Pass</v>
      </c>
      <c r="M177" s="17" t="str">
        <f t="shared" si="22"/>
        <v>Pass</v>
      </c>
    </row>
    <row r="178" spans="2:13">
      <c r="B178" s="18" t="s">
        <v>275</v>
      </c>
      <c r="C178" s="22" t="s">
        <v>125</v>
      </c>
      <c r="D178" s="47">
        <v>4295.83</v>
      </c>
      <c r="E178" s="41">
        <f t="shared" si="23"/>
        <v>1.4800000000004729</v>
      </c>
      <c r="F178" s="17" t="str">
        <f t="shared" si="20"/>
        <v>Pass</v>
      </c>
      <c r="H178" s="18" t="s">
        <v>275</v>
      </c>
      <c r="I178" s="22"/>
      <c r="J178" s="47"/>
      <c r="K178" s="41">
        <f t="shared" si="24"/>
        <v>0</v>
      </c>
      <c r="L178" s="17" t="str">
        <f t="shared" si="21"/>
        <v>Pass</v>
      </c>
      <c r="M178" s="17" t="str">
        <f t="shared" si="22"/>
        <v>Pass</v>
      </c>
    </row>
    <row r="179" spans="2:13">
      <c r="B179" s="18" t="s">
        <v>276</v>
      </c>
      <c r="C179" s="22" t="s">
        <v>127</v>
      </c>
      <c r="D179" s="47">
        <v>4297.3100000000004</v>
      </c>
      <c r="E179" s="41">
        <f t="shared" si="23"/>
        <v>0</v>
      </c>
      <c r="F179" s="17" t="str">
        <f t="shared" si="20"/>
        <v>Pass</v>
      </c>
      <c r="H179" s="18" t="s">
        <v>276</v>
      </c>
      <c r="I179" s="22"/>
      <c r="J179" s="47"/>
      <c r="K179" s="41">
        <f t="shared" si="24"/>
        <v>0</v>
      </c>
      <c r="L179" s="17" t="str">
        <f t="shared" si="21"/>
        <v>Pass</v>
      </c>
      <c r="M179" s="17" t="str">
        <f t="shared" si="22"/>
        <v>Pass</v>
      </c>
    </row>
    <row r="180" spans="2:13">
      <c r="B180" s="18" t="s">
        <v>279</v>
      </c>
      <c r="C180" s="22"/>
      <c r="D180" s="47"/>
      <c r="E180" s="41">
        <f t="shared" si="23"/>
        <v>0</v>
      </c>
      <c r="F180" s="17" t="str">
        <f>IF(E180&lt;=max_clock_skew,"Pass", "Fail")</f>
        <v>Pass</v>
      </c>
      <c r="H180" s="18" t="s">
        <v>279</v>
      </c>
      <c r="I180" s="22"/>
      <c r="J180" s="47"/>
      <c r="K180" s="41">
        <f t="shared" si="24"/>
        <v>0</v>
      </c>
      <c r="L180" s="17" t="str">
        <f t="shared" si="21"/>
        <v>Pass</v>
      </c>
      <c r="M180" s="17" t="str">
        <f t="shared" si="22"/>
        <v>Pass</v>
      </c>
    </row>
    <row r="181" spans="2:13">
      <c r="B181" s="18" t="s">
        <v>280</v>
      </c>
      <c r="C181" s="22"/>
      <c r="D181" s="47"/>
      <c r="E181" s="41">
        <f t="shared" si="23"/>
        <v>0</v>
      </c>
      <c r="F181" s="17" t="str">
        <f>IF(E181&lt;=max_clock_skew,"Pass", "Fail")</f>
        <v>Pass</v>
      </c>
      <c r="H181" s="18" t="s">
        <v>280</v>
      </c>
      <c r="I181" s="22"/>
      <c r="J181" s="47"/>
      <c r="K181" s="41">
        <f t="shared" si="24"/>
        <v>0</v>
      </c>
      <c r="L181" s="17" t="str">
        <f t="shared" si="21"/>
        <v>Pass</v>
      </c>
      <c r="M181" s="17" t="str">
        <f t="shared" si="22"/>
        <v>Pass</v>
      </c>
    </row>
    <row r="182" spans="2:13">
      <c r="B182" s="18" t="s">
        <v>281</v>
      </c>
      <c r="C182" s="22"/>
      <c r="D182" s="47"/>
      <c r="E182" s="41">
        <f t="shared" si="23"/>
        <v>0</v>
      </c>
      <c r="F182" s="17" t="str">
        <f>IF(E182&lt;=max_ACC_length_delta,"Pass", "Fail")</f>
        <v>Pass</v>
      </c>
      <c r="H182" s="18" t="s">
        <v>281</v>
      </c>
      <c r="I182" s="22"/>
      <c r="J182" s="47"/>
      <c r="K182" s="41">
        <f t="shared" si="24"/>
        <v>0</v>
      </c>
      <c r="L182" s="17" t="str">
        <f t="shared" si="21"/>
        <v>Pass</v>
      </c>
      <c r="M182" s="17" t="str">
        <f t="shared" si="22"/>
        <v>Pass</v>
      </c>
    </row>
    <row r="183" spans="2:13">
      <c r="B183" s="18" t="s">
        <v>282</v>
      </c>
      <c r="C183" s="22"/>
      <c r="D183" s="47"/>
      <c r="E183" s="41">
        <f t="shared" si="23"/>
        <v>0</v>
      </c>
      <c r="F183" s="17" t="str">
        <f>IF(E183&lt;=max_ACC_length_delta,"Pass", "Fail")</f>
        <v>Pass</v>
      </c>
      <c r="H183" s="18" t="s">
        <v>282</v>
      </c>
      <c r="I183" s="22"/>
      <c r="J183" s="47"/>
      <c r="K183" s="41">
        <f t="shared" si="24"/>
        <v>0</v>
      </c>
      <c r="L183" s="17" t="str">
        <f t="shared" si="21"/>
        <v>Pass</v>
      </c>
      <c r="M183" s="17" t="str">
        <f t="shared" si="22"/>
        <v>Pass</v>
      </c>
    </row>
    <row r="184" spans="2:13">
      <c r="B184" s="18" t="s">
        <v>283</v>
      </c>
      <c r="C184" s="22"/>
      <c r="D184" s="47"/>
      <c r="E184" s="41">
        <f t="shared" si="23"/>
        <v>0</v>
      </c>
      <c r="F184" s="17" t="str">
        <f>IF(E184&lt;=max_ACC_length_delta,"Pass", "Fail")</f>
        <v>Pass</v>
      </c>
      <c r="H184" s="18" t="s">
        <v>283</v>
      </c>
      <c r="I184" s="22"/>
      <c r="J184" s="47"/>
      <c r="K184" s="41">
        <f t="shared" si="24"/>
        <v>0</v>
      </c>
      <c r="L184" s="17" t="str">
        <f t="shared" si="21"/>
        <v>Pass</v>
      </c>
      <c r="M184" s="17" t="str">
        <f t="shared" si="22"/>
        <v>Pass</v>
      </c>
    </row>
    <row r="185" spans="2:13">
      <c r="C185" s="29"/>
      <c r="D185" s="29"/>
      <c r="I185" s="29"/>
      <c r="J185" s="29"/>
    </row>
    <row r="186" spans="2:13">
      <c r="B186" s="10" t="s">
        <v>299</v>
      </c>
      <c r="C186" s="44"/>
      <c r="D186" s="45" t="s">
        <v>295</v>
      </c>
      <c r="E186" s="12" t="s">
        <v>249</v>
      </c>
      <c r="F186" s="12" t="s">
        <v>248</v>
      </c>
      <c r="H186" s="10" t="s">
        <v>299</v>
      </c>
      <c r="I186" s="44"/>
      <c r="J186" s="45" t="s">
        <v>246</v>
      </c>
      <c r="K186" s="12" t="s">
        <v>249</v>
      </c>
      <c r="L186" s="12" t="s">
        <v>306</v>
      </c>
      <c r="M186" s="12" t="s">
        <v>307</v>
      </c>
    </row>
    <row r="187" spans="2:13">
      <c r="B187" s="13" t="s">
        <v>277</v>
      </c>
      <c r="C187" s="22"/>
      <c r="D187" s="46"/>
      <c r="E187" s="15"/>
      <c r="F187" s="15" t="s">
        <v>250</v>
      </c>
      <c r="H187" s="13" t="s">
        <v>277</v>
      </c>
      <c r="I187" s="22"/>
      <c r="J187" s="46"/>
      <c r="K187" s="15"/>
      <c r="L187" s="15" t="s">
        <v>250</v>
      </c>
      <c r="M187" s="17" t="str">
        <f>IF(J187&lt;=max_clock_stub_length,"Pass", "Fail")</f>
        <v>Pass</v>
      </c>
    </row>
    <row r="188" spans="2:13">
      <c r="B188" s="13" t="s">
        <v>278</v>
      </c>
      <c r="C188" s="22"/>
      <c r="D188" s="46"/>
      <c r="E188" s="40">
        <f>IF(D188&lt;1,0,ABS($D$187-D188))</f>
        <v>0</v>
      </c>
      <c r="F188" s="17" t="str">
        <f>IF(E188&lt;=max_clock_skew,"Pass", "Fail")</f>
        <v>Pass</v>
      </c>
      <c r="H188" s="13" t="s">
        <v>278</v>
      </c>
      <c r="I188" s="22"/>
      <c r="J188" s="46"/>
      <c r="K188" s="40">
        <f>IF(J188&lt;1,0,ABS($J$187-J188))</f>
        <v>0</v>
      </c>
      <c r="L188" s="17" t="str">
        <f>IF(K188&lt;=max_clock_stub_skew,"Pass", "Fail")</f>
        <v>Pass</v>
      </c>
      <c r="M188" s="17" t="str">
        <f>IF(J188&lt;=max_clock_stub_length,"Pass", "Fail")</f>
        <v>Pass</v>
      </c>
    </row>
    <row r="189" spans="2:13">
      <c r="B189" s="18" t="s">
        <v>252</v>
      </c>
      <c r="C189" s="22"/>
      <c r="D189" s="47"/>
      <c r="E189" s="41">
        <f>IF(D189&lt;1,0,ABS($D$187-D189))</f>
        <v>0</v>
      </c>
      <c r="F189" s="17" t="str">
        <f t="shared" ref="F189:F213" si="25">IF(E189&lt;=max_ACC_length_delta,"Pass", "Fail")</f>
        <v>Pass</v>
      </c>
      <c r="H189" s="18" t="s">
        <v>252</v>
      </c>
      <c r="I189" s="22"/>
      <c r="J189" s="47"/>
      <c r="K189" s="41">
        <f>IF(J189&lt;1,0,ABS($J$187-J189))</f>
        <v>0</v>
      </c>
      <c r="L189" s="17" t="str">
        <f t="shared" ref="L189:L218" si="26">IF(K189&lt;=max_ACC_stub_skew,"Pass", "Fail")</f>
        <v>Pass</v>
      </c>
      <c r="M189" s="17" t="str">
        <f t="shared" ref="M189:M218" si="27">IF(J189&lt;=max_ACC_stub_length,"Pass", "Fail")</f>
        <v>Pass</v>
      </c>
    </row>
    <row r="190" spans="2:13">
      <c r="B190" s="18" t="s">
        <v>253</v>
      </c>
      <c r="C190" s="22"/>
      <c r="D190" s="47"/>
      <c r="E190" s="41">
        <f t="shared" ref="E190:E218" si="28">IF(D190&lt;1,0,ABS($D$187-D190))</f>
        <v>0</v>
      </c>
      <c r="F190" s="17" t="str">
        <f t="shared" si="25"/>
        <v>Pass</v>
      </c>
      <c r="H190" s="18" t="s">
        <v>253</v>
      </c>
      <c r="I190" s="22"/>
      <c r="J190" s="47"/>
      <c r="K190" s="41">
        <f t="shared" ref="K190:K218" si="29">IF(J190&lt;1,0,ABS($J$187-J190))</f>
        <v>0</v>
      </c>
      <c r="L190" s="17" t="str">
        <f t="shared" si="26"/>
        <v>Pass</v>
      </c>
      <c r="M190" s="17" t="str">
        <f t="shared" si="27"/>
        <v>Pass</v>
      </c>
    </row>
    <row r="191" spans="2:13">
      <c r="B191" s="18" t="s">
        <v>254</v>
      </c>
      <c r="C191" s="22"/>
      <c r="D191" s="47"/>
      <c r="E191" s="41">
        <f t="shared" si="28"/>
        <v>0</v>
      </c>
      <c r="F191" s="17" t="str">
        <f t="shared" si="25"/>
        <v>Pass</v>
      </c>
      <c r="H191" s="18" t="s">
        <v>254</v>
      </c>
      <c r="I191" s="22"/>
      <c r="J191" s="47"/>
      <c r="K191" s="41">
        <f t="shared" si="29"/>
        <v>0</v>
      </c>
      <c r="L191" s="17" t="str">
        <f t="shared" si="26"/>
        <v>Pass</v>
      </c>
      <c r="M191" s="17" t="str">
        <f t="shared" si="27"/>
        <v>Pass</v>
      </c>
    </row>
    <row r="192" spans="2:13">
      <c r="B192" s="18" t="s">
        <v>255</v>
      </c>
      <c r="C192" s="22"/>
      <c r="D192" s="47"/>
      <c r="E192" s="41">
        <f t="shared" si="28"/>
        <v>0</v>
      </c>
      <c r="F192" s="17" t="str">
        <f t="shared" si="25"/>
        <v>Pass</v>
      </c>
      <c r="H192" s="18" t="s">
        <v>255</v>
      </c>
      <c r="I192" s="22"/>
      <c r="J192" s="47"/>
      <c r="K192" s="41">
        <f t="shared" si="29"/>
        <v>0</v>
      </c>
      <c r="L192" s="17" t="str">
        <f t="shared" si="26"/>
        <v>Pass</v>
      </c>
      <c r="M192" s="17" t="str">
        <f t="shared" si="27"/>
        <v>Pass</v>
      </c>
    </row>
    <row r="193" spans="2:13">
      <c r="B193" s="18" t="s">
        <v>256</v>
      </c>
      <c r="C193" s="22"/>
      <c r="D193" s="47"/>
      <c r="E193" s="41">
        <f t="shared" si="28"/>
        <v>0</v>
      </c>
      <c r="F193" s="17" t="str">
        <f t="shared" si="25"/>
        <v>Pass</v>
      </c>
      <c r="H193" s="18" t="s">
        <v>256</v>
      </c>
      <c r="I193" s="22"/>
      <c r="J193" s="47"/>
      <c r="K193" s="41">
        <f t="shared" si="29"/>
        <v>0</v>
      </c>
      <c r="L193" s="17" t="str">
        <f t="shared" si="26"/>
        <v>Pass</v>
      </c>
      <c r="M193" s="17" t="str">
        <f t="shared" si="27"/>
        <v>Pass</v>
      </c>
    </row>
    <row r="194" spans="2:13">
      <c r="B194" s="18" t="s">
        <v>257</v>
      </c>
      <c r="C194" s="22"/>
      <c r="D194" s="47"/>
      <c r="E194" s="41">
        <f t="shared" si="28"/>
        <v>0</v>
      </c>
      <c r="F194" s="17" t="str">
        <f t="shared" si="25"/>
        <v>Pass</v>
      </c>
      <c r="H194" s="18" t="s">
        <v>257</v>
      </c>
      <c r="I194" s="22"/>
      <c r="J194" s="47"/>
      <c r="K194" s="41">
        <f t="shared" si="29"/>
        <v>0</v>
      </c>
      <c r="L194" s="17" t="str">
        <f t="shared" si="26"/>
        <v>Pass</v>
      </c>
      <c r="M194" s="17" t="str">
        <f t="shared" si="27"/>
        <v>Pass</v>
      </c>
    </row>
    <row r="195" spans="2:13">
      <c r="B195" s="18" t="s">
        <v>258</v>
      </c>
      <c r="C195" s="22"/>
      <c r="D195" s="47"/>
      <c r="E195" s="41">
        <f t="shared" si="28"/>
        <v>0</v>
      </c>
      <c r="F195" s="17" t="str">
        <f t="shared" si="25"/>
        <v>Pass</v>
      </c>
      <c r="H195" s="18" t="s">
        <v>258</v>
      </c>
      <c r="I195" s="22"/>
      <c r="J195" s="47"/>
      <c r="K195" s="41">
        <f t="shared" si="29"/>
        <v>0</v>
      </c>
      <c r="L195" s="17" t="str">
        <f t="shared" si="26"/>
        <v>Pass</v>
      </c>
      <c r="M195" s="17" t="str">
        <f t="shared" si="27"/>
        <v>Pass</v>
      </c>
    </row>
    <row r="196" spans="2:13">
      <c r="B196" s="18" t="s">
        <v>259</v>
      </c>
      <c r="C196" s="22"/>
      <c r="D196" s="47"/>
      <c r="E196" s="41">
        <f t="shared" si="28"/>
        <v>0</v>
      </c>
      <c r="F196" s="17" t="str">
        <f t="shared" si="25"/>
        <v>Pass</v>
      </c>
      <c r="H196" s="18" t="s">
        <v>259</v>
      </c>
      <c r="I196" s="22"/>
      <c r="J196" s="47"/>
      <c r="K196" s="41">
        <f t="shared" si="29"/>
        <v>0</v>
      </c>
      <c r="L196" s="17" t="str">
        <f t="shared" si="26"/>
        <v>Pass</v>
      </c>
      <c r="M196" s="17" t="str">
        <f t="shared" si="27"/>
        <v>Pass</v>
      </c>
    </row>
    <row r="197" spans="2:13">
      <c r="B197" s="18" t="s">
        <v>260</v>
      </c>
      <c r="C197" s="22"/>
      <c r="D197" s="47"/>
      <c r="E197" s="41">
        <f t="shared" si="28"/>
        <v>0</v>
      </c>
      <c r="F197" s="17" t="str">
        <f t="shared" si="25"/>
        <v>Pass</v>
      </c>
      <c r="H197" s="18" t="s">
        <v>260</v>
      </c>
      <c r="I197" s="22"/>
      <c r="J197" s="47"/>
      <c r="K197" s="41">
        <f t="shared" si="29"/>
        <v>0</v>
      </c>
      <c r="L197" s="17" t="str">
        <f t="shared" si="26"/>
        <v>Pass</v>
      </c>
      <c r="M197" s="17" t="str">
        <f t="shared" si="27"/>
        <v>Pass</v>
      </c>
    </row>
    <row r="198" spans="2:13">
      <c r="B198" s="18" t="s">
        <v>261</v>
      </c>
      <c r="C198" s="22"/>
      <c r="D198" s="47"/>
      <c r="E198" s="41">
        <f t="shared" si="28"/>
        <v>0</v>
      </c>
      <c r="F198" s="17" t="str">
        <f t="shared" si="25"/>
        <v>Pass</v>
      </c>
      <c r="H198" s="18" t="s">
        <v>261</v>
      </c>
      <c r="I198" s="22"/>
      <c r="J198" s="47"/>
      <c r="K198" s="41">
        <f t="shared" si="29"/>
        <v>0</v>
      </c>
      <c r="L198" s="17" t="str">
        <f t="shared" si="26"/>
        <v>Pass</v>
      </c>
      <c r="M198" s="17" t="str">
        <f t="shared" si="27"/>
        <v>Pass</v>
      </c>
    </row>
    <row r="199" spans="2:13">
      <c r="B199" s="18" t="s">
        <v>262</v>
      </c>
      <c r="C199" s="22"/>
      <c r="D199" s="47"/>
      <c r="E199" s="41">
        <f t="shared" si="28"/>
        <v>0</v>
      </c>
      <c r="F199" s="17" t="str">
        <f t="shared" si="25"/>
        <v>Pass</v>
      </c>
      <c r="H199" s="18" t="s">
        <v>262</v>
      </c>
      <c r="I199" s="22"/>
      <c r="J199" s="47"/>
      <c r="K199" s="41">
        <f t="shared" si="29"/>
        <v>0</v>
      </c>
      <c r="L199" s="17" t="str">
        <f t="shared" si="26"/>
        <v>Pass</v>
      </c>
      <c r="M199" s="17" t="str">
        <f t="shared" si="27"/>
        <v>Pass</v>
      </c>
    </row>
    <row r="200" spans="2:13">
      <c r="B200" s="18" t="s">
        <v>263</v>
      </c>
      <c r="C200" s="22"/>
      <c r="D200" s="47"/>
      <c r="E200" s="41">
        <f t="shared" si="28"/>
        <v>0</v>
      </c>
      <c r="F200" s="17" t="str">
        <f t="shared" si="25"/>
        <v>Pass</v>
      </c>
      <c r="H200" s="18" t="s">
        <v>263</v>
      </c>
      <c r="I200" s="22"/>
      <c r="J200" s="47"/>
      <c r="K200" s="41">
        <f t="shared" si="29"/>
        <v>0</v>
      </c>
      <c r="L200" s="17" t="str">
        <f t="shared" si="26"/>
        <v>Pass</v>
      </c>
      <c r="M200" s="17" t="str">
        <f t="shared" si="27"/>
        <v>Pass</v>
      </c>
    </row>
    <row r="201" spans="2:13">
      <c r="B201" s="18" t="s">
        <v>264</v>
      </c>
      <c r="C201" s="22"/>
      <c r="D201" s="47"/>
      <c r="E201" s="41">
        <f t="shared" si="28"/>
        <v>0</v>
      </c>
      <c r="F201" s="17" t="str">
        <f t="shared" si="25"/>
        <v>Pass</v>
      </c>
      <c r="H201" s="18" t="s">
        <v>264</v>
      </c>
      <c r="I201" s="22"/>
      <c r="J201" s="47"/>
      <c r="K201" s="41">
        <f t="shared" si="29"/>
        <v>0</v>
      </c>
      <c r="L201" s="17" t="str">
        <f t="shared" si="26"/>
        <v>Pass</v>
      </c>
      <c r="M201" s="17" t="str">
        <f t="shared" si="27"/>
        <v>Pass</v>
      </c>
    </row>
    <row r="202" spans="2:13">
      <c r="B202" s="18" t="s">
        <v>265</v>
      </c>
      <c r="C202" s="22"/>
      <c r="D202" s="47"/>
      <c r="E202" s="41">
        <f t="shared" si="28"/>
        <v>0</v>
      </c>
      <c r="F202" s="17" t="str">
        <f t="shared" si="25"/>
        <v>Pass</v>
      </c>
      <c r="H202" s="18" t="s">
        <v>265</v>
      </c>
      <c r="I202" s="22"/>
      <c r="J202" s="47"/>
      <c r="K202" s="41">
        <f t="shared" si="29"/>
        <v>0</v>
      </c>
      <c r="L202" s="17" t="str">
        <f t="shared" si="26"/>
        <v>Pass</v>
      </c>
      <c r="M202" s="17" t="str">
        <f t="shared" si="27"/>
        <v>Pass</v>
      </c>
    </row>
    <row r="203" spans="2:13">
      <c r="B203" s="18" t="s">
        <v>266</v>
      </c>
      <c r="C203" s="22"/>
      <c r="D203" s="47"/>
      <c r="E203" s="41">
        <f t="shared" si="28"/>
        <v>0</v>
      </c>
      <c r="F203" s="17" t="str">
        <f t="shared" si="25"/>
        <v>Pass</v>
      </c>
      <c r="H203" s="18" t="s">
        <v>266</v>
      </c>
      <c r="I203" s="22"/>
      <c r="J203" s="47"/>
      <c r="K203" s="41">
        <f t="shared" si="29"/>
        <v>0</v>
      </c>
      <c r="L203" s="17" t="str">
        <f t="shared" si="26"/>
        <v>Pass</v>
      </c>
      <c r="M203" s="17" t="str">
        <f t="shared" si="27"/>
        <v>Pass</v>
      </c>
    </row>
    <row r="204" spans="2:13">
      <c r="B204" s="18" t="s">
        <v>267</v>
      </c>
      <c r="C204" s="22"/>
      <c r="D204" s="47"/>
      <c r="E204" s="41">
        <f t="shared" si="28"/>
        <v>0</v>
      </c>
      <c r="F204" s="17" t="str">
        <f t="shared" si="25"/>
        <v>Pass</v>
      </c>
      <c r="H204" s="18" t="s">
        <v>267</v>
      </c>
      <c r="I204" s="22"/>
      <c r="J204" s="47"/>
      <c r="K204" s="41">
        <f t="shared" si="29"/>
        <v>0</v>
      </c>
      <c r="L204" s="17" t="str">
        <f t="shared" si="26"/>
        <v>Pass</v>
      </c>
      <c r="M204" s="17" t="str">
        <f t="shared" si="27"/>
        <v>Pass</v>
      </c>
    </row>
    <row r="205" spans="2:13">
      <c r="B205" s="18" t="s">
        <v>268</v>
      </c>
      <c r="C205" s="22"/>
      <c r="D205" s="47"/>
      <c r="E205" s="41">
        <f t="shared" si="28"/>
        <v>0</v>
      </c>
      <c r="F205" s="17" t="str">
        <f t="shared" si="25"/>
        <v>Pass</v>
      </c>
      <c r="H205" s="18" t="s">
        <v>268</v>
      </c>
      <c r="I205" s="22"/>
      <c r="J205" s="47"/>
      <c r="K205" s="41">
        <f t="shared" si="29"/>
        <v>0</v>
      </c>
      <c r="L205" s="17" t="str">
        <f t="shared" si="26"/>
        <v>Pass</v>
      </c>
      <c r="M205" s="17" t="str">
        <f t="shared" si="27"/>
        <v>Pass</v>
      </c>
    </row>
    <row r="206" spans="2:13">
      <c r="B206" s="18" t="s">
        <v>269</v>
      </c>
      <c r="C206" s="22"/>
      <c r="D206" s="47"/>
      <c r="E206" s="41">
        <f t="shared" si="28"/>
        <v>0</v>
      </c>
      <c r="F206" s="17" t="str">
        <f t="shared" si="25"/>
        <v>Pass</v>
      </c>
      <c r="H206" s="18" t="s">
        <v>269</v>
      </c>
      <c r="I206" s="22"/>
      <c r="J206" s="47"/>
      <c r="K206" s="41">
        <f t="shared" si="29"/>
        <v>0</v>
      </c>
      <c r="L206" s="17" t="str">
        <f t="shared" si="26"/>
        <v>Pass</v>
      </c>
      <c r="M206" s="17" t="str">
        <f t="shared" si="27"/>
        <v>Pass</v>
      </c>
    </row>
    <row r="207" spans="2:13">
      <c r="B207" s="18" t="s">
        <v>270</v>
      </c>
      <c r="C207" s="22"/>
      <c r="D207" s="47"/>
      <c r="E207" s="41">
        <f t="shared" si="28"/>
        <v>0</v>
      </c>
      <c r="F207" s="17" t="str">
        <f t="shared" si="25"/>
        <v>Pass</v>
      </c>
      <c r="H207" s="18" t="s">
        <v>270</v>
      </c>
      <c r="I207" s="22"/>
      <c r="J207" s="47"/>
      <c r="K207" s="41">
        <f t="shared" si="29"/>
        <v>0</v>
      </c>
      <c r="L207" s="17" t="str">
        <f t="shared" si="26"/>
        <v>Pass</v>
      </c>
      <c r="M207" s="17" t="str">
        <f t="shared" si="27"/>
        <v>Pass</v>
      </c>
    </row>
    <row r="208" spans="2:13">
      <c r="B208" s="18" t="s">
        <v>271</v>
      </c>
      <c r="C208" s="22"/>
      <c r="D208" s="47"/>
      <c r="E208" s="41">
        <f t="shared" si="28"/>
        <v>0</v>
      </c>
      <c r="F208" s="17" t="str">
        <f t="shared" si="25"/>
        <v>Pass</v>
      </c>
      <c r="H208" s="18" t="s">
        <v>271</v>
      </c>
      <c r="I208" s="22"/>
      <c r="J208" s="47"/>
      <c r="K208" s="41">
        <f t="shared" si="29"/>
        <v>0</v>
      </c>
      <c r="L208" s="17" t="str">
        <f t="shared" si="26"/>
        <v>Pass</v>
      </c>
      <c r="M208" s="17" t="str">
        <f t="shared" si="27"/>
        <v>Pass</v>
      </c>
    </row>
    <row r="209" spans="2:13">
      <c r="B209" s="18" t="s">
        <v>272</v>
      </c>
      <c r="C209" s="22"/>
      <c r="D209" s="47"/>
      <c r="E209" s="41">
        <f t="shared" si="28"/>
        <v>0</v>
      </c>
      <c r="F209" s="17" t="str">
        <f t="shared" si="25"/>
        <v>Pass</v>
      </c>
      <c r="H209" s="18" t="s">
        <v>272</v>
      </c>
      <c r="I209" s="22"/>
      <c r="J209" s="47"/>
      <c r="K209" s="41">
        <f t="shared" si="29"/>
        <v>0</v>
      </c>
      <c r="L209" s="17" t="str">
        <f t="shared" si="26"/>
        <v>Pass</v>
      </c>
      <c r="M209" s="17" t="str">
        <f t="shared" si="27"/>
        <v>Pass</v>
      </c>
    </row>
    <row r="210" spans="2:13">
      <c r="B210" s="18" t="s">
        <v>273</v>
      </c>
      <c r="C210" s="22"/>
      <c r="D210" s="47"/>
      <c r="E210" s="41">
        <f t="shared" si="28"/>
        <v>0</v>
      </c>
      <c r="F210" s="17" t="str">
        <f t="shared" si="25"/>
        <v>Pass</v>
      </c>
      <c r="H210" s="18" t="s">
        <v>273</v>
      </c>
      <c r="I210" s="22"/>
      <c r="J210" s="47"/>
      <c r="K210" s="41">
        <f t="shared" si="29"/>
        <v>0</v>
      </c>
      <c r="L210" s="17" t="str">
        <f t="shared" si="26"/>
        <v>Pass</v>
      </c>
      <c r="M210" s="17" t="str">
        <f t="shared" si="27"/>
        <v>Pass</v>
      </c>
    </row>
    <row r="211" spans="2:13">
      <c r="B211" s="18" t="s">
        <v>274</v>
      </c>
      <c r="C211" s="22"/>
      <c r="D211" s="47"/>
      <c r="E211" s="41">
        <f t="shared" si="28"/>
        <v>0</v>
      </c>
      <c r="F211" s="17" t="str">
        <f t="shared" si="25"/>
        <v>Pass</v>
      </c>
      <c r="H211" s="18" t="s">
        <v>274</v>
      </c>
      <c r="I211" s="22"/>
      <c r="J211" s="47"/>
      <c r="K211" s="41">
        <f t="shared" si="29"/>
        <v>0</v>
      </c>
      <c r="L211" s="17" t="str">
        <f t="shared" si="26"/>
        <v>Pass</v>
      </c>
      <c r="M211" s="17" t="str">
        <f t="shared" si="27"/>
        <v>Pass</v>
      </c>
    </row>
    <row r="212" spans="2:13">
      <c r="B212" s="18" t="s">
        <v>275</v>
      </c>
      <c r="C212" s="22"/>
      <c r="D212" s="47"/>
      <c r="E212" s="41">
        <f t="shared" si="28"/>
        <v>0</v>
      </c>
      <c r="F212" s="17" t="str">
        <f t="shared" si="25"/>
        <v>Pass</v>
      </c>
      <c r="H212" s="18" t="s">
        <v>275</v>
      </c>
      <c r="I212" s="22"/>
      <c r="J212" s="47"/>
      <c r="K212" s="41">
        <f t="shared" si="29"/>
        <v>0</v>
      </c>
      <c r="L212" s="17" t="str">
        <f t="shared" si="26"/>
        <v>Pass</v>
      </c>
      <c r="M212" s="17" t="str">
        <f t="shared" si="27"/>
        <v>Pass</v>
      </c>
    </row>
    <row r="213" spans="2:13">
      <c r="B213" s="18" t="s">
        <v>276</v>
      </c>
      <c r="C213" s="22"/>
      <c r="D213" s="47"/>
      <c r="E213" s="41">
        <f t="shared" si="28"/>
        <v>0</v>
      </c>
      <c r="F213" s="17" t="str">
        <f t="shared" si="25"/>
        <v>Pass</v>
      </c>
      <c r="H213" s="18" t="s">
        <v>276</v>
      </c>
      <c r="I213" s="22"/>
      <c r="J213" s="47"/>
      <c r="K213" s="41">
        <f t="shared" si="29"/>
        <v>0</v>
      </c>
      <c r="L213" s="17" t="str">
        <f t="shared" si="26"/>
        <v>Pass</v>
      </c>
      <c r="M213" s="17" t="str">
        <f t="shared" si="27"/>
        <v>Pass</v>
      </c>
    </row>
    <row r="214" spans="2:13">
      <c r="B214" s="18" t="s">
        <v>279</v>
      </c>
      <c r="C214" s="22"/>
      <c r="D214" s="47"/>
      <c r="E214" s="41">
        <f t="shared" si="28"/>
        <v>0</v>
      </c>
      <c r="F214" s="17" t="str">
        <f>IF(E214&lt;=max_clock_skew,"Pass", "Fail")</f>
        <v>Pass</v>
      </c>
      <c r="H214" s="18" t="s">
        <v>279</v>
      </c>
      <c r="I214" s="22"/>
      <c r="J214" s="47"/>
      <c r="K214" s="41">
        <f t="shared" si="29"/>
        <v>0</v>
      </c>
      <c r="L214" s="17" t="str">
        <f t="shared" si="26"/>
        <v>Pass</v>
      </c>
      <c r="M214" s="17" t="str">
        <f t="shared" si="27"/>
        <v>Pass</v>
      </c>
    </row>
    <row r="215" spans="2:13">
      <c r="B215" s="18" t="s">
        <v>280</v>
      </c>
      <c r="C215" s="22"/>
      <c r="D215" s="47"/>
      <c r="E215" s="41">
        <f t="shared" si="28"/>
        <v>0</v>
      </c>
      <c r="F215" s="17" t="str">
        <f>IF(E215&lt;=max_clock_skew,"Pass", "Fail")</f>
        <v>Pass</v>
      </c>
      <c r="H215" s="18" t="s">
        <v>280</v>
      </c>
      <c r="I215" s="22"/>
      <c r="J215" s="47"/>
      <c r="K215" s="41">
        <f t="shared" si="29"/>
        <v>0</v>
      </c>
      <c r="L215" s="17" t="str">
        <f t="shared" si="26"/>
        <v>Pass</v>
      </c>
      <c r="M215" s="17" t="str">
        <f t="shared" si="27"/>
        <v>Pass</v>
      </c>
    </row>
    <row r="216" spans="2:13">
      <c r="B216" s="18" t="s">
        <v>281</v>
      </c>
      <c r="C216" s="22"/>
      <c r="D216" s="47"/>
      <c r="E216" s="41">
        <f t="shared" si="28"/>
        <v>0</v>
      </c>
      <c r="F216" s="17" t="str">
        <f>IF(E216&lt;=max_ACC_length_delta,"Pass", "Fail")</f>
        <v>Pass</v>
      </c>
      <c r="H216" s="18" t="s">
        <v>281</v>
      </c>
      <c r="I216" s="22"/>
      <c r="J216" s="47"/>
      <c r="K216" s="41">
        <f t="shared" si="29"/>
        <v>0</v>
      </c>
      <c r="L216" s="17" t="str">
        <f t="shared" si="26"/>
        <v>Pass</v>
      </c>
      <c r="M216" s="17" t="str">
        <f t="shared" si="27"/>
        <v>Pass</v>
      </c>
    </row>
    <row r="217" spans="2:13">
      <c r="B217" s="18" t="s">
        <v>282</v>
      </c>
      <c r="C217" s="22"/>
      <c r="D217" s="47"/>
      <c r="E217" s="41">
        <f t="shared" si="28"/>
        <v>0</v>
      </c>
      <c r="F217" s="17" t="str">
        <f>IF(E217&lt;=max_ACC_length_delta,"Pass", "Fail")</f>
        <v>Pass</v>
      </c>
      <c r="H217" s="18" t="s">
        <v>282</v>
      </c>
      <c r="I217" s="22"/>
      <c r="J217" s="47"/>
      <c r="K217" s="41">
        <f t="shared" si="29"/>
        <v>0</v>
      </c>
      <c r="L217" s="17" t="str">
        <f t="shared" si="26"/>
        <v>Pass</v>
      </c>
      <c r="M217" s="17" t="str">
        <f t="shared" si="27"/>
        <v>Pass</v>
      </c>
    </row>
    <row r="218" spans="2:13">
      <c r="B218" s="18" t="s">
        <v>283</v>
      </c>
      <c r="C218" s="22"/>
      <c r="D218" s="47"/>
      <c r="E218" s="41">
        <f t="shared" si="28"/>
        <v>0</v>
      </c>
      <c r="F218" s="17" t="str">
        <f>IF(E218&lt;=max_ACC_length_delta,"Pass", "Fail")</f>
        <v>Pass</v>
      </c>
      <c r="H218" s="18" t="s">
        <v>283</v>
      </c>
      <c r="I218" s="22"/>
      <c r="J218" s="47"/>
      <c r="K218" s="41">
        <f t="shared" si="29"/>
        <v>0</v>
      </c>
      <c r="L218" s="17" t="str">
        <f t="shared" si="26"/>
        <v>Pass</v>
      </c>
      <c r="M218" s="17" t="str">
        <f t="shared" si="27"/>
        <v>Pass</v>
      </c>
    </row>
    <row r="219" spans="2:13">
      <c r="C219" s="29"/>
      <c r="D219" s="29"/>
      <c r="I219" s="29"/>
      <c r="J219" s="29"/>
    </row>
    <row r="220" spans="2:13">
      <c r="B220" s="10" t="s">
        <v>300</v>
      </c>
      <c r="C220" s="44"/>
      <c r="D220" s="45" t="s">
        <v>295</v>
      </c>
      <c r="E220" s="12" t="s">
        <v>249</v>
      </c>
      <c r="F220" s="12" t="s">
        <v>248</v>
      </c>
      <c r="H220" s="10" t="s">
        <v>300</v>
      </c>
      <c r="I220" s="44"/>
      <c r="J220" s="45" t="s">
        <v>246</v>
      </c>
      <c r="K220" s="12" t="s">
        <v>249</v>
      </c>
      <c r="L220" s="12" t="s">
        <v>306</v>
      </c>
      <c r="M220" s="12" t="s">
        <v>307</v>
      </c>
    </row>
    <row r="221" spans="2:13">
      <c r="B221" s="13" t="s">
        <v>277</v>
      </c>
      <c r="C221" s="22"/>
      <c r="D221" s="46"/>
      <c r="E221" s="15"/>
      <c r="F221" s="15" t="s">
        <v>250</v>
      </c>
      <c r="H221" s="13" t="s">
        <v>277</v>
      </c>
      <c r="I221" s="22"/>
      <c r="J221" s="46"/>
      <c r="K221" s="15"/>
      <c r="L221" s="15" t="s">
        <v>250</v>
      </c>
      <c r="M221" s="17" t="str">
        <f>IF(J221&lt;=max_clock_stub_length,"Pass", "Fail")</f>
        <v>Pass</v>
      </c>
    </row>
    <row r="222" spans="2:13">
      <c r="B222" s="13" t="s">
        <v>278</v>
      </c>
      <c r="C222" s="22"/>
      <c r="D222" s="46"/>
      <c r="E222" s="40">
        <f>IF(D222&lt;1,0,ABS($D$221-D222))</f>
        <v>0</v>
      </c>
      <c r="F222" s="17" t="str">
        <f>IF(E222&lt;=max_clock_skew,"Pass", "Fail")</f>
        <v>Pass</v>
      </c>
      <c r="H222" s="13" t="s">
        <v>278</v>
      </c>
      <c r="I222" s="22"/>
      <c r="J222" s="46"/>
      <c r="K222" s="40">
        <f>IF(J222&lt;1,0,ABS($J$221-J222))</f>
        <v>0</v>
      </c>
      <c r="L222" s="17" t="str">
        <f>IF(K222&lt;=max_clock_stub_skew,"Pass", "Fail")</f>
        <v>Pass</v>
      </c>
      <c r="M222" s="17" t="str">
        <f>IF(J222&lt;=max_clock_stub_length,"Pass", "Fail")</f>
        <v>Pass</v>
      </c>
    </row>
    <row r="223" spans="2:13">
      <c r="B223" s="18" t="s">
        <v>252</v>
      </c>
      <c r="C223" s="22"/>
      <c r="D223" s="47"/>
      <c r="E223" s="41">
        <f>IF(D223&lt;1,0,ABS($D$221-D223))</f>
        <v>0</v>
      </c>
      <c r="F223" s="17" t="str">
        <f t="shared" ref="F223:F247" si="30">IF(E223&lt;=max_ACC_length_delta,"Pass", "Fail")</f>
        <v>Pass</v>
      </c>
      <c r="H223" s="18" t="s">
        <v>252</v>
      </c>
      <c r="I223" s="22"/>
      <c r="J223" s="47"/>
      <c r="K223" s="41">
        <f>IF(J223&lt;1,0,ABS($J$221-J223))</f>
        <v>0</v>
      </c>
      <c r="L223" s="17" t="str">
        <f t="shared" ref="L223:L252" si="31">IF(K223&lt;=max_ACC_stub_skew,"Pass", "Fail")</f>
        <v>Pass</v>
      </c>
      <c r="M223" s="17" t="str">
        <f t="shared" ref="M223:M252" si="32">IF(J223&lt;=max_ACC_stub_length,"Pass", "Fail")</f>
        <v>Pass</v>
      </c>
    </row>
    <row r="224" spans="2:13">
      <c r="B224" s="18" t="s">
        <v>253</v>
      </c>
      <c r="C224" s="22"/>
      <c r="D224" s="47"/>
      <c r="E224" s="41">
        <f t="shared" ref="E224:E252" si="33">IF(D224&lt;1,0,ABS($D$221-D224))</f>
        <v>0</v>
      </c>
      <c r="F224" s="17" t="str">
        <f t="shared" si="30"/>
        <v>Pass</v>
      </c>
      <c r="H224" s="18" t="s">
        <v>253</v>
      </c>
      <c r="I224" s="22"/>
      <c r="J224" s="47"/>
      <c r="K224" s="41">
        <f t="shared" ref="K224:K252" si="34">IF(J224&lt;1,0,ABS($J$221-J224))</f>
        <v>0</v>
      </c>
      <c r="L224" s="17" t="str">
        <f t="shared" si="31"/>
        <v>Pass</v>
      </c>
      <c r="M224" s="17" t="str">
        <f t="shared" si="32"/>
        <v>Pass</v>
      </c>
    </row>
    <row r="225" spans="2:13">
      <c r="B225" s="18" t="s">
        <v>254</v>
      </c>
      <c r="C225" s="22"/>
      <c r="D225" s="47"/>
      <c r="E225" s="41">
        <f t="shared" si="33"/>
        <v>0</v>
      </c>
      <c r="F225" s="17" t="str">
        <f t="shared" si="30"/>
        <v>Pass</v>
      </c>
      <c r="H225" s="18" t="s">
        <v>254</v>
      </c>
      <c r="I225" s="22"/>
      <c r="J225" s="47"/>
      <c r="K225" s="41">
        <f t="shared" si="34"/>
        <v>0</v>
      </c>
      <c r="L225" s="17" t="str">
        <f t="shared" si="31"/>
        <v>Pass</v>
      </c>
      <c r="M225" s="17" t="str">
        <f t="shared" si="32"/>
        <v>Pass</v>
      </c>
    </row>
    <row r="226" spans="2:13">
      <c r="B226" s="18" t="s">
        <v>255</v>
      </c>
      <c r="C226" s="22"/>
      <c r="D226" s="47"/>
      <c r="E226" s="41">
        <f t="shared" si="33"/>
        <v>0</v>
      </c>
      <c r="F226" s="17" t="str">
        <f t="shared" si="30"/>
        <v>Pass</v>
      </c>
      <c r="H226" s="18" t="s">
        <v>255</v>
      </c>
      <c r="I226" s="22"/>
      <c r="J226" s="47"/>
      <c r="K226" s="41">
        <f t="shared" si="34"/>
        <v>0</v>
      </c>
      <c r="L226" s="17" t="str">
        <f t="shared" si="31"/>
        <v>Pass</v>
      </c>
      <c r="M226" s="17" t="str">
        <f t="shared" si="32"/>
        <v>Pass</v>
      </c>
    </row>
    <row r="227" spans="2:13">
      <c r="B227" s="18" t="s">
        <v>256</v>
      </c>
      <c r="C227" s="22"/>
      <c r="D227" s="47"/>
      <c r="E227" s="41">
        <f t="shared" si="33"/>
        <v>0</v>
      </c>
      <c r="F227" s="17" t="str">
        <f t="shared" si="30"/>
        <v>Pass</v>
      </c>
      <c r="H227" s="18" t="s">
        <v>256</v>
      </c>
      <c r="I227" s="22"/>
      <c r="J227" s="47"/>
      <c r="K227" s="41">
        <f t="shared" si="34"/>
        <v>0</v>
      </c>
      <c r="L227" s="17" t="str">
        <f t="shared" si="31"/>
        <v>Pass</v>
      </c>
      <c r="M227" s="17" t="str">
        <f t="shared" si="32"/>
        <v>Pass</v>
      </c>
    </row>
    <row r="228" spans="2:13">
      <c r="B228" s="18" t="s">
        <v>257</v>
      </c>
      <c r="C228" s="22"/>
      <c r="D228" s="47"/>
      <c r="E228" s="41">
        <f t="shared" si="33"/>
        <v>0</v>
      </c>
      <c r="F228" s="17" t="str">
        <f t="shared" si="30"/>
        <v>Pass</v>
      </c>
      <c r="H228" s="18" t="s">
        <v>257</v>
      </c>
      <c r="I228" s="22"/>
      <c r="J228" s="47"/>
      <c r="K228" s="41">
        <f t="shared" si="34"/>
        <v>0</v>
      </c>
      <c r="L228" s="17" t="str">
        <f t="shared" si="31"/>
        <v>Pass</v>
      </c>
      <c r="M228" s="17" t="str">
        <f t="shared" si="32"/>
        <v>Pass</v>
      </c>
    </row>
    <row r="229" spans="2:13">
      <c r="B229" s="18" t="s">
        <v>258</v>
      </c>
      <c r="C229" s="22"/>
      <c r="D229" s="47"/>
      <c r="E229" s="41">
        <f t="shared" si="33"/>
        <v>0</v>
      </c>
      <c r="F229" s="17" t="str">
        <f t="shared" si="30"/>
        <v>Pass</v>
      </c>
      <c r="H229" s="18" t="s">
        <v>258</v>
      </c>
      <c r="I229" s="22"/>
      <c r="J229" s="47"/>
      <c r="K229" s="41">
        <f t="shared" si="34"/>
        <v>0</v>
      </c>
      <c r="L229" s="17" t="str">
        <f t="shared" si="31"/>
        <v>Pass</v>
      </c>
      <c r="M229" s="17" t="str">
        <f t="shared" si="32"/>
        <v>Pass</v>
      </c>
    </row>
    <row r="230" spans="2:13">
      <c r="B230" s="18" t="s">
        <v>259</v>
      </c>
      <c r="C230" s="22"/>
      <c r="D230" s="47"/>
      <c r="E230" s="41">
        <f t="shared" si="33"/>
        <v>0</v>
      </c>
      <c r="F230" s="17" t="str">
        <f t="shared" si="30"/>
        <v>Pass</v>
      </c>
      <c r="H230" s="18" t="s">
        <v>259</v>
      </c>
      <c r="I230" s="22"/>
      <c r="J230" s="47"/>
      <c r="K230" s="41">
        <f t="shared" si="34"/>
        <v>0</v>
      </c>
      <c r="L230" s="17" t="str">
        <f t="shared" si="31"/>
        <v>Pass</v>
      </c>
      <c r="M230" s="17" t="str">
        <f t="shared" si="32"/>
        <v>Pass</v>
      </c>
    </row>
    <row r="231" spans="2:13">
      <c r="B231" s="18" t="s">
        <v>260</v>
      </c>
      <c r="C231" s="22"/>
      <c r="D231" s="47"/>
      <c r="E231" s="41">
        <f t="shared" si="33"/>
        <v>0</v>
      </c>
      <c r="F231" s="17" t="str">
        <f t="shared" si="30"/>
        <v>Pass</v>
      </c>
      <c r="H231" s="18" t="s">
        <v>260</v>
      </c>
      <c r="I231" s="22"/>
      <c r="J231" s="47"/>
      <c r="K231" s="41">
        <f t="shared" si="34"/>
        <v>0</v>
      </c>
      <c r="L231" s="17" t="str">
        <f t="shared" si="31"/>
        <v>Pass</v>
      </c>
      <c r="M231" s="17" t="str">
        <f t="shared" si="32"/>
        <v>Pass</v>
      </c>
    </row>
    <row r="232" spans="2:13">
      <c r="B232" s="18" t="s">
        <v>261</v>
      </c>
      <c r="C232" s="22"/>
      <c r="D232" s="47"/>
      <c r="E232" s="41">
        <f t="shared" si="33"/>
        <v>0</v>
      </c>
      <c r="F232" s="17" t="str">
        <f t="shared" si="30"/>
        <v>Pass</v>
      </c>
      <c r="H232" s="18" t="s">
        <v>261</v>
      </c>
      <c r="I232" s="22"/>
      <c r="J232" s="47"/>
      <c r="K232" s="41">
        <f t="shared" si="34"/>
        <v>0</v>
      </c>
      <c r="L232" s="17" t="str">
        <f t="shared" si="31"/>
        <v>Pass</v>
      </c>
      <c r="M232" s="17" t="str">
        <f t="shared" si="32"/>
        <v>Pass</v>
      </c>
    </row>
    <row r="233" spans="2:13">
      <c r="B233" s="18" t="s">
        <v>262</v>
      </c>
      <c r="C233" s="22"/>
      <c r="D233" s="47"/>
      <c r="E233" s="41">
        <f t="shared" si="33"/>
        <v>0</v>
      </c>
      <c r="F233" s="17" t="str">
        <f t="shared" si="30"/>
        <v>Pass</v>
      </c>
      <c r="H233" s="18" t="s">
        <v>262</v>
      </c>
      <c r="I233" s="22"/>
      <c r="J233" s="47"/>
      <c r="K233" s="41">
        <f t="shared" si="34"/>
        <v>0</v>
      </c>
      <c r="L233" s="17" t="str">
        <f t="shared" si="31"/>
        <v>Pass</v>
      </c>
      <c r="M233" s="17" t="str">
        <f t="shared" si="32"/>
        <v>Pass</v>
      </c>
    </row>
    <row r="234" spans="2:13">
      <c r="B234" s="18" t="s">
        <v>263</v>
      </c>
      <c r="C234" s="22"/>
      <c r="D234" s="47"/>
      <c r="E234" s="41">
        <f t="shared" si="33"/>
        <v>0</v>
      </c>
      <c r="F234" s="17" t="str">
        <f t="shared" si="30"/>
        <v>Pass</v>
      </c>
      <c r="H234" s="18" t="s">
        <v>263</v>
      </c>
      <c r="I234" s="22"/>
      <c r="J234" s="47"/>
      <c r="K234" s="41">
        <f t="shared" si="34"/>
        <v>0</v>
      </c>
      <c r="L234" s="17" t="str">
        <f t="shared" si="31"/>
        <v>Pass</v>
      </c>
      <c r="M234" s="17" t="str">
        <f t="shared" si="32"/>
        <v>Pass</v>
      </c>
    </row>
    <row r="235" spans="2:13">
      <c r="B235" s="18" t="s">
        <v>264</v>
      </c>
      <c r="C235" s="22"/>
      <c r="D235" s="47"/>
      <c r="E235" s="41">
        <f t="shared" si="33"/>
        <v>0</v>
      </c>
      <c r="F235" s="17" t="str">
        <f t="shared" si="30"/>
        <v>Pass</v>
      </c>
      <c r="H235" s="18" t="s">
        <v>264</v>
      </c>
      <c r="I235" s="22"/>
      <c r="J235" s="47"/>
      <c r="K235" s="41">
        <f t="shared" si="34"/>
        <v>0</v>
      </c>
      <c r="L235" s="17" t="str">
        <f t="shared" si="31"/>
        <v>Pass</v>
      </c>
      <c r="M235" s="17" t="str">
        <f t="shared" si="32"/>
        <v>Pass</v>
      </c>
    </row>
    <row r="236" spans="2:13">
      <c r="B236" s="18" t="s">
        <v>265</v>
      </c>
      <c r="C236" s="22"/>
      <c r="D236" s="47"/>
      <c r="E236" s="41">
        <f t="shared" si="33"/>
        <v>0</v>
      </c>
      <c r="F236" s="17" t="str">
        <f t="shared" si="30"/>
        <v>Pass</v>
      </c>
      <c r="H236" s="18" t="s">
        <v>265</v>
      </c>
      <c r="I236" s="22"/>
      <c r="J236" s="47"/>
      <c r="K236" s="41">
        <f t="shared" si="34"/>
        <v>0</v>
      </c>
      <c r="L236" s="17" t="str">
        <f t="shared" si="31"/>
        <v>Pass</v>
      </c>
      <c r="M236" s="17" t="str">
        <f t="shared" si="32"/>
        <v>Pass</v>
      </c>
    </row>
    <row r="237" spans="2:13">
      <c r="B237" s="18" t="s">
        <v>266</v>
      </c>
      <c r="C237" s="22"/>
      <c r="D237" s="47"/>
      <c r="E237" s="41">
        <f t="shared" si="33"/>
        <v>0</v>
      </c>
      <c r="F237" s="17" t="str">
        <f t="shared" si="30"/>
        <v>Pass</v>
      </c>
      <c r="H237" s="18" t="s">
        <v>266</v>
      </c>
      <c r="I237" s="22"/>
      <c r="J237" s="47"/>
      <c r="K237" s="41">
        <f t="shared" si="34"/>
        <v>0</v>
      </c>
      <c r="L237" s="17" t="str">
        <f t="shared" si="31"/>
        <v>Pass</v>
      </c>
      <c r="M237" s="17" t="str">
        <f t="shared" si="32"/>
        <v>Pass</v>
      </c>
    </row>
    <row r="238" spans="2:13">
      <c r="B238" s="18" t="s">
        <v>267</v>
      </c>
      <c r="C238" s="22"/>
      <c r="D238" s="47"/>
      <c r="E238" s="41">
        <f t="shared" si="33"/>
        <v>0</v>
      </c>
      <c r="F238" s="17" t="str">
        <f t="shared" si="30"/>
        <v>Pass</v>
      </c>
      <c r="H238" s="18" t="s">
        <v>267</v>
      </c>
      <c r="I238" s="22"/>
      <c r="J238" s="47"/>
      <c r="K238" s="41">
        <f t="shared" si="34"/>
        <v>0</v>
      </c>
      <c r="L238" s="17" t="str">
        <f t="shared" si="31"/>
        <v>Pass</v>
      </c>
      <c r="M238" s="17" t="str">
        <f t="shared" si="32"/>
        <v>Pass</v>
      </c>
    </row>
    <row r="239" spans="2:13">
      <c r="B239" s="18" t="s">
        <v>268</v>
      </c>
      <c r="C239" s="22"/>
      <c r="D239" s="47"/>
      <c r="E239" s="41">
        <f t="shared" si="33"/>
        <v>0</v>
      </c>
      <c r="F239" s="17" t="str">
        <f t="shared" si="30"/>
        <v>Pass</v>
      </c>
      <c r="H239" s="18" t="s">
        <v>268</v>
      </c>
      <c r="I239" s="22"/>
      <c r="J239" s="47"/>
      <c r="K239" s="41">
        <f t="shared" si="34"/>
        <v>0</v>
      </c>
      <c r="L239" s="17" t="str">
        <f t="shared" si="31"/>
        <v>Pass</v>
      </c>
      <c r="M239" s="17" t="str">
        <f t="shared" si="32"/>
        <v>Pass</v>
      </c>
    </row>
    <row r="240" spans="2:13">
      <c r="B240" s="18" t="s">
        <v>269</v>
      </c>
      <c r="C240" s="22"/>
      <c r="D240" s="47"/>
      <c r="E240" s="41">
        <f t="shared" si="33"/>
        <v>0</v>
      </c>
      <c r="F240" s="17" t="str">
        <f t="shared" si="30"/>
        <v>Pass</v>
      </c>
      <c r="H240" s="18" t="s">
        <v>269</v>
      </c>
      <c r="I240" s="22"/>
      <c r="J240" s="47"/>
      <c r="K240" s="41">
        <f t="shared" si="34"/>
        <v>0</v>
      </c>
      <c r="L240" s="17" t="str">
        <f t="shared" si="31"/>
        <v>Pass</v>
      </c>
      <c r="M240" s="17" t="str">
        <f t="shared" si="32"/>
        <v>Pass</v>
      </c>
    </row>
    <row r="241" spans="2:13">
      <c r="B241" s="18" t="s">
        <v>270</v>
      </c>
      <c r="C241" s="22"/>
      <c r="D241" s="47"/>
      <c r="E241" s="41">
        <f t="shared" si="33"/>
        <v>0</v>
      </c>
      <c r="F241" s="17" t="str">
        <f t="shared" si="30"/>
        <v>Pass</v>
      </c>
      <c r="H241" s="18" t="s">
        <v>270</v>
      </c>
      <c r="I241" s="22"/>
      <c r="J241" s="47"/>
      <c r="K241" s="41">
        <f t="shared" si="34"/>
        <v>0</v>
      </c>
      <c r="L241" s="17" t="str">
        <f t="shared" si="31"/>
        <v>Pass</v>
      </c>
      <c r="M241" s="17" t="str">
        <f t="shared" si="32"/>
        <v>Pass</v>
      </c>
    </row>
    <row r="242" spans="2:13">
      <c r="B242" s="18" t="s">
        <v>271</v>
      </c>
      <c r="C242" s="22"/>
      <c r="D242" s="47"/>
      <c r="E242" s="41">
        <f t="shared" si="33"/>
        <v>0</v>
      </c>
      <c r="F242" s="17" t="str">
        <f t="shared" si="30"/>
        <v>Pass</v>
      </c>
      <c r="H242" s="18" t="s">
        <v>271</v>
      </c>
      <c r="I242" s="22"/>
      <c r="J242" s="47"/>
      <c r="K242" s="41">
        <f t="shared" si="34"/>
        <v>0</v>
      </c>
      <c r="L242" s="17" t="str">
        <f t="shared" si="31"/>
        <v>Pass</v>
      </c>
      <c r="M242" s="17" t="str">
        <f t="shared" si="32"/>
        <v>Pass</v>
      </c>
    </row>
    <row r="243" spans="2:13">
      <c r="B243" s="18" t="s">
        <v>272</v>
      </c>
      <c r="C243" s="22"/>
      <c r="D243" s="47"/>
      <c r="E243" s="41">
        <f t="shared" si="33"/>
        <v>0</v>
      </c>
      <c r="F243" s="17" t="str">
        <f t="shared" si="30"/>
        <v>Pass</v>
      </c>
      <c r="H243" s="18" t="s">
        <v>272</v>
      </c>
      <c r="I243" s="22"/>
      <c r="J243" s="47"/>
      <c r="K243" s="41">
        <f t="shared" si="34"/>
        <v>0</v>
      </c>
      <c r="L243" s="17" t="str">
        <f t="shared" si="31"/>
        <v>Pass</v>
      </c>
      <c r="M243" s="17" t="str">
        <f t="shared" si="32"/>
        <v>Pass</v>
      </c>
    </row>
    <row r="244" spans="2:13">
      <c r="B244" s="18" t="s">
        <v>273</v>
      </c>
      <c r="C244" s="22"/>
      <c r="D244" s="47"/>
      <c r="E244" s="41">
        <f t="shared" si="33"/>
        <v>0</v>
      </c>
      <c r="F244" s="17" t="str">
        <f t="shared" si="30"/>
        <v>Pass</v>
      </c>
      <c r="H244" s="18" t="s">
        <v>273</v>
      </c>
      <c r="I244" s="22"/>
      <c r="J244" s="47"/>
      <c r="K244" s="41">
        <f t="shared" si="34"/>
        <v>0</v>
      </c>
      <c r="L244" s="17" t="str">
        <f t="shared" si="31"/>
        <v>Pass</v>
      </c>
      <c r="M244" s="17" t="str">
        <f t="shared" si="32"/>
        <v>Pass</v>
      </c>
    </row>
    <row r="245" spans="2:13">
      <c r="B245" s="18" t="s">
        <v>274</v>
      </c>
      <c r="C245" s="22"/>
      <c r="D245" s="47"/>
      <c r="E245" s="41">
        <f t="shared" si="33"/>
        <v>0</v>
      </c>
      <c r="F245" s="17" t="str">
        <f t="shared" si="30"/>
        <v>Pass</v>
      </c>
      <c r="H245" s="18" t="s">
        <v>274</v>
      </c>
      <c r="I245" s="22"/>
      <c r="J245" s="47"/>
      <c r="K245" s="41">
        <f t="shared" si="34"/>
        <v>0</v>
      </c>
      <c r="L245" s="17" t="str">
        <f t="shared" si="31"/>
        <v>Pass</v>
      </c>
      <c r="M245" s="17" t="str">
        <f t="shared" si="32"/>
        <v>Pass</v>
      </c>
    </row>
    <row r="246" spans="2:13">
      <c r="B246" s="18" t="s">
        <v>275</v>
      </c>
      <c r="C246" s="22"/>
      <c r="D246" s="47"/>
      <c r="E246" s="41">
        <f t="shared" si="33"/>
        <v>0</v>
      </c>
      <c r="F246" s="17" t="str">
        <f t="shared" si="30"/>
        <v>Pass</v>
      </c>
      <c r="H246" s="18" t="s">
        <v>275</v>
      </c>
      <c r="I246" s="22"/>
      <c r="J246" s="47"/>
      <c r="K246" s="41">
        <f t="shared" si="34"/>
        <v>0</v>
      </c>
      <c r="L246" s="17" t="str">
        <f t="shared" si="31"/>
        <v>Pass</v>
      </c>
      <c r="M246" s="17" t="str">
        <f t="shared" si="32"/>
        <v>Pass</v>
      </c>
    </row>
    <row r="247" spans="2:13">
      <c r="B247" s="18" t="s">
        <v>276</v>
      </c>
      <c r="C247" s="22"/>
      <c r="D247" s="47"/>
      <c r="E247" s="41">
        <f t="shared" si="33"/>
        <v>0</v>
      </c>
      <c r="F247" s="17" t="str">
        <f t="shared" si="30"/>
        <v>Pass</v>
      </c>
      <c r="H247" s="18" t="s">
        <v>276</v>
      </c>
      <c r="I247" s="22"/>
      <c r="J247" s="47"/>
      <c r="K247" s="41">
        <f t="shared" si="34"/>
        <v>0</v>
      </c>
      <c r="L247" s="17" t="str">
        <f t="shared" si="31"/>
        <v>Pass</v>
      </c>
      <c r="M247" s="17" t="str">
        <f t="shared" si="32"/>
        <v>Pass</v>
      </c>
    </row>
    <row r="248" spans="2:13">
      <c r="B248" s="18" t="s">
        <v>279</v>
      </c>
      <c r="C248" s="22"/>
      <c r="D248" s="47"/>
      <c r="E248" s="41">
        <f t="shared" si="33"/>
        <v>0</v>
      </c>
      <c r="F248" s="17" t="str">
        <f>IF(E248&lt;=max_clock_skew,"Pass", "Fail")</f>
        <v>Pass</v>
      </c>
      <c r="H248" s="18" t="s">
        <v>279</v>
      </c>
      <c r="I248" s="22"/>
      <c r="J248" s="47"/>
      <c r="K248" s="41">
        <f t="shared" si="34"/>
        <v>0</v>
      </c>
      <c r="L248" s="17" t="str">
        <f t="shared" si="31"/>
        <v>Pass</v>
      </c>
      <c r="M248" s="17" t="str">
        <f t="shared" si="32"/>
        <v>Pass</v>
      </c>
    </row>
    <row r="249" spans="2:13">
      <c r="B249" s="18" t="s">
        <v>280</v>
      </c>
      <c r="C249" s="22"/>
      <c r="D249" s="47"/>
      <c r="E249" s="41">
        <f t="shared" si="33"/>
        <v>0</v>
      </c>
      <c r="F249" s="17" t="str">
        <f>IF(E249&lt;=max_clock_skew,"Pass", "Fail")</f>
        <v>Pass</v>
      </c>
      <c r="H249" s="18" t="s">
        <v>280</v>
      </c>
      <c r="I249" s="22"/>
      <c r="J249" s="47"/>
      <c r="K249" s="41">
        <f t="shared" si="34"/>
        <v>0</v>
      </c>
      <c r="L249" s="17" t="str">
        <f t="shared" si="31"/>
        <v>Pass</v>
      </c>
      <c r="M249" s="17" t="str">
        <f t="shared" si="32"/>
        <v>Pass</v>
      </c>
    </row>
    <row r="250" spans="2:13">
      <c r="B250" s="18" t="s">
        <v>281</v>
      </c>
      <c r="C250" s="22"/>
      <c r="D250" s="47"/>
      <c r="E250" s="41">
        <f t="shared" si="33"/>
        <v>0</v>
      </c>
      <c r="F250" s="17" t="str">
        <f>IF(E250&lt;=max_ACC_length_delta,"Pass", "Fail")</f>
        <v>Pass</v>
      </c>
      <c r="H250" s="18" t="s">
        <v>281</v>
      </c>
      <c r="I250" s="22"/>
      <c r="J250" s="47"/>
      <c r="K250" s="41">
        <f t="shared" si="34"/>
        <v>0</v>
      </c>
      <c r="L250" s="17" t="str">
        <f t="shared" si="31"/>
        <v>Pass</v>
      </c>
      <c r="M250" s="17" t="str">
        <f t="shared" si="32"/>
        <v>Pass</v>
      </c>
    </row>
    <row r="251" spans="2:13">
      <c r="B251" s="18" t="s">
        <v>282</v>
      </c>
      <c r="C251" s="22"/>
      <c r="D251" s="47"/>
      <c r="E251" s="41">
        <f t="shared" si="33"/>
        <v>0</v>
      </c>
      <c r="F251" s="17" t="str">
        <f>IF(E251&lt;=max_ACC_length_delta,"Pass", "Fail")</f>
        <v>Pass</v>
      </c>
      <c r="H251" s="18" t="s">
        <v>282</v>
      </c>
      <c r="I251" s="22"/>
      <c r="J251" s="47"/>
      <c r="K251" s="41">
        <f t="shared" si="34"/>
        <v>0</v>
      </c>
      <c r="L251" s="17" t="str">
        <f t="shared" si="31"/>
        <v>Pass</v>
      </c>
      <c r="M251" s="17" t="str">
        <f t="shared" si="32"/>
        <v>Pass</v>
      </c>
    </row>
    <row r="252" spans="2:13">
      <c r="B252" s="18" t="s">
        <v>283</v>
      </c>
      <c r="C252" s="22"/>
      <c r="D252" s="47"/>
      <c r="E252" s="41">
        <f t="shared" si="33"/>
        <v>0</v>
      </c>
      <c r="F252" s="17" t="str">
        <f>IF(E252&lt;=max_ACC_length_delta,"Pass", "Fail")</f>
        <v>Pass</v>
      </c>
      <c r="H252" s="18" t="s">
        <v>283</v>
      </c>
      <c r="I252" s="22"/>
      <c r="J252" s="47"/>
      <c r="K252" s="41">
        <f t="shared" si="34"/>
        <v>0</v>
      </c>
      <c r="L252" s="17" t="str">
        <f t="shared" si="31"/>
        <v>Pass</v>
      </c>
      <c r="M252" s="17" t="str">
        <f t="shared" si="32"/>
        <v>Pass</v>
      </c>
    </row>
    <row r="253" spans="2:13">
      <c r="C253" s="29"/>
      <c r="D253" s="29"/>
      <c r="I253" s="29"/>
      <c r="J253" s="29"/>
    </row>
    <row r="254" spans="2:13">
      <c r="B254" s="10" t="s">
        <v>301</v>
      </c>
      <c r="C254" s="44"/>
      <c r="D254" s="45" t="s">
        <v>295</v>
      </c>
      <c r="E254" s="12" t="s">
        <v>249</v>
      </c>
      <c r="F254" s="12" t="s">
        <v>248</v>
      </c>
      <c r="H254" s="10" t="s">
        <v>301</v>
      </c>
      <c r="I254" s="44"/>
      <c r="J254" s="45" t="s">
        <v>246</v>
      </c>
      <c r="K254" s="12" t="s">
        <v>249</v>
      </c>
      <c r="L254" s="12" t="s">
        <v>306</v>
      </c>
      <c r="M254" s="12" t="s">
        <v>307</v>
      </c>
    </row>
    <row r="255" spans="2:13">
      <c r="B255" s="13" t="s">
        <v>277</v>
      </c>
      <c r="C255" s="22"/>
      <c r="D255" s="46"/>
      <c r="E255" s="15"/>
      <c r="F255" s="15" t="s">
        <v>250</v>
      </c>
      <c r="H255" s="13" t="s">
        <v>277</v>
      </c>
      <c r="I255" s="22"/>
      <c r="J255" s="46"/>
      <c r="K255" s="15"/>
      <c r="L255" s="15" t="s">
        <v>250</v>
      </c>
      <c r="M255" s="17" t="str">
        <f>IF(J255&lt;=max_clock_stub_length,"Pass", "Fail")</f>
        <v>Pass</v>
      </c>
    </row>
    <row r="256" spans="2:13">
      <c r="B256" s="13" t="s">
        <v>278</v>
      </c>
      <c r="C256" s="22"/>
      <c r="D256" s="46"/>
      <c r="E256" s="40">
        <f>IF(D256&lt;1,0,ABS($D$255-D256))</f>
        <v>0</v>
      </c>
      <c r="F256" s="17" t="str">
        <f>IF(E256&lt;=max_clock_skew,"Pass", "Fail")</f>
        <v>Pass</v>
      </c>
      <c r="H256" s="13" t="s">
        <v>278</v>
      </c>
      <c r="I256" s="22"/>
      <c r="J256" s="46"/>
      <c r="K256" s="40">
        <f>IF(J256&lt;1,0,ABS($J$255-J256))</f>
        <v>0</v>
      </c>
      <c r="L256" s="17" t="str">
        <f>IF(K256&lt;=max_clock_stub_skew,"Pass", "Fail")</f>
        <v>Pass</v>
      </c>
      <c r="M256" s="17" t="str">
        <f>IF(J256&lt;=max_clock_stub_length,"Pass", "Fail")</f>
        <v>Pass</v>
      </c>
    </row>
    <row r="257" spans="2:13">
      <c r="B257" s="18" t="s">
        <v>252</v>
      </c>
      <c r="C257" s="22"/>
      <c r="D257" s="47"/>
      <c r="E257" s="41">
        <f>IF(D257&lt;1,0,ABS($D$255-D257))</f>
        <v>0</v>
      </c>
      <c r="F257" s="17" t="str">
        <f t="shared" ref="F257:F281" si="35">IF(E257&lt;=max_ACC_length_delta,"Pass", "Fail")</f>
        <v>Pass</v>
      </c>
      <c r="H257" s="18" t="s">
        <v>252</v>
      </c>
      <c r="I257" s="22"/>
      <c r="J257" s="47"/>
      <c r="K257" s="41">
        <f>IF(J257&lt;1,0,ABS($J$255-J257))</f>
        <v>0</v>
      </c>
      <c r="L257" s="17" t="str">
        <f t="shared" ref="L257:L286" si="36">IF(K257&lt;=max_ACC_stub_skew,"Pass", "Fail")</f>
        <v>Pass</v>
      </c>
      <c r="M257" s="17" t="str">
        <f t="shared" ref="M257:M286" si="37">IF(J257&lt;=max_ACC_stub_length,"Pass", "Fail")</f>
        <v>Pass</v>
      </c>
    </row>
    <row r="258" spans="2:13">
      <c r="B258" s="18" t="s">
        <v>253</v>
      </c>
      <c r="C258" s="22"/>
      <c r="D258" s="47"/>
      <c r="E258" s="41">
        <f t="shared" ref="E258:E286" si="38">IF(D258&lt;1,0,ABS($D$255-D258))</f>
        <v>0</v>
      </c>
      <c r="F258" s="17" t="str">
        <f t="shared" si="35"/>
        <v>Pass</v>
      </c>
      <c r="H258" s="18" t="s">
        <v>253</v>
      </c>
      <c r="I258" s="22"/>
      <c r="J258" s="47"/>
      <c r="K258" s="41">
        <f t="shared" ref="K258:K286" si="39">IF(J258&lt;1,0,ABS($J$255-J258))</f>
        <v>0</v>
      </c>
      <c r="L258" s="17" t="str">
        <f t="shared" si="36"/>
        <v>Pass</v>
      </c>
      <c r="M258" s="17" t="str">
        <f t="shared" si="37"/>
        <v>Pass</v>
      </c>
    </row>
    <row r="259" spans="2:13">
      <c r="B259" s="18" t="s">
        <v>254</v>
      </c>
      <c r="C259" s="22"/>
      <c r="D259" s="47"/>
      <c r="E259" s="41">
        <f t="shared" si="38"/>
        <v>0</v>
      </c>
      <c r="F259" s="17" t="str">
        <f t="shared" si="35"/>
        <v>Pass</v>
      </c>
      <c r="H259" s="18" t="s">
        <v>254</v>
      </c>
      <c r="I259" s="22"/>
      <c r="J259" s="47"/>
      <c r="K259" s="41">
        <f t="shared" si="39"/>
        <v>0</v>
      </c>
      <c r="L259" s="17" t="str">
        <f t="shared" si="36"/>
        <v>Pass</v>
      </c>
      <c r="M259" s="17" t="str">
        <f t="shared" si="37"/>
        <v>Pass</v>
      </c>
    </row>
    <row r="260" spans="2:13">
      <c r="B260" s="18" t="s">
        <v>255</v>
      </c>
      <c r="C260" s="22"/>
      <c r="D260" s="47"/>
      <c r="E260" s="41">
        <f t="shared" si="38"/>
        <v>0</v>
      </c>
      <c r="F260" s="17" t="str">
        <f t="shared" si="35"/>
        <v>Pass</v>
      </c>
      <c r="H260" s="18" t="s">
        <v>255</v>
      </c>
      <c r="I260" s="22"/>
      <c r="J260" s="47"/>
      <c r="K260" s="41">
        <f t="shared" si="39"/>
        <v>0</v>
      </c>
      <c r="L260" s="17" t="str">
        <f t="shared" si="36"/>
        <v>Pass</v>
      </c>
      <c r="M260" s="17" t="str">
        <f t="shared" si="37"/>
        <v>Pass</v>
      </c>
    </row>
    <row r="261" spans="2:13">
      <c r="B261" s="18" t="s">
        <v>256</v>
      </c>
      <c r="C261" s="22"/>
      <c r="D261" s="47"/>
      <c r="E261" s="41">
        <f t="shared" si="38"/>
        <v>0</v>
      </c>
      <c r="F261" s="17" t="str">
        <f t="shared" si="35"/>
        <v>Pass</v>
      </c>
      <c r="H261" s="18" t="s">
        <v>256</v>
      </c>
      <c r="I261" s="22"/>
      <c r="J261" s="47"/>
      <c r="K261" s="41">
        <f t="shared" si="39"/>
        <v>0</v>
      </c>
      <c r="L261" s="17" t="str">
        <f t="shared" si="36"/>
        <v>Pass</v>
      </c>
      <c r="M261" s="17" t="str">
        <f t="shared" si="37"/>
        <v>Pass</v>
      </c>
    </row>
    <row r="262" spans="2:13">
      <c r="B262" s="18" t="s">
        <v>257</v>
      </c>
      <c r="C262" s="22"/>
      <c r="D262" s="47"/>
      <c r="E262" s="41">
        <f t="shared" si="38"/>
        <v>0</v>
      </c>
      <c r="F262" s="17" t="str">
        <f t="shared" si="35"/>
        <v>Pass</v>
      </c>
      <c r="H262" s="18" t="s">
        <v>257</v>
      </c>
      <c r="I262" s="22"/>
      <c r="J262" s="47"/>
      <c r="K262" s="41">
        <f t="shared" si="39"/>
        <v>0</v>
      </c>
      <c r="L262" s="17" t="str">
        <f t="shared" si="36"/>
        <v>Pass</v>
      </c>
      <c r="M262" s="17" t="str">
        <f t="shared" si="37"/>
        <v>Pass</v>
      </c>
    </row>
    <row r="263" spans="2:13">
      <c r="B263" s="18" t="s">
        <v>258</v>
      </c>
      <c r="C263" s="22"/>
      <c r="D263" s="47"/>
      <c r="E263" s="41">
        <f t="shared" si="38"/>
        <v>0</v>
      </c>
      <c r="F263" s="17" t="str">
        <f t="shared" si="35"/>
        <v>Pass</v>
      </c>
      <c r="H263" s="18" t="s">
        <v>258</v>
      </c>
      <c r="I263" s="22"/>
      <c r="J263" s="47"/>
      <c r="K263" s="41">
        <f t="shared" si="39"/>
        <v>0</v>
      </c>
      <c r="L263" s="17" t="str">
        <f t="shared" si="36"/>
        <v>Pass</v>
      </c>
      <c r="M263" s="17" t="str">
        <f t="shared" si="37"/>
        <v>Pass</v>
      </c>
    </row>
    <row r="264" spans="2:13">
      <c r="B264" s="18" t="s">
        <v>259</v>
      </c>
      <c r="C264" s="22"/>
      <c r="D264" s="47"/>
      <c r="E264" s="41">
        <f t="shared" si="38"/>
        <v>0</v>
      </c>
      <c r="F264" s="17" t="str">
        <f t="shared" si="35"/>
        <v>Pass</v>
      </c>
      <c r="H264" s="18" t="s">
        <v>259</v>
      </c>
      <c r="I264" s="22"/>
      <c r="J264" s="47"/>
      <c r="K264" s="41">
        <f t="shared" si="39"/>
        <v>0</v>
      </c>
      <c r="L264" s="17" t="str">
        <f t="shared" si="36"/>
        <v>Pass</v>
      </c>
      <c r="M264" s="17" t="str">
        <f t="shared" si="37"/>
        <v>Pass</v>
      </c>
    </row>
    <row r="265" spans="2:13">
      <c r="B265" s="18" t="s">
        <v>260</v>
      </c>
      <c r="C265" s="22"/>
      <c r="D265" s="47"/>
      <c r="E265" s="41">
        <f t="shared" si="38"/>
        <v>0</v>
      </c>
      <c r="F265" s="17" t="str">
        <f t="shared" si="35"/>
        <v>Pass</v>
      </c>
      <c r="H265" s="18" t="s">
        <v>260</v>
      </c>
      <c r="I265" s="22"/>
      <c r="J265" s="47"/>
      <c r="K265" s="41">
        <f t="shared" si="39"/>
        <v>0</v>
      </c>
      <c r="L265" s="17" t="str">
        <f t="shared" si="36"/>
        <v>Pass</v>
      </c>
      <c r="M265" s="17" t="str">
        <f t="shared" si="37"/>
        <v>Pass</v>
      </c>
    </row>
    <row r="266" spans="2:13">
      <c r="B266" s="18" t="s">
        <v>261</v>
      </c>
      <c r="C266" s="22"/>
      <c r="D266" s="47"/>
      <c r="E266" s="41">
        <f t="shared" si="38"/>
        <v>0</v>
      </c>
      <c r="F266" s="17" t="str">
        <f t="shared" si="35"/>
        <v>Pass</v>
      </c>
      <c r="H266" s="18" t="s">
        <v>261</v>
      </c>
      <c r="I266" s="22"/>
      <c r="J266" s="47"/>
      <c r="K266" s="41">
        <f t="shared" si="39"/>
        <v>0</v>
      </c>
      <c r="L266" s="17" t="str">
        <f t="shared" si="36"/>
        <v>Pass</v>
      </c>
      <c r="M266" s="17" t="str">
        <f t="shared" si="37"/>
        <v>Pass</v>
      </c>
    </row>
    <row r="267" spans="2:13">
      <c r="B267" s="18" t="s">
        <v>262</v>
      </c>
      <c r="C267" s="22"/>
      <c r="D267" s="47"/>
      <c r="E267" s="41">
        <f t="shared" si="38"/>
        <v>0</v>
      </c>
      <c r="F267" s="17" t="str">
        <f t="shared" si="35"/>
        <v>Pass</v>
      </c>
      <c r="H267" s="18" t="s">
        <v>262</v>
      </c>
      <c r="I267" s="22"/>
      <c r="J267" s="47"/>
      <c r="K267" s="41">
        <f t="shared" si="39"/>
        <v>0</v>
      </c>
      <c r="L267" s="17" t="str">
        <f t="shared" si="36"/>
        <v>Pass</v>
      </c>
      <c r="M267" s="17" t="str">
        <f t="shared" si="37"/>
        <v>Pass</v>
      </c>
    </row>
    <row r="268" spans="2:13">
      <c r="B268" s="18" t="s">
        <v>263</v>
      </c>
      <c r="C268" s="22"/>
      <c r="D268" s="47"/>
      <c r="E268" s="41">
        <f t="shared" si="38"/>
        <v>0</v>
      </c>
      <c r="F268" s="17" t="str">
        <f t="shared" si="35"/>
        <v>Pass</v>
      </c>
      <c r="H268" s="18" t="s">
        <v>263</v>
      </c>
      <c r="I268" s="22"/>
      <c r="J268" s="47"/>
      <c r="K268" s="41">
        <f t="shared" si="39"/>
        <v>0</v>
      </c>
      <c r="L268" s="17" t="str">
        <f t="shared" si="36"/>
        <v>Pass</v>
      </c>
      <c r="M268" s="17" t="str">
        <f t="shared" si="37"/>
        <v>Pass</v>
      </c>
    </row>
    <row r="269" spans="2:13">
      <c r="B269" s="18" t="s">
        <v>264</v>
      </c>
      <c r="C269" s="22"/>
      <c r="D269" s="47"/>
      <c r="E269" s="41">
        <f t="shared" si="38"/>
        <v>0</v>
      </c>
      <c r="F269" s="17" t="str">
        <f t="shared" si="35"/>
        <v>Pass</v>
      </c>
      <c r="H269" s="18" t="s">
        <v>264</v>
      </c>
      <c r="I269" s="22"/>
      <c r="J269" s="47"/>
      <c r="K269" s="41">
        <f t="shared" si="39"/>
        <v>0</v>
      </c>
      <c r="L269" s="17" t="str">
        <f t="shared" si="36"/>
        <v>Pass</v>
      </c>
      <c r="M269" s="17" t="str">
        <f t="shared" si="37"/>
        <v>Pass</v>
      </c>
    </row>
    <row r="270" spans="2:13">
      <c r="B270" s="18" t="s">
        <v>265</v>
      </c>
      <c r="C270" s="22"/>
      <c r="D270" s="47"/>
      <c r="E270" s="41">
        <f t="shared" si="38"/>
        <v>0</v>
      </c>
      <c r="F270" s="17" t="str">
        <f t="shared" si="35"/>
        <v>Pass</v>
      </c>
      <c r="H270" s="18" t="s">
        <v>265</v>
      </c>
      <c r="I270" s="22"/>
      <c r="J270" s="47"/>
      <c r="K270" s="41">
        <f t="shared" si="39"/>
        <v>0</v>
      </c>
      <c r="L270" s="17" t="str">
        <f t="shared" si="36"/>
        <v>Pass</v>
      </c>
      <c r="M270" s="17" t="str">
        <f t="shared" si="37"/>
        <v>Pass</v>
      </c>
    </row>
    <row r="271" spans="2:13">
      <c r="B271" s="18" t="s">
        <v>266</v>
      </c>
      <c r="C271" s="22"/>
      <c r="D271" s="47"/>
      <c r="E271" s="41">
        <f t="shared" si="38"/>
        <v>0</v>
      </c>
      <c r="F271" s="17" t="str">
        <f t="shared" si="35"/>
        <v>Pass</v>
      </c>
      <c r="H271" s="18" t="s">
        <v>266</v>
      </c>
      <c r="I271" s="22"/>
      <c r="J271" s="47"/>
      <c r="K271" s="41">
        <f t="shared" si="39"/>
        <v>0</v>
      </c>
      <c r="L271" s="17" t="str">
        <f t="shared" si="36"/>
        <v>Pass</v>
      </c>
      <c r="M271" s="17" t="str">
        <f t="shared" si="37"/>
        <v>Pass</v>
      </c>
    </row>
    <row r="272" spans="2:13">
      <c r="B272" s="18" t="s">
        <v>267</v>
      </c>
      <c r="C272" s="22"/>
      <c r="D272" s="47"/>
      <c r="E272" s="41">
        <f t="shared" si="38"/>
        <v>0</v>
      </c>
      <c r="F272" s="17" t="str">
        <f t="shared" si="35"/>
        <v>Pass</v>
      </c>
      <c r="H272" s="18" t="s">
        <v>267</v>
      </c>
      <c r="I272" s="22"/>
      <c r="J272" s="47"/>
      <c r="K272" s="41">
        <f t="shared" si="39"/>
        <v>0</v>
      </c>
      <c r="L272" s="17" t="str">
        <f t="shared" si="36"/>
        <v>Pass</v>
      </c>
      <c r="M272" s="17" t="str">
        <f t="shared" si="37"/>
        <v>Pass</v>
      </c>
    </row>
    <row r="273" spans="2:13">
      <c r="B273" s="18" t="s">
        <v>268</v>
      </c>
      <c r="C273" s="22"/>
      <c r="D273" s="47"/>
      <c r="E273" s="41">
        <f t="shared" si="38"/>
        <v>0</v>
      </c>
      <c r="F273" s="17" t="str">
        <f t="shared" si="35"/>
        <v>Pass</v>
      </c>
      <c r="H273" s="18" t="s">
        <v>268</v>
      </c>
      <c r="I273" s="22"/>
      <c r="J273" s="47"/>
      <c r="K273" s="41">
        <f t="shared" si="39"/>
        <v>0</v>
      </c>
      <c r="L273" s="17" t="str">
        <f t="shared" si="36"/>
        <v>Pass</v>
      </c>
      <c r="M273" s="17" t="str">
        <f t="shared" si="37"/>
        <v>Pass</v>
      </c>
    </row>
    <row r="274" spans="2:13">
      <c r="B274" s="18" t="s">
        <v>269</v>
      </c>
      <c r="C274" s="22"/>
      <c r="D274" s="47"/>
      <c r="E274" s="41">
        <f t="shared" si="38"/>
        <v>0</v>
      </c>
      <c r="F274" s="17" t="str">
        <f t="shared" si="35"/>
        <v>Pass</v>
      </c>
      <c r="H274" s="18" t="s">
        <v>269</v>
      </c>
      <c r="I274" s="22"/>
      <c r="J274" s="47"/>
      <c r="K274" s="41">
        <f t="shared" si="39"/>
        <v>0</v>
      </c>
      <c r="L274" s="17" t="str">
        <f t="shared" si="36"/>
        <v>Pass</v>
      </c>
      <c r="M274" s="17" t="str">
        <f t="shared" si="37"/>
        <v>Pass</v>
      </c>
    </row>
    <row r="275" spans="2:13">
      <c r="B275" s="18" t="s">
        <v>270</v>
      </c>
      <c r="C275" s="22"/>
      <c r="D275" s="47"/>
      <c r="E275" s="41">
        <f t="shared" si="38"/>
        <v>0</v>
      </c>
      <c r="F275" s="17" t="str">
        <f t="shared" si="35"/>
        <v>Pass</v>
      </c>
      <c r="H275" s="18" t="s">
        <v>270</v>
      </c>
      <c r="I275" s="22"/>
      <c r="J275" s="47"/>
      <c r="K275" s="41">
        <f t="shared" si="39"/>
        <v>0</v>
      </c>
      <c r="L275" s="17" t="str">
        <f t="shared" si="36"/>
        <v>Pass</v>
      </c>
      <c r="M275" s="17" t="str">
        <f t="shared" si="37"/>
        <v>Pass</v>
      </c>
    </row>
    <row r="276" spans="2:13">
      <c r="B276" s="18" t="s">
        <v>271</v>
      </c>
      <c r="C276" s="22"/>
      <c r="D276" s="47"/>
      <c r="E276" s="41">
        <f t="shared" si="38"/>
        <v>0</v>
      </c>
      <c r="F276" s="17" t="str">
        <f t="shared" si="35"/>
        <v>Pass</v>
      </c>
      <c r="H276" s="18" t="s">
        <v>271</v>
      </c>
      <c r="I276" s="22"/>
      <c r="J276" s="47"/>
      <c r="K276" s="41">
        <f t="shared" si="39"/>
        <v>0</v>
      </c>
      <c r="L276" s="17" t="str">
        <f t="shared" si="36"/>
        <v>Pass</v>
      </c>
      <c r="M276" s="17" t="str">
        <f t="shared" si="37"/>
        <v>Pass</v>
      </c>
    </row>
    <row r="277" spans="2:13">
      <c r="B277" s="18" t="s">
        <v>272</v>
      </c>
      <c r="C277" s="22"/>
      <c r="D277" s="47"/>
      <c r="E277" s="41">
        <f t="shared" si="38"/>
        <v>0</v>
      </c>
      <c r="F277" s="17" t="str">
        <f t="shared" si="35"/>
        <v>Pass</v>
      </c>
      <c r="H277" s="18" t="s">
        <v>272</v>
      </c>
      <c r="I277" s="22"/>
      <c r="J277" s="47"/>
      <c r="K277" s="41">
        <f t="shared" si="39"/>
        <v>0</v>
      </c>
      <c r="L277" s="17" t="str">
        <f t="shared" si="36"/>
        <v>Pass</v>
      </c>
      <c r="M277" s="17" t="str">
        <f t="shared" si="37"/>
        <v>Pass</v>
      </c>
    </row>
    <row r="278" spans="2:13">
      <c r="B278" s="18" t="s">
        <v>273</v>
      </c>
      <c r="C278" s="22"/>
      <c r="D278" s="47"/>
      <c r="E278" s="41">
        <f t="shared" si="38"/>
        <v>0</v>
      </c>
      <c r="F278" s="17" t="str">
        <f t="shared" si="35"/>
        <v>Pass</v>
      </c>
      <c r="H278" s="18" t="s">
        <v>273</v>
      </c>
      <c r="I278" s="22"/>
      <c r="J278" s="47"/>
      <c r="K278" s="41">
        <f t="shared" si="39"/>
        <v>0</v>
      </c>
      <c r="L278" s="17" t="str">
        <f t="shared" si="36"/>
        <v>Pass</v>
      </c>
      <c r="M278" s="17" t="str">
        <f t="shared" si="37"/>
        <v>Pass</v>
      </c>
    </row>
    <row r="279" spans="2:13">
      <c r="B279" s="18" t="s">
        <v>274</v>
      </c>
      <c r="C279" s="22"/>
      <c r="D279" s="47"/>
      <c r="E279" s="41">
        <f t="shared" si="38"/>
        <v>0</v>
      </c>
      <c r="F279" s="17" t="str">
        <f t="shared" si="35"/>
        <v>Pass</v>
      </c>
      <c r="H279" s="18" t="s">
        <v>274</v>
      </c>
      <c r="I279" s="22"/>
      <c r="J279" s="47"/>
      <c r="K279" s="41">
        <f t="shared" si="39"/>
        <v>0</v>
      </c>
      <c r="L279" s="17" t="str">
        <f t="shared" si="36"/>
        <v>Pass</v>
      </c>
      <c r="M279" s="17" t="str">
        <f t="shared" si="37"/>
        <v>Pass</v>
      </c>
    </row>
    <row r="280" spans="2:13">
      <c r="B280" s="18" t="s">
        <v>275</v>
      </c>
      <c r="C280" s="22"/>
      <c r="D280" s="47"/>
      <c r="E280" s="41">
        <f t="shared" si="38"/>
        <v>0</v>
      </c>
      <c r="F280" s="17" t="str">
        <f t="shared" si="35"/>
        <v>Pass</v>
      </c>
      <c r="H280" s="18" t="s">
        <v>275</v>
      </c>
      <c r="I280" s="22"/>
      <c r="J280" s="47"/>
      <c r="K280" s="41">
        <f t="shared" si="39"/>
        <v>0</v>
      </c>
      <c r="L280" s="17" t="str">
        <f t="shared" si="36"/>
        <v>Pass</v>
      </c>
      <c r="M280" s="17" t="str">
        <f t="shared" si="37"/>
        <v>Pass</v>
      </c>
    </row>
    <row r="281" spans="2:13">
      <c r="B281" s="18" t="s">
        <v>276</v>
      </c>
      <c r="C281" s="22"/>
      <c r="D281" s="47"/>
      <c r="E281" s="41">
        <f t="shared" si="38"/>
        <v>0</v>
      </c>
      <c r="F281" s="17" t="str">
        <f t="shared" si="35"/>
        <v>Pass</v>
      </c>
      <c r="H281" s="18" t="s">
        <v>276</v>
      </c>
      <c r="I281" s="22"/>
      <c r="J281" s="47"/>
      <c r="K281" s="41">
        <f t="shared" si="39"/>
        <v>0</v>
      </c>
      <c r="L281" s="17" t="str">
        <f t="shared" si="36"/>
        <v>Pass</v>
      </c>
      <c r="M281" s="17" t="str">
        <f t="shared" si="37"/>
        <v>Pass</v>
      </c>
    </row>
    <row r="282" spans="2:13">
      <c r="B282" s="18" t="s">
        <v>279</v>
      </c>
      <c r="C282" s="22"/>
      <c r="D282" s="47"/>
      <c r="E282" s="41">
        <f t="shared" si="38"/>
        <v>0</v>
      </c>
      <c r="F282" s="17" t="str">
        <f>IF(E282&lt;=max_clock_skew,"Pass", "Fail")</f>
        <v>Pass</v>
      </c>
      <c r="H282" s="18" t="s">
        <v>279</v>
      </c>
      <c r="I282" s="22"/>
      <c r="J282" s="47"/>
      <c r="K282" s="41">
        <f t="shared" si="39"/>
        <v>0</v>
      </c>
      <c r="L282" s="17" t="str">
        <f t="shared" si="36"/>
        <v>Pass</v>
      </c>
      <c r="M282" s="17" t="str">
        <f t="shared" si="37"/>
        <v>Pass</v>
      </c>
    </row>
    <row r="283" spans="2:13">
      <c r="B283" s="18" t="s">
        <v>280</v>
      </c>
      <c r="C283" s="22"/>
      <c r="D283" s="47"/>
      <c r="E283" s="41">
        <f t="shared" si="38"/>
        <v>0</v>
      </c>
      <c r="F283" s="17" t="str">
        <f>IF(E283&lt;=max_clock_skew,"Pass", "Fail")</f>
        <v>Pass</v>
      </c>
      <c r="H283" s="18" t="s">
        <v>280</v>
      </c>
      <c r="I283" s="22"/>
      <c r="J283" s="47"/>
      <c r="K283" s="41">
        <f t="shared" si="39"/>
        <v>0</v>
      </c>
      <c r="L283" s="17" t="str">
        <f t="shared" si="36"/>
        <v>Pass</v>
      </c>
      <c r="M283" s="17" t="str">
        <f t="shared" si="37"/>
        <v>Pass</v>
      </c>
    </row>
    <row r="284" spans="2:13">
      <c r="B284" s="18" t="s">
        <v>281</v>
      </c>
      <c r="C284" s="22"/>
      <c r="D284" s="47"/>
      <c r="E284" s="41">
        <f t="shared" si="38"/>
        <v>0</v>
      </c>
      <c r="F284" s="17" t="str">
        <f>IF(E284&lt;=max_ACC_length_delta,"Pass", "Fail")</f>
        <v>Pass</v>
      </c>
      <c r="H284" s="18" t="s">
        <v>281</v>
      </c>
      <c r="I284" s="22"/>
      <c r="J284" s="47"/>
      <c r="K284" s="41">
        <f t="shared" si="39"/>
        <v>0</v>
      </c>
      <c r="L284" s="17" t="str">
        <f t="shared" si="36"/>
        <v>Pass</v>
      </c>
      <c r="M284" s="17" t="str">
        <f t="shared" si="37"/>
        <v>Pass</v>
      </c>
    </row>
    <row r="285" spans="2:13">
      <c r="B285" s="18" t="s">
        <v>282</v>
      </c>
      <c r="C285" s="22"/>
      <c r="D285" s="47"/>
      <c r="E285" s="41">
        <f t="shared" si="38"/>
        <v>0</v>
      </c>
      <c r="F285" s="17" t="str">
        <f>IF(E285&lt;=max_ACC_length_delta,"Pass", "Fail")</f>
        <v>Pass</v>
      </c>
      <c r="H285" s="18" t="s">
        <v>282</v>
      </c>
      <c r="I285" s="22"/>
      <c r="J285" s="47"/>
      <c r="K285" s="41">
        <f t="shared" si="39"/>
        <v>0</v>
      </c>
      <c r="L285" s="17" t="str">
        <f t="shared" si="36"/>
        <v>Pass</v>
      </c>
      <c r="M285" s="17" t="str">
        <f t="shared" si="37"/>
        <v>Pass</v>
      </c>
    </row>
    <row r="286" spans="2:13">
      <c r="B286" s="18" t="s">
        <v>283</v>
      </c>
      <c r="C286" s="22"/>
      <c r="D286" s="47"/>
      <c r="E286" s="41">
        <f t="shared" si="38"/>
        <v>0</v>
      </c>
      <c r="F286" s="17" t="str">
        <f>IF(E286&lt;=max_ACC_length_delta,"Pass", "Fail")</f>
        <v>Pass</v>
      </c>
      <c r="H286" s="18" t="s">
        <v>283</v>
      </c>
      <c r="I286" s="22"/>
      <c r="J286" s="47"/>
      <c r="K286" s="41">
        <f t="shared" si="39"/>
        <v>0</v>
      </c>
      <c r="L286" s="17" t="str">
        <f t="shared" si="36"/>
        <v>Pass</v>
      </c>
      <c r="M286" s="17" t="str">
        <f t="shared" si="37"/>
        <v>Pass</v>
      </c>
    </row>
    <row r="287" spans="2:13">
      <c r="C287" s="29"/>
      <c r="D287" s="29"/>
      <c r="I287" s="29"/>
      <c r="J287" s="29"/>
    </row>
    <row r="288" spans="2:13">
      <c r="B288" s="10" t="s">
        <v>302</v>
      </c>
      <c r="C288" s="44"/>
      <c r="D288" s="45" t="s">
        <v>295</v>
      </c>
      <c r="E288" s="12" t="s">
        <v>249</v>
      </c>
      <c r="F288" s="12" t="s">
        <v>248</v>
      </c>
      <c r="H288" s="10" t="s">
        <v>301</v>
      </c>
      <c r="I288" s="44"/>
      <c r="J288" s="45" t="s">
        <v>246</v>
      </c>
      <c r="K288" s="12" t="s">
        <v>249</v>
      </c>
      <c r="L288" s="12" t="s">
        <v>306</v>
      </c>
      <c r="M288" s="12" t="s">
        <v>307</v>
      </c>
    </row>
    <row r="289" spans="2:13">
      <c r="B289" s="13" t="s">
        <v>277</v>
      </c>
      <c r="C289" s="22"/>
      <c r="D289" s="46"/>
      <c r="E289" s="15"/>
      <c r="F289" s="15" t="s">
        <v>250</v>
      </c>
      <c r="H289" s="13" t="s">
        <v>277</v>
      </c>
      <c r="I289" s="22"/>
      <c r="J289" s="46"/>
      <c r="K289" s="15"/>
      <c r="L289" s="15" t="s">
        <v>250</v>
      </c>
      <c r="M289" s="17" t="str">
        <f>IF(J289&lt;=max_clock_stub_length,"Pass", "Fail")</f>
        <v>Pass</v>
      </c>
    </row>
    <row r="290" spans="2:13">
      <c r="B290" s="13" t="s">
        <v>278</v>
      </c>
      <c r="C290" s="22"/>
      <c r="D290" s="46"/>
      <c r="E290" s="40">
        <f>IF(D290&lt;1,0,ABS($D$289-D290))</f>
        <v>0</v>
      </c>
      <c r="F290" s="17" t="str">
        <f>IF(E290&lt;=max_clock_skew,"Pass", "Fail")</f>
        <v>Pass</v>
      </c>
      <c r="H290" s="13" t="s">
        <v>278</v>
      </c>
      <c r="I290" s="22"/>
      <c r="J290" s="46"/>
      <c r="K290" s="40">
        <f>IF(J290&lt;1,0,ABS($J$289-J290))</f>
        <v>0</v>
      </c>
      <c r="L290" s="17" t="str">
        <f>IF(K290&lt;=max_clock_stub_skew,"Pass", "Fail")</f>
        <v>Pass</v>
      </c>
      <c r="M290" s="17" t="str">
        <f>IF(J290&lt;=max_clock_stub_length,"Pass", "Fail")</f>
        <v>Pass</v>
      </c>
    </row>
    <row r="291" spans="2:13">
      <c r="B291" s="18" t="s">
        <v>252</v>
      </c>
      <c r="C291" s="22"/>
      <c r="D291" s="47"/>
      <c r="E291" s="41">
        <f>IF(D291&lt;1,0,ABS($D$289-D291))</f>
        <v>0</v>
      </c>
      <c r="F291" s="17" t="str">
        <f t="shared" ref="F291:F315" si="40">IF(E291&lt;=max_ACC_length_delta,"Pass", "Fail")</f>
        <v>Pass</v>
      </c>
      <c r="H291" s="18" t="s">
        <v>252</v>
      </c>
      <c r="I291" s="22"/>
      <c r="J291" s="47"/>
      <c r="K291" s="41">
        <f>IF(J291&lt;1,0,ABS($J$289-J291))</f>
        <v>0</v>
      </c>
      <c r="L291" s="17" t="str">
        <f t="shared" ref="L291:L320" si="41">IF(K291&lt;=max_ACC_stub_skew,"Pass", "Fail")</f>
        <v>Pass</v>
      </c>
      <c r="M291" s="17" t="str">
        <f t="shared" ref="M291:M320" si="42">IF(J291&lt;=max_ACC_stub_length,"Pass", "Fail")</f>
        <v>Pass</v>
      </c>
    </row>
    <row r="292" spans="2:13">
      <c r="B292" s="18" t="s">
        <v>253</v>
      </c>
      <c r="C292" s="22"/>
      <c r="D292" s="47"/>
      <c r="E292" s="41">
        <f t="shared" ref="E292:E320" si="43">IF(D292&lt;1,0,ABS($D$289-D292))</f>
        <v>0</v>
      </c>
      <c r="F292" s="17" t="str">
        <f t="shared" si="40"/>
        <v>Pass</v>
      </c>
      <c r="H292" s="18" t="s">
        <v>253</v>
      </c>
      <c r="I292" s="22"/>
      <c r="J292" s="47"/>
      <c r="K292" s="41">
        <f t="shared" ref="K292:K320" si="44">IF(J292&lt;1,0,ABS($J$289-J292))</f>
        <v>0</v>
      </c>
      <c r="L292" s="17" t="str">
        <f t="shared" si="41"/>
        <v>Pass</v>
      </c>
      <c r="M292" s="17" t="str">
        <f t="shared" si="42"/>
        <v>Pass</v>
      </c>
    </row>
    <row r="293" spans="2:13">
      <c r="B293" s="18" t="s">
        <v>254</v>
      </c>
      <c r="C293" s="22"/>
      <c r="D293" s="47"/>
      <c r="E293" s="41">
        <f t="shared" si="43"/>
        <v>0</v>
      </c>
      <c r="F293" s="17" t="str">
        <f t="shared" si="40"/>
        <v>Pass</v>
      </c>
      <c r="H293" s="18" t="s">
        <v>254</v>
      </c>
      <c r="I293" s="22"/>
      <c r="J293" s="47"/>
      <c r="K293" s="41">
        <f t="shared" si="44"/>
        <v>0</v>
      </c>
      <c r="L293" s="17" t="str">
        <f t="shared" si="41"/>
        <v>Pass</v>
      </c>
      <c r="M293" s="17" t="str">
        <f t="shared" si="42"/>
        <v>Pass</v>
      </c>
    </row>
    <row r="294" spans="2:13">
      <c r="B294" s="18" t="s">
        <v>255</v>
      </c>
      <c r="C294" s="22"/>
      <c r="D294" s="47"/>
      <c r="E294" s="41">
        <f t="shared" si="43"/>
        <v>0</v>
      </c>
      <c r="F294" s="17" t="str">
        <f t="shared" si="40"/>
        <v>Pass</v>
      </c>
      <c r="H294" s="18" t="s">
        <v>255</v>
      </c>
      <c r="I294" s="22"/>
      <c r="J294" s="47"/>
      <c r="K294" s="41">
        <f t="shared" si="44"/>
        <v>0</v>
      </c>
      <c r="L294" s="17" t="str">
        <f t="shared" si="41"/>
        <v>Pass</v>
      </c>
      <c r="M294" s="17" t="str">
        <f t="shared" si="42"/>
        <v>Pass</v>
      </c>
    </row>
    <row r="295" spans="2:13">
      <c r="B295" s="18" t="s">
        <v>256</v>
      </c>
      <c r="C295" s="22"/>
      <c r="D295" s="47"/>
      <c r="E295" s="41">
        <f t="shared" si="43"/>
        <v>0</v>
      </c>
      <c r="F295" s="17" t="str">
        <f t="shared" si="40"/>
        <v>Pass</v>
      </c>
      <c r="H295" s="18" t="s">
        <v>256</v>
      </c>
      <c r="I295" s="22"/>
      <c r="J295" s="47"/>
      <c r="K295" s="41">
        <f t="shared" si="44"/>
        <v>0</v>
      </c>
      <c r="L295" s="17" t="str">
        <f t="shared" si="41"/>
        <v>Pass</v>
      </c>
      <c r="M295" s="17" t="str">
        <f t="shared" si="42"/>
        <v>Pass</v>
      </c>
    </row>
    <row r="296" spans="2:13">
      <c r="B296" s="18" t="s">
        <v>257</v>
      </c>
      <c r="C296" s="22"/>
      <c r="D296" s="47"/>
      <c r="E296" s="41">
        <f t="shared" si="43"/>
        <v>0</v>
      </c>
      <c r="F296" s="17" t="str">
        <f t="shared" si="40"/>
        <v>Pass</v>
      </c>
      <c r="H296" s="18" t="s">
        <v>257</v>
      </c>
      <c r="I296" s="22"/>
      <c r="J296" s="47"/>
      <c r="K296" s="41">
        <f t="shared" si="44"/>
        <v>0</v>
      </c>
      <c r="L296" s="17" t="str">
        <f t="shared" si="41"/>
        <v>Pass</v>
      </c>
      <c r="M296" s="17" t="str">
        <f t="shared" si="42"/>
        <v>Pass</v>
      </c>
    </row>
    <row r="297" spans="2:13">
      <c r="B297" s="18" t="s">
        <v>258</v>
      </c>
      <c r="C297" s="22"/>
      <c r="D297" s="47"/>
      <c r="E297" s="41">
        <f t="shared" si="43"/>
        <v>0</v>
      </c>
      <c r="F297" s="17" t="str">
        <f t="shared" si="40"/>
        <v>Pass</v>
      </c>
      <c r="H297" s="18" t="s">
        <v>258</v>
      </c>
      <c r="I297" s="22"/>
      <c r="J297" s="47"/>
      <c r="K297" s="41">
        <f t="shared" si="44"/>
        <v>0</v>
      </c>
      <c r="L297" s="17" t="str">
        <f t="shared" si="41"/>
        <v>Pass</v>
      </c>
      <c r="M297" s="17" t="str">
        <f t="shared" si="42"/>
        <v>Pass</v>
      </c>
    </row>
    <row r="298" spans="2:13">
      <c r="B298" s="18" t="s">
        <v>259</v>
      </c>
      <c r="C298" s="22"/>
      <c r="D298" s="47"/>
      <c r="E298" s="41">
        <f t="shared" si="43"/>
        <v>0</v>
      </c>
      <c r="F298" s="17" t="str">
        <f t="shared" si="40"/>
        <v>Pass</v>
      </c>
      <c r="H298" s="18" t="s">
        <v>259</v>
      </c>
      <c r="I298" s="22"/>
      <c r="J298" s="47"/>
      <c r="K298" s="41">
        <f t="shared" si="44"/>
        <v>0</v>
      </c>
      <c r="L298" s="17" t="str">
        <f t="shared" si="41"/>
        <v>Pass</v>
      </c>
      <c r="M298" s="17" t="str">
        <f t="shared" si="42"/>
        <v>Pass</v>
      </c>
    </row>
    <row r="299" spans="2:13">
      <c r="B299" s="18" t="s">
        <v>260</v>
      </c>
      <c r="C299" s="22"/>
      <c r="D299" s="47"/>
      <c r="E299" s="41">
        <f t="shared" si="43"/>
        <v>0</v>
      </c>
      <c r="F299" s="17" t="str">
        <f t="shared" si="40"/>
        <v>Pass</v>
      </c>
      <c r="H299" s="18" t="s">
        <v>260</v>
      </c>
      <c r="I299" s="22"/>
      <c r="J299" s="47"/>
      <c r="K299" s="41">
        <f t="shared" si="44"/>
        <v>0</v>
      </c>
      <c r="L299" s="17" t="str">
        <f t="shared" si="41"/>
        <v>Pass</v>
      </c>
      <c r="M299" s="17" t="str">
        <f t="shared" si="42"/>
        <v>Pass</v>
      </c>
    </row>
    <row r="300" spans="2:13">
      <c r="B300" s="18" t="s">
        <v>261</v>
      </c>
      <c r="C300" s="22"/>
      <c r="D300" s="47"/>
      <c r="E300" s="41">
        <f t="shared" si="43"/>
        <v>0</v>
      </c>
      <c r="F300" s="17" t="str">
        <f t="shared" si="40"/>
        <v>Pass</v>
      </c>
      <c r="H300" s="18" t="s">
        <v>261</v>
      </c>
      <c r="I300" s="22"/>
      <c r="J300" s="47"/>
      <c r="K300" s="41">
        <f t="shared" si="44"/>
        <v>0</v>
      </c>
      <c r="L300" s="17" t="str">
        <f t="shared" si="41"/>
        <v>Pass</v>
      </c>
      <c r="M300" s="17" t="str">
        <f t="shared" si="42"/>
        <v>Pass</v>
      </c>
    </row>
    <row r="301" spans="2:13">
      <c r="B301" s="18" t="s">
        <v>262</v>
      </c>
      <c r="C301" s="22"/>
      <c r="D301" s="47"/>
      <c r="E301" s="41">
        <f t="shared" si="43"/>
        <v>0</v>
      </c>
      <c r="F301" s="17" t="str">
        <f t="shared" si="40"/>
        <v>Pass</v>
      </c>
      <c r="H301" s="18" t="s">
        <v>262</v>
      </c>
      <c r="I301" s="22"/>
      <c r="J301" s="47"/>
      <c r="K301" s="41">
        <f t="shared" si="44"/>
        <v>0</v>
      </c>
      <c r="L301" s="17" t="str">
        <f t="shared" si="41"/>
        <v>Pass</v>
      </c>
      <c r="M301" s="17" t="str">
        <f t="shared" si="42"/>
        <v>Pass</v>
      </c>
    </row>
    <row r="302" spans="2:13">
      <c r="B302" s="18" t="s">
        <v>263</v>
      </c>
      <c r="C302" s="22"/>
      <c r="D302" s="47"/>
      <c r="E302" s="41">
        <f t="shared" si="43"/>
        <v>0</v>
      </c>
      <c r="F302" s="17" t="str">
        <f t="shared" si="40"/>
        <v>Pass</v>
      </c>
      <c r="H302" s="18" t="s">
        <v>263</v>
      </c>
      <c r="I302" s="22"/>
      <c r="J302" s="47"/>
      <c r="K302" s="41">
        <f t="shared" si="44"/>
        <v>0</v>
      </c>
      <c r="L302" s="17" t="str">
        <f t="shared" si="41"/>
        <v>Pass</v>
      </c>
      <c r="M302" s="17" t="str">
        <f t="shared" si="42"/>
        <v>Pass</v>
      </c>
    </row>
    <row r="303" spans="2:13">
      <c r="B303" s="18" t="s">
        <v>264</v>
      </c>
      <c r="C303" s="22"/>
      <c r="D303" s="47"/>
      <c r="E303" s="41">
        <f t="shared" si="43"/>
        <v>0</v>
      </c>
      <c r="F303" s="17" t="str">
        <f t="shared" si="40"/>
        <v>Pass</v>
      </c>
      <c r="H303" s="18" t="s">
        <v>264</v>
      </c>
      <c r="I303" s="22"/>
      <c r="J303" s="47"/>
      <c r="K303" s="41">
        <f t="shared" si="44"/>
        <v>0</v>
      </c>
      <c r="L303" s="17" t="str">
        <f t="shared" si="41"/>
        <v>Pass</v>
      </c>
      <c r="M303" s="17" t="str">
        <f t="shared" si="42"/>
        <v>Pass</v>
      </c>
    </row>
    <row r="304" spans="2:13">
      <c r="B304" s="18" t="s">
        <v>265</v>
      </c>
      <c r="C304" s="22"/>
      <c r="D304" s="47"/>
      <c r="E304" s="41">
        <f t="shared" si="43"/>
        <v>0</v>
      </c>
      <c r="F304" s="17" t="str">
        <f t="shared" si="40"/>
        <v>Pass</v>
      </c>
      <c r="H304" s="18" t="s">
        <v>265</v>
      </c>
      <c r="I304" s="22"/>
      <c r="J304" s="47"/>
      <c r="K304" s="41">
        <f t="shared" si="44"/>
        <v>0</v>
      </c>
      <c r="L304" s="17" t="str">
        <f t="shared" si="41"/>
        <v>Pass</v>
      </c>
      <c r="M304" s="17" t="str">
        <f t="shared" si="42"/>
        <v>Pass</v>
      </c>
    </row>
    <row r="305" spans="2:13">
      <c r="B305" s="18" t="s">
        <v>266</v>
      </c>
      <c r="C305" s="22"/>
      <c r="D305" s="47"/>
      <c r="E305" s="41">
        <f t="shared" si="43"/>
        <v>0</v>
      </c>
      <c r="F305" s="17" t="str">
        <f t="shared" si="40"/>
        <v>Pass</v>
      </c>
      <c r="H305" s="18" t="s">
        <v>266</v>
      </c>
      <c r="I305" s="22"/>
      <c r="J305" s="47"/>
      <c r="K305" s="41">
        <f t="shared" si="44"/>
        <v>0</v>
      </c>
      <c r="L305" s="17" t="str">
        <f t="shared" si="41"/>
        <v>Pass</v>
      </c>
      <c r="M305" s="17" t="str">
        <f t="shared" si="42"/>
        <v>Pass</v>
      </c>
    </row>
    <row r="306" spans="2:13">
      <c r="B306" s="18" t="s">
        <v>267</v>
      </c>
      <c r="C306" s="22"/>
      <c r="D306" s="47"/>
      <c r="E306" s="41">
        <f t="shared" si="43"/>
        <v>0</v>
      </c>
      <c r="F306" s="17" t="str">
        <f t="shared" si="40"/>
        <v>Pass</v>
      </c>
      <c r="H306" s="18" t="s">
        <v>267</v>
      </c>
      <c r="I306" s="22"/>
      <c r="J306" s="47"/>
      <c r="K306" s="41">
        <f t="shared" si="44"/>
        <v>0</v>
      </c>
      <c r="L306" s="17" t="str">
        <f t="shared" si="41"/>
        <v>Pass</v>
      </c>
      <c r="M306" s="17" t="str">
        <f t="shared" si="42"/>
        <v>Pass</v>
      </c>
    </row>
    <row r="307" spans="2:13">
      <c r="B307" s="18" t="s">
        <v>268</v>
      </c>
      <c r="C307" s="22"/>
      <c r="D307" s="47"/>
      <c r="E307" s="41">
        <f t="shared" si="43"/>
        <v>0</v>
      </c>
      <c r="F307" s="17" t="str">
        <f t="shared" si="40"/>
        <v>Pass</v>
      </c>
      <c r="H307" s="18" t="s">
        <v>268</v>
      </c>
      <c r="I307" s="22"/>
      <c r="J307" s="47"/>
      <c r="K307" s="41">
        <f t="shared" si="44"/>
        <v>0</v>
      </c>
      <c r="L307" s="17" t="str">
        <f t="shared" si="41"/>
        <v>Pass</v>
      </c>
      <c r="M307" s="17" t="str">
        <f t="shared" si="42"/>
        <v>Pass</v>
      </c>
    </row>
    <row r="308" spans="2:13">
      <c r="B308" s="18" t="s">
        <v>269</v>
      </c>
      <c r="C308" s="22"/>
      <c r="D308" s="47"/>
      <c r="E308" s="41">
        <f t="shared" si="43"/>
        <v>0</v>
      </c>
      <c r="F308" s="17" t="str">
        <f t="shared" si="40"/>
        <v>Pass</v>
      </c>
      <c r="H308" s="18" t="s">
        <v>269</v>
      </c>
      <c r="I308" s="22"/>
      <c r="J308" s="47"/>
      <c r="K308" s="41">
        <f t="shared" si="44"/>
        <v>0</v>
      </c>
      <c r="L308" s="17" t="str">
        <f t="shared" si="41"/>
        <v>Pass</v>
      </c>
      <c r="M308" s="17" t="str">
        <f t="shared" si="42"/>
        <v>Pass</v>
      </c>
    </row>
    <row r="309" spans="2:13">
      <c r="B309" s="18" t="s">
        <v>270</v>
      </c>
      <c r="C309" s="22"/>
      <c r="D309" s="47"/>
      <c r="E309" s="41">
        <f t="shared" si="43"/>
        <v>0</v>
      </c>
      <c r="F309" s="17" t="str">
        <f t="shared" si="40"/>
        <v>Pass</v>
      </c>
      <c r="H309" s="18" t="s">
        <v>270</v>
      </c>
      <c r="I309" s="22"/>
      <c r="J309" s="47"/>
      <c r="K309" s="41">
        <f t="shared" si="44"/>
        <v>0</v>
      </c>
      <c r="L309" s="17" t="str">
        <f t="shared" si="41"/>
        <v>Pass</v>
      </c>
      <c r="M309" s="17" t="str">
        <f t="shared" si="42"/>
        <v>Pass</v>
      </c>
    </row>
    <row r="310" spans="2:13">
      <c r="B310" s="18" t="s">
        <v>271</v>
      </c>
      <c r="C310" s="22"/>
      <c r="D310" s="47"/>
      <c r="E310" s="41">
        <f t="shared" si="43"/>
        <v>0</v>
      </c>
      <c r="F310" s="17" t="str">
        <f t="shared" si="40"/>
        <v>Pass</v>
      </c>
      <c r="H310" s="18" t="s">
        <v>271</v>
      </c>
      <c r="I310" s="22"/>
      <c r="J310" s="47"/>
      <c r="K310" s="41">
        <f t="shared" si="44"/>
        <v>0</v>
      </c>
      <c r="L310" s="17" t="str">
        <f t="shared" si="41"/>
        <v>Pass</v>
      </c>
      <c r="M310" s="17" t="str">
        <f t="shared" si="42"/>
        <v>Pass</v>
      </c>
    </row>
    <row r="311" spans="2:13">
      <c r="B311" s="18" t="s">
        <v>272</v>
      </c>
      <c r="C311" s="22"/>
      <c r="D311" s="47"/>
      <c r="E311" s="41">
        <f t="shared" si="43"/>
        <v>0</v>
      </c>
      <c r="F311" s="17" t="str">
        <f t="shared" si="40"/>
        <v>Pass</v>
      </c>
      <c r="H311" s="18" t="s">
        <v>272</v>
      </c>
      <c r="I311" s="22"/>
      <c r="J311" s="47"/>
      <c r="K311" s="41">
        <f t="shared" si="44"/>
        <v>0</v>
      </c>
      <c r="L311" s="17" t="str">
        <f t="shared" si="41"/>
        <v>Pass</v>
      </c>
      <c r="M311" s="17" t="str">
        <f t="shared" si="42"/>
        <v>Pass</v>
      </c>
    </row>
    <row r="312" spans="2:13">
      <c r="B312" s="18" t="s">
        <v>273</v>
      </c>
      <c r="C312" s="22"/>
      <c r="D312" s="47"/>
      <c r="E312" s="41">
        <f t="shared" si="43"/>
        <v>0</v>
      </c>
      <c r="F312" s="17" t="str">
        <f t="shared" si="40"/>
        <v>Pass</v>
      </c>
      <c r="H312" s="18" t="s">
        <v>273</v>
      </c>
      <c r="I312" s="22"/>
      <c r="J312" s="47"/>
      <c r="K312" s="41">
        <f t="shared" si="44"/>
        <v>0</v>
      </c>
      <c r="L312" s="17" t="str">
        <f t="shared" si="41"/>
        <v>Pass</v>
      </c>
      <c r="M312" s="17" t="str">
        <f t="shared" si="42"/>
        <v>Pass</v>
      </c>
    </row>
    <row r="313" spans="2:13">
      <c r="B313" s="18" t="s">
        <v>274</v>
      </c>
      <c r="C313" s="22"/>
      <c r="D313" s="47"/>
      <c r="E313" s="41">
        <f t="shared" si="43"/>
        <v>0</v>
      </c>
      <c r="F313" s="17" t="str">
        <f t="shared" si="40"/>
        <v>Pass</v>
      </c>
      <c r="H313" s="18" t="s">
        <v>274</v>
      </c>
      <c r="I313" s="22"/>
      <c r="J313" s="47"/>
      <c r="K313" s="41">
        <f t="shared" si="44"/>
        <v>0</v>
      </c>
      <c r="L313" s="17" t="str">
        <f t="shared" si="41"/>
        <v>Pass</v>
      </c>
      <c r="M313" s="17" t="str">
        <f t="shared" si="42"/>
        <v>Pass</v>
      </c>
    </row>
    <row r="314" spans="2:13">
      <c r="B314" s="18" t="s">
        <v>275</v>
      </c>
      <c r="C314" s="22"/>
      <c r="D314" s="47"/>
      <c r="E314" s="41">
        <f t="shared" si="43"/>
        <v>0</v>
      </c>
      <c r="F314" s="17" t="str">
        <f t="shared" si="40"/>
        <v>Pass</v>
      </c>
      <c r="H314" s="18" t="s">
        <v>275</v>
      </c>
      <c r="I314" s="22"/>
      <c r="J314" s="47"/>
      <c r="K314" s="41">
        <f t="shared" si="44"/>
        <v>0</v>
      </c>
      <c r="L314" s="17" t="str">
        <f t="shared" si="41"/>
        <v>Pass</v>
      </c>
      <c r="M314" s="17" t="str">
        <f t="shared" si="42"/>
        <v>Pass</v>
      </c>
    </row>
    <row r="315" spans="2:13">
      <c r="B315" s="18" t="s">
        <v>276</v>
      </c>
      <c r="C315" s="22"/>
      <c r="D315" s="47"/>
      <c r="E315" s="41">
        <f t="shared" si="43"/>
        <v>0</v>
      </c>
      <c r="F315" s="17" t="str">
        <f t="shared" si="40"/>
        <v>Pass</v>
      </c>
      <c r="H315" s="18" t="s">
        <v>276</v>
      </c>
      <c r="I315" s="22"/>
      <c r="J315" s="47"/>
      <c r="K315" s="41">
        <f t="shared" si="44"/>
        <v>0</v>
      </c>
      <c r="L315" s="17" t="str">
        <f t="shared" si="41"/>
        <v>Pass</v>
      </c>
      <c r="M315" s="17" t="str">
        <f t="shared" si="42"/>
        <v>Pass</v>
      </c>
    </row>
    <row r="316" spans="2:13">
      <c r="B316" s="18" t="s">
        <v>279</v>
      </c>
      <c r="C316" s="22"/>
      <c r="D316" s="47"/>
      <c r="E316" s="41">
        <f t="shared" si="43"/>
        <v>0</v>
      </c>
      <c r="F316" s="17" t="str">
        <f>IF(E316&lt;=max_clock_skew,"Pass", "Fail")</f>
        <v>Pass</v>
      </c>
      <c r="H316" s="18" t="s">
        <v>279</v>
      </c>
      <c r="I316" s="22"/>
      <c r="J316" s="47"/>
      <c r="K316" s="41">
        <f t="shared" si="44"/>
        <v>0</v>
      </c>
      <c r="L316" s="17" t="str">
        <f t="shared" si="41"/>
        <v>Pass</v>
      </c>
      <c r="M316" s="17" t="str">
        <f t="shared" si="42"/>
        <v>Pass</v>
      </c>
    </row>
    <row r="317" spans="2:13">
      <c r="B317" s="18" t="s">
        <v>280</v>
      </c>
      <c r="C317" s="22"/>
      <c r="D317" s="47"/>
      <c r="E317" s="41">
        <f t="shared" si="43"/>
        <v>0</v>
      </c>
      <c r="F317" s="17" t="str">
        <f>IF(E317&lt;=max_clock_skew,"Pass", "Fail")</f>
        <v>Pass</v>
      </c>
      <c r="H317" s="18" t="s">
        <v>280</v>
      </c>
      <c r="I317" s="22"/>
      <c r="J317" s="47"/>
      <c r="K317" s="41">
        <f t="shared" si="44"/>
        <v>0</v>
      </c>
      <c r="L317" s="17" t="str">
        <f t="shared" si="41"/>
        <v>Pass</v>
      </c>
      <c r="M317" s="17" t="str">
        <f t="shared" si="42"/>
        <v>Pass</v>
      </c>
    </row>
    <row r="318" spans="2:13">
      <c r="B318" s="18" t="s">
        <v>281</v>
      </c>
      <c r="C318" s="22"/>
      <c r="D318" s="47"/>
      <c r="E318" s="41">
        <f t="shared" si="43"/>
        <v>0</v>
      </c>
      <c r="F318" s="17" t="str">
        <f>IF(E318&lt;=max_ACC_length_delta,"Pass", "Fail")</f>
        <v>Pass</v>
      </c>
      <c r="H318" s="18" t="s">
        <v>281</v>
      </c>
      <c r="I318" s="22"/>
      <c r="J318" s="47"/>
      <c r="K318" s="41">
        <f t="shared" si="44"/>
        <v>0</v>
      </c>
      <c r="L318" s="17" t="str">
        <f t="shared" si="41"/>
        <v>Pass</v>
      </c>
      <c r="M318" s="17" t="str">
        <f t="shared" si="42"/>
        <v>Pass</v>
      </c>
    </row>
    <row r="319" spans="2:13">
      <c r="B319" s="18" t="s">
        <v>282</v>
      </c>
      <c r="C319" s="22"/>
      <c r="D319" s="47"/>
      <c r="E319" s="41">
        <f t="shared" si="43"/>
        <v>0</v>
      </c>
      <c r="F319" s="17" t="str">
        <f>IF(E319&lt;=max_ACC_length_delta,"Pass", "Fail")</f>
        <v>Pass</v>
      </c>
      <c r="H319" s="18" t="s">
        <v>282</v>
      </c>
      <c r="I319" s="22"/>
      <c r="J319" s="47"/>
      <c r="K319" s="41">
        <f t="shared" si="44"/>
        <v>0</v>
      </c>
      <c r="L319" s="17" t="str">
        <f t="shared" si="41"/>
        <v>Pass</v>
      </c>
      <c r="M319" s="17" t="str">
        <f t="shared" si="42"/>
        <v>Pass</v>
      </c>
    </row>
    <row r="320" spans="2:13">
      <c r="B320" s="18" t="s">
        <v>283</v>
      </c>
      <c r="C320" s="22"/>
      <c r="D320" s="47"/>
      <c r="E320" s="41">
        <f t="shared" si="43"/>
        <v>0</v>
      </c>
      <c r="F320" s="17" t="str">
        <f>IF(E320&lt;=max_ACC_length_delta,"Pass", "Fail")</f>
        <v>Pass</v>
      </c>
      <c r="H320" s="18" t="s">
        <v>283</v>
      </c>
      <c r="I320" s="22"/>
      <c r="J320" s="47"/>
      <c r="K320" s="41">
        <f t="shared" si="44"/>
        <v>0</v>
      </c>
      <c r="L320" s="17" t="str">
        <f t="shared" si="41"/>
        <v>Pass</v>
      </c>
      <c r="M320" s="17" t="str">
        <f t="shared" si="42"/>
        <v>Pass</v>
      </c>
    </row>
    <row r="323" spans="2:2">
      <c r="B323" s="21" t="s">
        <v>445</v>
      </c>
    </row>
  </sheetData>
  <sheetProtection password="DF21" sheet="1" objects="1" scenarios="1"/>
  <phoneticPr fontId="1" type="noConversion"/>
  <conditionalFormatting sqref="E17">
    <cfRule type="cellIs" dxfId="132" priority="90" stopIfTrue="1" operator="greaterThan">
      <formula>20</formula>
    </cfRule>
  </conditionalFormatting>
  <conditionalFormatting sqref="F17:F48">
    <cfRule type="cellIs" dxfId="131" priority="91" stopIfTrue="1" operator="equal">
      <formula>"Fail"</formula>
    </cfRule>
    <cfRule type="cellIs" dxfId="130" priority="92" stopIfTrue="1" operator="equal">
      <formula>"Pass"</formula>
    </cfRule>
  </conditionalFormatting>
  <conditionalFormatting sqref="E51">
    <cfRule type="cellIs" dxfId="129" priority="87" stopIfTrue="1" operator="greaterThan">
      <formula>20</formula>
    </cfRule>
  </conditionalFormatting>
  <conditionalFormatting sqref="F51:F82">
    <cfRule type="cellIs" dxfId="128" priority="88" stopIfTrue="1" operator="equal">
      <formula>"Fail"</formula>
    </cfRule>
    <cfRule type="cellIs" dxfId="127" priority="89" stopIfTrue="1" operator="equal">
      <formula>"Pass"</formula>
    </cfRule>
  </conditionalFormatting>
  <conditionalFormatting sqref="E85">
    <cfRule type="cellIs" dxfId="126" priority="84" stopIfTrue="1" operator="greaterThan">
      <formula>20</formula>
    </cfRule>
  </conditionalFormatting>
  <conditionalFormatting sqref="F85:F116">
    <cfRule type="cellIs" dxfId="125" priority="85" stopIfTrue="1" operator="equal">
      <formula>"Fail"</formula>
    </cfRule>
    <cfRule type="cellIs" dxfId="124" priority="86" stopIfTrue="1" operator="equal">
      <formula>"Pass"</formula>
    </cfRule>
  </conditionalFormatting>
  <conditionalFormatting sqref="E119">
    <cfRule type="cellIs" dxfId="123" priority="81" stopIfTrue="1" operator="greaterThan">
      <formula>20</formula>
    </cfRule>
  </conditionalFormatting>
  <conditionalFormatting sqref="F119:F150">
    <cfRule type="cellIs" dxfId="122" priority="82" stopIfTrue="1" operator="equal">
      <formula>"Fail"</formula>
    </cfRule>
    <cfRule type="cellIs" dxfId="121" priority="83" stopIfTrue="1" operator="equal">
      <formula>"Pass"</formula>
    </cfRule>
  </conditionalFormatting>
  <conditionalFormatting sqref="E153">
    <cfRule type="cellIs" dxfId="120" priority="78" stopIfTrue="1" operator="greaterThan">
      <formula>20</formula>
    </cfRule>
  </conditionalFormatting>
  <conditionalFormatting sqref="F153:F184">
    <cfRule type="cellIs" dxfId="119" priority="79" stopIfTrue="1" operator="equal">
      <formula>"Fail"</formula>
    </cfRule>
    <cfRule type="cellIs" dxfId="118" priority="80" stopIfTrue="1" operator="equal">
      <formula>"Pass"</formula>
    </cfRule>
  </conditionalFormatting>
  <conditionalFormatting sqref="E187">
    <cfRule type="cellIs" dxfId="117" priority="75" stopIfTrue="1" operator="greaterThan">
      <formula>20</formula>
    </cfRule>
  </conditionalFormatting>
  <conditionalFormatting sqref="F187:F218">
    <cfRule type="cellIs" dxfId="116" priority="76" stopIfTrue="1" operator="equal">
      <formula>"Fail"</formula>
    </cfRule>
    <cfRule type="cellIs" dxfId="115" priority="77" stopIfTrue="1" operator="equal">
      <formula>"Pass"</formula>
    </cfRule>
  </conditionalFormatting>
  <conditionalFormatting sqref="E221">
    <cfRule type="cellIs" dxfId="114" priority="72" stopIfTrue="1" operator="greaterThan">
      <formula>20</formula>
    </cfRule>
  </conditionalFormatting>
  <conditionalFormatting sqref="F221:F252">
    <cfRule type="cellIs" dxfId="113" priority="73" stopIfTrue="1" operator="equal">
      <formula>"Fail"</formula>
    </cfRule>
    <cfRule type="cellIs" dxfId="112" priority="74" stopIfTrue="1" operator="equal">
      <formula>"Pass"</formula>
    </cfRule>
  </conditionalFormatting>
  <conditionalFormatting sqref="E255">
    <cfRule type="cellIs" dxfId="111" priority="69" stopIfTrue="1" operator="greaterThan">
      <formula>20</formula>
    </cfRule>
  </conditionalFormatting>
  <conditionalFormatting sqref="F255:F286">
    <cfRule type="cellIs" dxfId="110" priority="70" stopIfTrue="1" operator="equal">
      <formula>"Fail"</formula>
    </cfRule>
    <cfRule type="cellIs" dxfId="109" priority="71" stopIfTrue="1" operator="equal">
      <formula>"Pass"</formula>
    </cfRule>
  </conditionalFormatting>
  <conditionalFormatting sqref="E289">
    <cfRule type="cellIs" dxfId="108" priority="66" stopIfTrue="1" operator="greaterThan">
      <formula>20</formula>
    </cfRule>
  </conditionalFormatting>
  <conditionalFormatting sqref="F289:F320">
    <cfRule type="cellIs" dxfId="107" priority="67" stopIfTrue="1" operator="equal">
      <formula>"Fail"</formula>
    </cfRule>
    <cfRule type="cellIs" dxfId="106" priority="68" stopIfTrue="1" operator="equal">
      <formula>"Pass"</formula>
    </cfRule>
  </conditionalFormatting>
  <conditionalFormatting sqref="K17">
    <cfRule type="cellIs" dxfId="105" priority="63" stopIfTrue="1" operator="greaterThan">
      <formula>20</formula>
    </cfRule>
  </conditionalFormatting>
  <conditionalFormatting sqref="L17:L48">
    <cfRule type="cellIs" dxfId="104" priority="64" stopIfTrue="1" operator="equal">
      <formula>"Fail"</formula>
    </cfRule>
    <cfRule type="cellIs" dxfId="103" priority="65" stopIfTrue="1" operator="equal">
      <formula>"Pass"</formula>
    </cfRule>
  </conditionalFormatting>
  <conditionalFormatting sqref="K51">
    <cfRule type="cellIs" dxfId="102" priority="60" stopIfTrue="1" operator="greaterThan">
      <formula>20</formula>
    </cfRule>
  </conditionalFormatting>
  <conditionalFormatting sqref="L51:L82">
    <cfRule type="cellIs" dxfId="101" priority="61" stopIfTrue="1" operator="equal">
      <formula>"Fail"</formula>
    </cfRule>
    <cfRule type="cellIs" dxfId="100" priority="62" stopIfTrue="1" operator="equal">
      <formula>"Pass"</formula>
    </cfRule>
  </conditionalFormatting>
  <conditionalFormatting sqref="K85">
    <cfRule type="cellIs" dxfId="99" priority="57" stopIfTrue="1" operator="greaterThan">
      <formula>20</formula>
    </cfRule>
  </conditionalFormatting>
  <conditionalFormatting sqref="L85:L116">
    <cfRule type="cellIs" dxfId="98" priority="58" stopIfTrue="1" operator="equal">
      <formula>"Fail"</formula>
    </cfRule>
    <cfRule type="cellIs" dxfId="97" priority="59" stopIfTrue="1" operator="equal">
      <formula>"Pass"</formula>
    </cfRule>
  </conditionalFormatting>
  <conditionalFormatting sqref="K119">
    <cfRule type="cellIs" dxfId="96" priority="54" stopIfTrue="1" operator="greaterThan">
      <formula>20</formula>
    </cfRule>
  </conditionalFormatting>
  <conditionalFormatting sqref="L119:L150">
    <cfRule type="cellIs" dxfId="95" priority="55" stopIfTrue="1" operator="equal">
      <formula>"Fail"</formula>
    </cfRule>
    <cfRule type="cellIs" dxfId="94" priority="56" stopIfTrue="1" operator="equal">
      <formula>"Pass"</formula>
    </cfRule>
  </conditionalFormatting>
  <conditionalFormatting sqref="K153">
    <cfRule type="cellIs" dxfId="93" priority="51" stopIfTrue="1" operator="greaterThan">
      <formula>20</formula>
    </cfRule>
  </conditionalFormatting>
  <conditionalFormatting sqref="L153:L184">
    <cfRule type="cellIs" dxfId="92" priority="52" stopIfTrue="1" operator="equal">
      <formula>"Fail"</formula>
    </cfRule>
    <cfRule type="cellIs" dxfId="91" priority="53" stopIfTrue="1" operator="equal">
      <formula>"Pass"</formula>
    </cfRule>
  </conditionalFormatting>
  <conditionalFormatting sqref="K187">
    <cfRule type="cellIs" dxfId="90" priority="48" stopIfTrue="1" operator="greaterThan">
      <formula>20</formula>
    </cfRule>
  </conditionalFormatting>
  <conditionalFormatting sqref="L187:L218">
    <cfRule type="cellIs" dxfId="89" priority="49" stopIfTrue="1" operator="equal">
      <formula>"Fail"</formula>
    </cfRule>
    <cfRule type="cellIs" dxfId="88" priority="50" stopIfTrue="1" operator="equal">
      <formula>"Pass"</formula>
    </cfRule>
  </conditionalFormatting>
  <conditionalFormatting sqref="K221">
    <cfRule type="cellIs" dxfId="87" priority="45" stopIfTrue="1" operator="greaterThan">
      <formula>20</formula>
    </cfRule>
  </conditionalFormatting>
  <conditionalFormatting sqref="L221:L252">
    <cfRule type="cellIs" dxfId="86" priority="46" stopIfTrue="1" operator="equal">
      <formula>"Fail"</formula>
    </cfRule>
    <cfRule type="cellIs" dxfId="85" priority="47" stopIfTrue="1" operator="equal">
      <formula>"Pass"</formula>
    </cfRule>
  </conditionalFormatting>
  <conditionalFormatting sqref="K255">
    <cfRule type="cellIs" dxfId="84" priority="42" stopIfTrue="1" operator="greaterThan">
      <formula>20</formula>
    </cfRule>
  </conditionalFormatting>
  <conditionalFormatting sqref="L255:L286">
    <cfRule type="cellIs" dxfId="83" priority="43" stopIfTrue="1" operator="equal">
      <formula>"Fail"</formula>
    </cfRule>
    <cfRule type="cellIs" dxfId="82" priority="44" stopIfTrue="1" operator="equal">
      <formula>"Pass"</formula>
    </cfRule>
  </conditionalFormatting>
  <conditionalFormatting sqref="K289">
    <cfRule type="cellIs" dxfId="81" priority="39" stopIfTrue="1" operator="greaterThan">
      <formula>20</formula>
    </cfRule>
  </conditionalFormatting>
  <conditionalFormatting sqref="L289:L320">
    <cfRule type="cellIs" dxfId="80" priority="40" stopIfTrue="1" operator="equal">
      <formula>"Fail"</formula>
    </cfRule>
    <cfRule type="cellIs" dxfId="79" priority="41" stopIfTrue="1" operator="equal">
      <formula>"Pass"</formula>
    </cfRule>
  </conditionalFormatting>
  <conditionalFormatting sqref="M290:M320">
    <cfRule type="cellIs" dxfId="78" priority="3" stopIfTrue="1" operator="equal">
      <formula>"Fail"</formula>
    </cfRule>
    <cfRule type="cellIs" dxfId="77" priority="4" stopIfTrue="1" operator="equal">
      <formula>"Pass"</formula>
    </cfRule>
  </conditionalFormatting>
  <conditionalFormatting sqref="M18:M48">
    <cfRule type="cellIs" dxfId="76" priority="35" stopIfTrue="1" operator="equal">
      <formula>"Fail"</formula>
    </cfRule>
    <cfRule type="cellIs" dxfId="75" priority="36" stopIfTrue="1" operator="equal">
      <formula>"Pass"</formula>
    </cfRule>
  </conditionalFormatting>
  <conditionalFormatting sqref="M17">
    <cfRule type="cellIs" dxfId="74" priority="33" stopIfTrue="1" operator="equal">
      <formula>"Fail"</formula>
    </cfRule>
    <cfRule type="cellIs" dxfId="73" priority="34" stopIfTrue="1" operator="equal">
      <formula>"Pass"</formula>
    </cfRule>
  </conditionalFormatting>
  <conditionalFormatting sqref="M52:M82">
    <cfRule type="cellIs" dxfId="72" priority="31" stopIfTrue="1" operator="equal">
      <formula>"Fail"</formula>
    </cfRule>
    <cfRule type="cellIs" dxfId="71" priority="32" stopIfTrue="1" operator="equal">
      <formula>"Pass"</formula>
    </cfRule>
  </conditionalFormatting>
  <conditionalFormatting sqref="M51">
    <cfRule type="cellIs" dxfId="70" priority="29" stopIfTrue="1" operator="equal">
      <formula>"Fail"</formula>
    </cfRule>
    <cfRule type="cellIs" dxfId="69" priority="30" stopIfTrue="1" operator="equal">
      <formula>"Pass"</formula>
    </cfRule>
  </conditionalFormatting>
  <conditionalFormatting sqref="M86:M116">
    <cfRule type="cellIs" dxfId="68" priority="27" stopIfTrue="1" operator="equal">
      <formula>"Fail"</formula>
    </cfRule>
    <cfRule type="cellIs" dxfId="67" priority="28" stopIfTrue="1" operator="equal">
      <formula>"Pass"</formula>
    </cfRule>
  </conditionalFormatting>
  <conditionalFormatting sqref="M85">
    <cfRule type="cellIs" dxfId="66" priority="25" stopIfTrue="1" operator="equal">
      <formula>"Fail"</formula>
    </cfRule>
    <cfRule type="cellIs" dxfId="65" priority="26" stopIfTrue="1" operator="equal">
      <formula>"Pass"</formula>
    </cfRule>
  </conditionalFormatting>
  <conditionalFormatting sqref="M120:M150">
    <cfRule type="cellIs" dxfId="64" priority="23" stopIfTrue="1" operator="equal">
      <formula>"Fail"</formula>
    </cfRule>
    <cfRule type="cellIs" dxfId="63" priority="24" stopIfTrue="1" operator="equal">
      <formula>"Pass"</formula>
    </cfRule>
  </conditionalFormatting>
  <conditionalFormatting sqref="M119">
    <cfRule type="cellIs" dxfId="62" priority="21" stopIfTrue="1" operator="equal">
      <formula>"Fail"</formula>
    </cfRule>
    <cfRule type="cellIs" dxfId="61" priority="22" stopIfTrue="1" operator="equal">
      <formula>"Pass"</formula>
    </cfRule>
  </conditionalFormatting>
  <conditionalFormatting sqref="M154:M184">
    <cfRule type="cellIs" dxfId="60" priority="19" stopIfTrue="1" operator="equal">
      <formula>"Fail"</formula>
    </cfRule>
    <cfRule type="cellIs" dxfId="59" priority="20" stopIfTrue="1" operator="equal">
      <formula>"Pass"</formula>
    </cfRule>
  </conditionalFormatting>
  <conditionalFormatting sqref="M153">
    <cfRule type="cellIs" dxfId="58" priority="17" stopIfTrue="1" operator="equal">
      <formula>"Fail"</formula>
    </cfRule>
    <cfRule type="cellIs" dxfId="57" priority="18" stopIfTrue="1" operator="equal">
      <formula>"Pass"</formula>
    </cfRule>
  </conditionalFormatting>
  <conditionalFormatting sqref="M188:M218">
    <cfRule type="cellIs" dxfId="56" priority="15" stopIfTrue="1" operator="equal">
      <formula>"Fail"</formula>
    </cfRule>
    <cfRule type="cellIs" dxfId="55" priority="16" stopIfTrue="1" operator="equal">
      <formula>"Pass"</formula>
    </cfRule>
  </conditionalFormatting>
  <conditionalFormatting sqref="M187">
    <cfRule type="cellIs" dxfId="54" priority="13" stopIfTrue="1" operator="equal">
      <formula>"Fail"</formula>
    </cfRule>
    <cfRule type="cellIs" dxfId="53" priority="14" stopIfTrue="1" operator="equal">
      <formula>"Pass"</formula>
    </cfRule>
  </conditionalFormatting>
  <conditionalFormatting sqref="M222:M252">
    <cfRule type="cellIs" dxfId="52" priority="11" stopIfTrue="1" operator="equal">
      <formula>"Fail"</formula>
    </cfRule>
    <cfRule type="cellIs" dxfId="51" priority="12" stopIfTrue="1" operator="equal">
      <formula>"Pass"</formula>
    </cfRule>
  </conditionalFormatting>
  <conditionalFormatting sqref="M221">
    <cfRule type="cellIs" dxfId="50" priority="9" stopIfTrue="1" operator="equal">
      <formula>"Fail"</formula>
    </cfRule>
    <cfRule type="cellIs" dxfId="49" priority="10" stopIfTrue="1" operator="equal">
      <formula>"Pass"</formula>
    </cfRule>
  </conditionalFormatting>
  <conditionalFormatting sqref="M256:M286">
    <cfRule type="cellIs" dxfId="48" priority="7" stopIfTrue="1" operator="equal">
      <formula>"Fail"</formula>
    </cfRule>
    <cfRule type="cellIs" dxfId="47" priority="8" stopIfTrue="1" operator="equal">
      <formula>"Pass"</formula>
    </cfRule>
  </conditionalFormatting>
  <conditionalFormatting sqref="M255">
    <cfRule type="cellIs" dxfId="46" priority="5" stopIfTrue="1" operator="equal">
      <formula>"Fail"</formula>
    </cfRule>
    <cfRule type="cellIs" dxfId="45" priority="6" stopIfTrue="1" operator="equal">
      <formula>"Pass"</formula>
    </cfRule>
  </conditionalFormatting>
  <conditionalFormatting sqref="M289">
    <cfRule type="cellIs" dxfId="44" priority="1" stopIfTrue="1" operator="equal">
      <formula>"Fail"</formula>
    </cfRule>
    <cfRule type="cellIs" dxfId="43" priority="2" stopIfTrue="1" operator="equal">
      <formula>"Pass"</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0"/>
  <sheetViews>
    <sheetView tabSelected="1" zoomScaleNormal="90" workbookViewId="0"/>
  </sheetViews>
  <sheetFormatPr defaultRowHeight="15.6"/>
  <cols>
    <col min="1" max="1" width="3.5" style="2" customWidth="1"/>
    <col min="2" max="2" width="8.796875" style="2"/>
    <col min="3" max="3" width="37.19921875" style="2" customWidth="1"/>
    <col min="4" max="6" width="12.69921875" style="2" customWidth="1"/>
    <col min="7" max="16384" width="8.796875" style="2"/>
  </cols>
  <sheetData>
    <row r="2" spans="2:6" ht="23.4">
      <c r="B2" s="1" t="s">
        <v>308</v>
      </c>
    </row>
    <row r="3" spans="2:6">
      <c r="B3" s="3"/>
    </row>
    <row r="4" spans="2:6" ht="18">
      <c r="B4" s="4" t="s">
        <v>285</v>
      </c>
    </row>
    <row r="5" spans="2:6">
      <c r="B5" s="5"/>
    </row>
    <row r="6" spans="2:6">
      <c r="B6" s="6" t="s">
        <v>310</v>
      </c>
      <c r="C6" s="7"/>
      <c r="D6" s="22">
        <v>2</v>
      </c>
      <c r="E6" s="8" t="s">
        <v>286</v>
      </c>
    </row>
    <row r="7" spans="2:6">
      <c r="B7" s="6" t="s">
        <v>311</v>
      </c>
      <c r="C7" s="7"/>
      <c r="D7" s="22">
        <v>15</v>
      </c>
      <c r="E7" s="8" t="s">
        <v>286</v>
      </c>
    </row>
    <row r="8" spans="2:6">
      <c r="B8" s="3"/>
    </row>
    <row r="9" spans="2:6">
      <c r="B9" s="3"/>
    </row>
    <row r="10" spans="2:6" ht="18">
      <c r="B10" s="9" t="s">
        <v>309</v>
      </c>
    </row>
    <row r="12" spans="2:6">
      <c r="B12" s="10" t="s">
        <v>251</v>
      </c>
      <c r="C12" s="23" t="s">
        <v>138</v>
      </c>
      <c r="D12" s="24" t="s">
        <v>246</v>
      </c>
      <c r="E12" s="11" t="s">
        <v>249</v>
      </c>
      <c r="F12" s="12" t="s">
        <v>303</v>
      </c>
    </row>
    <row r="13" spans="2:6">
      <c r="B13" s="13" t="s">
        <v>312</v>
      </c>
      <c r="C13" s="25" t="s">
        <v>142</v>
      </c>
      <c r="D13" s="26">
        <v>1261.82</v>
      </c>
      <c r="E13" s="14"/>
      <c r="F13" s="15" t="s">
        <v>250</v>
      </c>
    </row>
    <row r="14" spans="2:6">
      <c r="B14" s="13" t="s">
        <v>313</v>
      </c>
      <c r="C14" s="25" t="s">
        <v>146</v>
      </c>
      <c r="D14" s="26">
        <v>1261.48</v>
      </c>
      <c r="E14" s="16">
        <f>IF(D14&lt;1,0,ABS($D$13-D14))</f>
        <v>0.33999999999991815</v>
      </c>
      <c r="F14" s="17" t="str">
        <f>IF(E14&lt;=max_DQS_skew,"Pass", "Fail")</f>
        <v>Pass</v>
      </c>
    </row>
    <row r="15" spans="2:6">
      <c r="B15" s="18" t="s">
        <v>314</v>
      </c>
      <c r="C15" s="25" t="s">
        <v>139</v>
      </c>
      <c r="D15" s="27">
        <v>1260.29</v>
      </c>
      <c r="E15" s="19">
        <f>IF(D15&lt;1,0,ABS($D$13-D15))</f>
        <v>1.5299999999999727</v>
      </c>
      <c r="F15" s="17" t="str">
        <f t="shared" ref="F15:F23" si="0">IF(E15&lt;=max_DQ_DM_length_delta,"Pass", "Fail")</f>
        <v>Pass</v>
      </c>
    </row>
    <row r="16" spans="2:6">
      <c r="B16" s="18" t="s">
        <v>315</v>
      </c>
      <c r="C16" s="25" t="s">
        <v>143</v>
      </c>
      <c r="D16" s="27">
        <v>1253.8</v>
      </c>
      <c r="E16" s="19">
        <f>IF(D16&lt;1,0,ABS($D$13-D16))</f>
        <v>8.0199999999999818</v>
      </c>
      <c r="F16" s="17" t="str">
        <f t="shared" si="0"/>
        <v>Pass</v>
      </c>
    </row>
    <row r="17" spans="2:6">
      <c r="B17" s="18" t="s">
        <v>316</v>
      </c>
      <c r="C17" s="25" t="s">
        <v>141</v>
      </c>
      <c r="D17" s="27">
        <v>1257.77</v>
      </c>
      <c r="E17" s="19">
        <f t="shared" ref="E17:E23" si="1">IF(D17&lt;1,0,ABS($D$13-D17))</f>
        <v>4.0499999999999545</v>
      </c>
      <c r="F17" s="17" t="str">
        <f t="shared" si="0"/>
        <v>Pass</v>
      </c>
    </row>
    <row r="18" spans="2:6">
      <c r="B18" s="18" t="s">
        <v>317</v>
      </c>
      <c r="C18" s="25" t="s">
        <v>144</v>
      </c>
      <c r="D18" s="27">
        <v>1253.72</v>
      </c>
      <c r="E18" s="19">
        <f t="shared" si="1"/>
        <v>8.0999999999999091</v>
      </c>
      <c r="F18" s="17" t="str">
        <f t="shared" si="0"/>
        <v>Pass</v>
      </c>
    </row>
    <row r="19" spans="2:6">
      <c r="B19" s="18" t="s">
        <v>318</v>
      </c>
      <c r="C19" s="25" t="s">
        <v>147</v>
      </c>
      <c r="D19" s="27">
        <v>1258.21</v>
      </c>
      <c r="E19" s="19">
        <f t="shared" si="1"/>
        <v>3.6099999999999</v>
      </c>
      <c r="F19" s="17" t="str">
        <f t="shared" si="0"/>
        <v>Pass</v>
      </c>
    </row>
    <row r="20" spans="2:6">
      <c r="B20" s="18" t="s">
        <v>319</v>
      </c>
      <c r="C20" s="25" t="s">
        <v>149</v>
      </c>
      <c r="D20" s="27">
        <v>1251.47</v>
      </c>
      <c r="E20" s="19">
        <f t="shared" si="1"/>
        <v>10.349999999999909</v>
      </c>
      <c r="F20" s="17" t="str">
        <f t="shared" si="0"/>
        <v>Pass</v>
      </c>
    </row>
    <row r="21" spans="2:6">
      <c r="B21" s="18" t="s">
        <v>320</v>
      </c>
      <c r="C21" s="25" t="s">
        <v>145</v>
      </c>
      <c r="D21" s="27">
        <v>1259.6400000000001</v>
      </c>
      <c r="E21" s="19">
        <f t="shared" si="1"/>
        <v>2.1799999999998363</v>
      </c>
      <c r="F21" s="17" t="str">
        <f t="shared" si="0"/>
        <v>Pass</v>
      </c>
    </row>
    <row r="22" spans="2:6">
      <c r="B22" s="18" t="s">
        <v>321</v>
      </c>
      <c r="C22" s="25" t="s">
        <v>148</v>
      </c>
      <c r="D22" s="27">
        <v>1255.74</v>
      </c>
      <c r="E22" s="19">
        <f t="shared" si="1"/>
        <v>6.0799999999999272</v>
      </c>
      <c r="F22" s="17" t="str">
        <f t="shared" si="0"/>
        <v>Pass</v>
      </c>
    </row>
    <row r="23" spans="2:6">
      <c r="B23" s="18" t="s">
        <v>322</v>
      </c>
      <c r="C23" s="25" t="s">
        <v>140</v>
      </c>
      <c r="D23" s="27">
        <v>1259.68</v>
      </c>
      <c r="E23" s="19">
        <f t="shared" si="1"/>
        <v>2.1399999999998727</v>
      </c>
      <c r="F23" s="17" t="str">
        <f t="shared" si="0"/>
        <v>Pass</v>
      </c>
    </row>
    <row r="24" spans="2:6">
      <c r="C24" s="28"/>
      <c r="D24" s="28"/>
      <c r="E24" s="20"/>
    </row>
    <row r="25" spans="2:6">
      <c r="B25" s="10" t="s">
        <v>294</v>
      </c>
      <c r="C25" s="23" t="s">
        <v>150</v>
      </c>
      <c r="D25" s="24" t="s">
        <v>295</v>
      </c>
      <c r="E25" s="11" t="s">
        <v>249</v>
      </c>
      <c r="F25" s="12" t="s">
        <v>303</v>
      </c>
    </row>
    <row r="26" spans="2:6">
      <c r="B26" s="13" t="s">
        <v>323</v>
      </c>
      <c r="C26" s="25" t="s">
        <v>158</v>
      </c>
      <c r="D26" s="26">
        <v>1139.8</v>
      </c>
      <c r="E26" s="14"/>
      <c r="F26" s="15" t="s">
        <v>250</v>
      </c>
    </row>
    <row r="27" spans="2:6">
      <c r="B27" s="13" t="s">
        <v>324</v>
      </c>
      <c r="C27" s="25" t="s">
        <v>154</v>
      </c>
      <c r="D27" s="26">
        <v>1141.75</v>
      </c>
      <c r="E27" s="16">
        <f>IF(D27&lt;1,0,ABS($D$26-D27))</f>
        <v>1.9500000000000455</v>
      </c>
      <c r="F27" s="17" t="str">
        <f>IF(E27&lt;=max_DQS_skew,"Pass", "Fail")</f>
        <v>Pass</v>
      </c>
    </row>
    <row r="28" spans="2:6">
      <c r="B28" s="18" t="s">
        <v>325</v>
      </c>
      <c r="C28" s="25" t="s">
        <v>161</v>
      </c>
      <c r="D28" s="27">
        <v>1143.58</v>
      </c>
      <c r="E28" s="19">
        <f>IF(D28&lt;1,0,ABS($D$26-D28))</f>
        <v>3.7799999999999727</v>
      </c>
      <c r="F28" s="17" t="str">
        <f t="shared" ref="F28:F36" si="2">IF(E28&lt;=max_DQ_DM_length_delta,"Pass", "Fail")</f>
        <v>Pass</v>
      </c>
    </row>
    <row r="29" spans="2:6">
      <c r="B29" s="18" t="s">
        <v>326</v>
      </c>
      <c r="C29" s="25" t="s">
        <v>157</v>
      </c>
      <c r="D29" s="27">
        <v>1154.06</v>
      </c>
      <c r="E29" s="19">
        <f t="shared" ref="E29:E36" si="3">IF(D29&lt;1,0,ABS($D$26-D29))</f>
        <v>14.259999999999991</v>
      </c>
      <c r="F29" s="17" t="str">
        <f t="shared" si="2"/>
        <v>Pass</v>
      </c>
    </row>
    <row r="30" spans="2:6">
      <c r="B30" s="18" t="s">
        <v>327</v>
      </c>
      <c r="C30" s="25" t="s">
        <v>159</v>
      </c>
      <c r="D30" s="27">
        <v>1131.8599999999999</v>
      </c>
      <c r="E30" s="19">
        <f t="shared" si="3"/>
        <v>7.9400000000000546</v>
      </c>
      <c r="F30" s="17" t="str">
        <f t="shared" si="2"/>
        <v>Pass</v>
      </c>
    </row>
    <row r="31" spans="2:6">
      <c r="B31" s="18" t="s">
        <v>328</v>
      </c>
      <c r="C31" s="25" t="s">
        <v>156</v>
      </c>
      <c r="D31" s="27">
        <v>1141.53</v>
      </c>
      <c r="E31" s="19">
        <f t="shared" si="3"/>
        <v>1.7300000000000182</v>
      </c>
      <c r="F31" s="17" t="str">
        <f t="shared" si="2"/>
        <v>Pass</v>
      </c>
    </row>
    <row r="32" spans="2:6">
      <c r="B32" s="18" t="s">
        <v>329</v>
      </c>
      <c r="C32" s="25" t="s">
        <v>153</v>
      </c>
      <c r="D32" s="27">
        <v>1135.58</v>
      </c>
      <c r="E32" s="19">
        <f t="shared" si="3"/>
        <v>4.2200000000000273</v>
      </c>
      <c r="F32" s="17" t="str">
        <f t="shared" si="2"/>
        <v>Pass</v>
      </c>
    </row>
    <row r="33" spans="2:6">
      <c r="B33" s="18" t="s">
        <v>330</v>
      </c>
      <c r="C33" s="25" t="s">
        <v>151</v>
      </c>
      <c r="D33" s="27">
        <v>1141.94</v>
      </c>
      <c r="E33" s="19">
        <f t="shared" si="3"/>
        <v>2.1400000000001</v>
      </c>
      <c r="F33" s="17" t="str">
        <f t="shared" si="2"/>
        <v>Pass</v>
      </c>
    </row>
    <row r="34" spans="2:6">
      <c r="B34" s="18" t="s">
        <v>331</v>
      </c>
      <c r="C34" s="25" t="s">
        <v>155</v>
      </c>
      <c r="D34" s="27">
        <v>1134.42</v>
      </c>
      <c r="E34" s="19">
        <f t="shared" si="3"/>
        <v>5.3799999999998818</v>
      </c>
      <c r="F34" s="17" t="str">
        <f t="shared" si="2"/>
        <v>Pass</v>
      </c>
    </row>
    <row r="35" spans="2:6">
      <c r="B35" s="18" t="s">
        <v>332</v>
      </c>
      <c r="C35" s="25" t="s">
        <v>152</v>
      </c>
      <c r="D35" s="27">
        <v>1136.1500000000001</v>
      </c>
      <c r="E35" s="19">
        <f t="shared" si="3"/>
        <v>3.6499999999998636</v>
      </c>
      <c r="F35" s="17" t="str">
        <f t="shared" si="2"/>
        <v>Pass</v>
      </c>
    </row>
    <row r="36" spans="2:6">
      <c r="B36" s="18" t="s">
        <v>333</v>
      </c>
      <c r="C36" s="25" t="s">
        <v>160</v>
      </c>
      <c r="D36" s="27">
        <v>1129.7</v>
      </c>
      <c r="E36" s="19">
        <f t="shared" si="3"/>
        <v>10.099999999999909</v>
      </c>
      <c r="F36" s="17" t="str">
        <f t="shared" si="2"/>
        <v>Pass</v>
      </c>
    </row>
    <row r="37" spans="2:6">
      <c r="C37" s="29"/>
      <c r="D37" s="29"/>
    </row>
    <row r="38" spans="2:6">
      <c r="B38" s="10" t="s">
        <v>296</v>
      </c>
      <c r="C38" s="23" t="s">
        <v>162</v>
      </c>
      <c r="D38" s="24" t="s">
        <v>246</v>
      </c>
      <c r="E38" s="11" t="s">
        <v>249</v>
      </c>
      <c r="F38" s="12" t="s">
        <v>303</v>
      </c>
    </row>
    <row r="39" spans="2:6">
      <c r="B39" s="13" t="s">
        <v>334</v>
      </c>
      <c r="C39" s="25" t="s">
        <v>166</v>
      </c>
      <c r="D39" s="26">
        <v>928.5</v>
      </c>
      <c r="E39" s="14"/>
      <c r="F39" s="15" t="s">
        <v>250</v>
      </c>
    </row>
    <row r="40" spans="2:6">
      <c r="B40" s="13" t="s">
        <v>335</v>
      </c>
      <c r="C40" s="25" t="s">
        <v>170</v>
      </c>
      <c r="D40" s="26">
        <v>929.27</v>
      </c>
      <c r="E40" s="16">
        <f>IF(D40&lt;1,0,ABS($D$39-D40))</f>
        <v>0.76999999999998181</v>
      </c>
      <c r="F40" s="17" t="str">
        <f>IF(E40&lt;=max_DQS_skew,"Pass", "Fail")</f>
        <v>Pass</v>
      </c>
    </row>
    <row r="41" spans="2:6">
      <c r="B41" s="18" t="s">
        <v>336</v>
      </c>
      <c r="C41" s="25" t="s">
        <v>163</v>
      </c>
      <c r="D41" s="27">
        <v>923.13</v>
      </c>
      <c r="E41" s="19">
        <f>IF(D41&lt;1,0,ABS($D$39-D41))</f>
        <v>5.3700000000000045</v>
      </c>
      <c r="F41" s="17" t="str">
        <f t="shared" ref="F41:F49" si="4">IF(E41&lt;=max_DQ_DM_length_delta,"Pass", "Fail")</f>
        <v>Pass</v>
      </c>
    </row>
    <row r="42" spans="2:6">
      <c r="B42" s="18" t="s">
        <v>337</v>
      </c>
      <c r="C42" s="25" t="s">
        <v>167</v>
      </c>
      <c r="D42" s="27">
        <v>929.31</v>
      </c>
      <c r="E42" s="19">
        <f t="shared" ref="E42:E49" si="5">IF(D42&lt;1,0,ABS($D$39-D42))</f>
        <v>0.80999999999994543</v>
      </c>
      <c r="F42" s="17" t="str">
        <f t="shared" si="4"/>
        <v>Pass</v>
      </c>
    </row>
    <row r="43" spans="2:6">
      <c r="B43" s="18" t="s">
        <v>338</v>
      </c>
      <c r="C43" s="25" t="s">
        <v>165</v>
      </c>
      <c r="D43" s="27">
        <v>927.55</v>
      </c>
      <c r="E43" s="19">
        <f t="shared" si="5"/>
        <v>0.95000000000004547</v>
      </c>
      <c r="F43" s="17" t="str">
        <f t="shared" si="4"/>
        <v>Pass</v>
      </c>
    </row>
    <row r="44" spans="2:6">
      <c r="B44" s="18" t="s">
        <v>339</v>
      </c>
      <c r="C44" s="25" t="s">
        <v>168</v>
      </c>
      <c r="D44" s="27">
        <v>934.22</v>
      </c>
      <c r="E44" s="19">
        <f t="shared" si="5"/>
        <v>5.7200000000000273</v>
      </c>
      <c r="F44" s="17" t="str">
        <f t="shared" si="4"/>
        <v>Pass</v>
      </c>
    </row>
    <row r="45" spans="2:6">
      <c r="B45" s="18" t="s">
        <v>340</v>
      </c>
      <c r="C45" s="25" t="s">
        <v>171</v>
      </c>
      <c r="D45" s="27">
        <v>930.06</v>
      </c>
      <c r="E45" s="19">
        <f t="shared" si="5"/>
        <v>1.5599999999999454</v>
      </c>
      <c r="F45" s="17" t="str">
        <f t="shared" si="4"/>
        <v>Pass</v>
      </c>
    </row>
    <row r="46" spans="2:6">
      <c r="B46" s="18" t="s">
        <v>341</v>
      </c>
      <c r="C46" s="25" t="s">
        <v>173</v>
      </c>
      <c r="D46" s="27">
        <v>924.84</v>
      </c>
      <c r="E46" s="19">
        <f t="shared" si="5"/>
        <v>3.6599999999999682</v>
      </c>
      <c r="F46" s="17" t="str">
        <f t="shared" si="4"/>
        <v>Pass</v>
      </c>
    </row>
    <row r="47" spans="2:6">
      <c r="B47" s="18" t="s">
        <v>342</v>
      </c>
      <c r="C47" s="25" t="s">
        <v>169</v>
      </c>
      <c r="D47" s="27">
        <v>925.89</v>
      </c>
      <c r="E47" s="19">
        <f t="shared" si="5"/>
        <v>2.6100000000000136</v>
      </c>
      <c r="F47" s="17" t="str">
        <f t="shared" si="4"/>
        <v>Pass</v>
      </c>
    </row>
    <row r="48" spans="2:6">
      <c r="B48" s="18" t="s">
        <v>343</v>
      </c>
      <c r="C48" s="25" t="s">
        <v>172</v>
      </c>
      <c r="D48" s="27">
        <v>921.16</v>
      </c>
      <c r="E48" s="19">
        <f t="shared" si="5"/>
        <v>7.3400000000000318</v>
      </c>
      <c r="F48" s="17" t="str">
        <f t="shared" si="4"/>
        <v>Pass</v>
      </c>
    </row>
    <row r="49" spans="2:6">
      <c r="B49" s="18" t="s">
        <v>344</v>
      </c>
      <c r="C49" s="25" t="s">
        <v>164</v>
      </c>
      <c r="D49" s="27">
        <v>918.44</v>
      </c>
      <c r="E49" s="19">
        <f t="shared" si="5"/>
        <v>10.059999999999945</v>
      </c>
      <c r="F49" s="17" t="str">
        <f t="shared" si="4"/>
        <v>Pass</v>
      </c>
    </row>
    <row r="50" spans="2:6">
      <c r="C50" s="29"/>
      <c r="D50" s="29"/>
    </row>
    <row r="51" spans="2:6">
      <c r="B51" s="10" t="s">
        <v>297</v>
      </c>
      <c r="C51" s="23" t="s">
        <v>174</v>
      </c>
      <c r="D51" s="24" t="s">
        <v>246</v>
      </c>
      <c r="E51" s="11" t="s">
        <v>249</v>
      </c>
      <c r="F51" s="12" t="s">
        <v>303</v>
      </c>
    </row>
    <row r="52" spans="2:6">
      <c r="B52" s="13" t="s">
        <v>345</v>
      </c>
      <c r="C52" s="25" t="s">
        <v>182</v>
      </c>
      <c r="D52" s="26">
        <v>995.3</v>
      </c>
      <c r="E52" s="14"/>
      <c r="F52" s="15" t="s">
        <v>250</v>
      </c>
    </row>
    <row r="53" spans="2:6">
      <c r="B53" s="13" t="s">
        <v>346</v>
      </c>
      <c r="C53" s="25" t="s">
        <v>178</v>
      </c>
      <c r="D53" s="26">
        <v>997.01</v>
      </c>
      <c r="E53" s="16">
        <f>IF(D53&lt;1,0,ABS($D$52-D53))</f>
        <v>1.7100000000000364</v>
      </c>
      <c r="F53" s="17" t="str">
        <f>IF(E53&lt;=max_DQS_skew,"Pass", "Fail")</f>
        <v>Pass</v>
      </c>
    </row>
    <row r="54" spans="2:6">
      <c r="B54" s="18" t="s">
        <v>347</v>
      </c>
      <c r="C54" s="25" t="s">
        <v>185</v>
      </c>
      <c r="D54" s="27">
        <v>990.95</v>
      </c>
      <c r="E54" s="19">
        <f>IF(D54&lt;1,0,ABS($D$52-D54))</f>
        <v>4.3499999999999091</v>
      </c>
      <c r="F54" s="17" t="str">
        <f t="shared" ref="F54:F62" si="6">IF(E54&lt;=max_DQ_DM_length_delta,"Pass", "Fail")</f>
        <v>Pass</v>
      </c>
    </row>
    <row r="55" spans="2:6">
      <c r="B55" s="18" t="s">
        <v>348</v>
      </c>
      <c r="C55" s="25" t="s">
        <v>181</v>
      </c>
      <c r="D55" s="27">
        <v>998.91</v>
      </c>
      <c r="E55" s="19">
        <f t="shared" ref="E55:E62" si="7">IF(D55&lt;1,0,ABS($D$52-D55))</f>
        <v>3.6100000000000136</v>
      </c>
      <c r="F55" s="17" t="str">
        <f t="shared" si="6"/>
        <v>Pass</v>
      </c>
    </row>
    <row r="56" spans="2:6">
      <c r="B56" s="18" t="s">
        <v>349</v>
      </c>
      <c r="C56" s="25" t="s">
        <v>183</v>
      </c>
      <c r="D56" s="27">
        <v>983.85</v>
      </c>
      <c r="E56" s="19">
        <f t="shared" si="7"/>
        <v>11.449999999999932</v>
      </c>
      <c r="F56" s="17" t="str">
        <f t="shared" si="6"/>
        <v>Pass</v>
      </c>
    </row>
    <row r="57" spans="2:6">
      <c r="B57" s="18" t="s">
        <v>350</v>
      </c>
      <c r="C57" s="25" t="s">
        <v>180</v>
      </c>
      <c r="D57" s="27">
        <v>1008.48</v>
      </c>
      <c r="E57" s="19">
        <f t="shared" si="7"/>
        <v>13.180000000000064</v>
      </c>
      <c r="F57" s="17" t="str">
        <f t="shared" si="6"/>
        <v>Pass</v>
      </c>
    </row>
    <row r="58" spans="2:6">
      <c r="B58" s="18" t="s">
        <v>351</v>
      </c>
      <c r="C58" s="25" t="s">
        <v>177</v>
      </c>
      <c r="D58" s="27">
        <v>989.54</v>
      </c>
      <c r="E58" s="19">
        <f t="shared" si="7"/>
        <v>5.7599999999999909</v>
      </c>
      <c r="F58" s="17" t="str">
        <f t="shared" si="6"/>
        <v>Pass</v>
      </c>
    </row>
    <row r="59" spans="2:6">
      <c r="B59" s="18" t="s">
        <v>352</v>
      </c>
      <c r="C59" s="25" t="s">
        <v>175</v>
      </c>
      <c r="D59" s="27">
        <v>985.31</v>
      </c>
      <c r="E59" s="19">
        <f t="shared" si="7"/>
        <v>9.9900000000000091</v>
      </c>
      <c r="F59" s="17" t="str">
        <f t="shared" si="6"/>
        <v>Pass</v>
      </c>
    </row>
    <row r="60" spans="2:6">
      <c r="B60" s="18" t="s">
        <v>353</v>
      </c>
      <c r="C60" s="25" t="s">
        <v>179</v>
      </c>
      <c r="D60" s="27">
        <v>986.63</v>
      </c>
      <c r="E60" s="19">
        <f t="shared" si="7"/>
        <v>8.6699999999999591</v>
      </c>
      <c r="F60" s="17" t="str">
        <f t="shared" si="6"/>
        <v>Pass</v>
      </c>
    </row>
    <row r="61" spans="2:6">
      <c r="B61" s="18" t="s">
        <v>354</v>
      </c>
      <c r="C61" s="25" t="s">
        <v>176</v>
      </c>
      <c r="D61" s="27">
        <v>987.65</v>
      </c>
      <c r="E61" s="19">
        <f t="shared" si="7"/>
        <v>7.6499999999999773</v>
      </c>
      <c r="F61" s="17" t="str">
        <f t="shared" si="6"/>
        <v>Pass</v>
      </c>
    </row>
    <row r="62" spans="2:6">
      <c r="B62" s="18" t="s">
        <v>355</v>
      </c>
      <c r="C62" s="25" t="s">
        <v>184</v>
      </c>
      <c r="D62" s="27">
        <v>992.76</v>
      </c>
      <c r="E62" s="19">
        <f t="shared" si="7"/>
        <v>2.5399999999999636</v>
      </c>
      <c r="F62" s="17" t="str">
        <f t="shared" si="6"/>
        <v>Pass</v>
      </c>
    </row>
    <row r="63" spans="2:6">
      <c r="C63" s="29"/>
      <c r="D63" s="29"/>
    </row>
    <row r="64" spans="2:6">
      <c r="B64" s="10" t="s">
        <v>298</v>
      </c>
      <c r="C64" s="23" t="s">
        <v>186</v>
      </c>
      <c r="D64" s="24" t="s">
        <v>246</v>
      </c>
      <c r="E64" s="11" t="s">
        <v>249</v>
      </c>
      <c r="F64" s="12" t="s">
        <v>303</v>
      </c>
    </row>
    <row r="65" spans="2:6">
      <c r="B65" s="13" t="s">
        <v>356</v>
      </c>
      <c r="C65" s="25" t="s">
        <v>190</v>
      </c>
      <c r="D65" s="26">
        <v>1121.7</v>
      </c>
      <c r="E65" s="14"/>
      <c r="F65" s="15" t="s">
        <v>250</v>
      </c>
    </row>
    <row r="66" spans="2:6">
      <c r="B66" s="13" t="s">
        <v>357</v>
      </c>
      <c r="C66" s="25" t="s">
        <v>194</v>
      </c>
      <c r="D66" s="26">
        <v>1120.57</v>
      </c>
      <c r="E66" s="16">
        <f>IF(D66&lt;1,0,ABS($D$65-D66))</f>
        <v>1.1300000000001091</v>
      </c>
      <c r="F66" s="17" t="str">
        <f>IF(E66&lt;=max_DQS_skew,"Pass", "Fail")</f>
        <v>Pass</v>
      </c>
    </row>
    <row r="67" spans="2:6">
      <c r="B67" s="18" t="s">
        <v>358</v>
      </c>
      <c r="C67" s="25" t="s">
        <v>187</v>
      </c>
      <c r="D67" s="27">
        <v>1116.8599999999999</v>
      </c>
      <c r="E67" s="19">
        <f>IF(D67&lt;1,0,ABS($D$65-D67))</f>
        <v>4.8400000000001455</v>
      </c>
      <c r="F67" s="17" t="str">
        <f t="shared" ref="F67:F75" si="8">IF(E67&lt;=max_DQ_DM_length_delta,"Pass", "Fail")</f>
        <v>Pass</v>
      </c>
    </row>
    <row r="68" spans="2:6">
      <c r="B68" s="18" t="s">
        <v>359</v>
      </c>
      <c r="C68" s="25" t="s">
        <v>191</v>
      </c>
      <c r="D68" s="27">
        <v>1124.47</v>
      </c>
      <c r="E68" s="19">
        <f t="shared" ref="E68:E75" si="9">IF(D68&lt;1,0,ABS($D$65-D68))</f>
        <v>2.7699999999999818</v>
      </c>
      <c r="F68" s="17" t="str">
        <f t="shared" si="8"/>
        <v>Pass</v>
      </c>
    </row>
    <row r="69" spans="2:6">
      <c r="B69" s="18" t="s">
        <v>360</v>
      </c>
      <c r="C69" s="25" t="s">
        <v>189</v>
      </c>
      <c r="D69" s="27">
        <v>1111.58</v>
      </c>
      <c r="E69" s="19">
        <f t="shared" si="9"/>
        <v>10.120000000000118</v>
      </c>
      <c r="F69" s="17" t="str">
        <f t="shared" si="8"/>
        <v>Pass</v>
      </c>
    </row>
    <row r="70" spans="2:6">
      <c r="B70" s="18" t="s">
        <v>361</v>
      </c>
      <c r="C70" s="25" t="s">
        <v>192</v>
      </c>
      <c r="D70" s="27">
        <v>1114.76</v>
      </c>
      <c r="E70" s="19">
        <f t="shared" si="9"/>
        <v>6.9400000000000546</v>
      </c>
      <c r="F70" s="17" t="str">
        <f t="shared" si="8"/>
        <v>Pass</v>
      </c>
    </row>
    <row r="71" spans="2:6">
      <c r="B71" s="18" t="s">
        <v>362</v>
      </c>
      <c r="C71" s="25" t="s">
        <v>195</v>
      </c>
      <c r="D71" s="27">
        <v>1130.02</v>
      </c>
      <c r="E71" s="19">
        <f t="shared" si="9"/>
        <v>8.3199999999999363</v>
      </c>
      <c r="F71" s="17" t="str">
        <f t="shared" si="8"/>
        <v>Pass</v>
      </c>
    </row>
    <row r="72" spans="2:6">
      <c r="B72" s="18" t="s">
        <v>363</v>
      </c>
      <c r="C72" s="25" t="s">
        <v>197</v>
      </c>
      <c r="D72" s="27">
        <v>1128.94</v>
      </c>
      <c r="E72" s="19">
        <f t="shared" si="9"/>
        <v>7.2400000000000091</v>
      </c>
      <c r="F72" s="17" t="str">
        <f t="shared" si="8"/>
        <v>Pass</v>
      </c>
    </row>
    <row r="73" spans="2:6">
      <c r="B73" s="18" t="s">
        <v>364</v>
      </c>
      <c r="C73" s="25" t="s">
        <v>193</v>
      </c>
      <c r="D73" s="27">
        <v>1111.45</v>
      </c>
      <c r="E73" s="19">
        <f t="shared" si="9"/>
        <v>10.25</v>
      </c>
      <c r="F73" s="17" t="str">
        <f t="shared" si="8"/>
        <v>Pass</v>
      </c>
    </row>
    <row r="74" spans="2:6">
      <c r="B74" s="18" t="s">
        <v>365</v>
      </c>
      <c r="C74" s="25" t="s">
        <v>196</v>
      </c>
      <c r="D74" s="27">
        <v>1116.94</v>
      </c>
      <c r="E74" s="19">
        <f t="shared" si="9"/>
        <v>4.7599999999999909</v>
      </c>
      <c r="F74" s="17" t="str">
        <f t="shared" si="8"/>
        <v>Pass</v>
      </c>
    </row>
    <row r="75" spans="2:6">
      <c r="B75" s="18" t="s">
        <v>366</v>
      </c>
      <c r="C75" s="25" t="s">
        <v>188</v>
      </c>
      <c r="D75" s="27">
        <v>1128.1099999999999</v>
      </c>
      <c r="E75" s="19">
        <f t="shared" si="9"/>
        <v>6.4099999999998545</v>
      </c>
      <c r="F75" s="17" t="str">
        <f t="shared" si="8"/>
        <v>Pass</v>
      </c>
    </row>
    <row r="76" spans="2:6">
      <c r="C76" s="29"/>
      <c r="D76" s="29"/>
    </row>
    <row r="77" spans="2:6">
      <c r="B77" s="10" t="s">
        <v>299</v>
      </c>
      <c r="C77" s="23" t="s">
        <v>198</v>
      </c>
      <c r="D77" s="24" t="s">
        <v>246</v>
      </c>
      <c r="E77" s="11" t="s">
        <v>249</v>
      </c>
      <c r="F77" s="12" t="s">
        <v>303</v>
      </c>
    </row>
    <row r="78" spans="2:6">
      <c r="B78" s="13" t="s">
        <v>367</v>
      </c>
      <c r="C78" s="25" t="s">
        <v>206</v>
      </c>
      <c r="D78" s="26">
        <v>710.58</v>
      </c>
      <c r="E78" s="14"/>
      <c r="F78" s="15" t="s">
        <v>250</v>
      </c>
    </row>
    <row r="79" spans="2:6">
      <c r="B79" s="13" t="s">
        <v>368</v>
      </c>
      <c r="C79" s="25" t="s">
        <v>202</v>
      </c>
      <c r="D79" s="26">
        <v>710.27</v>
      </c>
      <c r="E79" s="16">
        <f>IF(D79&lt;1,0,ABS($D$78-D79))</f>
        <v>0.31000000000005912</v>
      </c>
      <c r="F79" s="17" t="str">
        <f>IF(E79&lt;=max_DQS_skew,"Pass", "Fail")</f>
        <v>Pass</v>
      </c>
    </row>
    <row r="80" spans="2:6">
      <c r="B80" s="18" t="s">
        <v>369</v>
      </c>
      <c r="C80" s="25" t="s">
        <v>209</v>
      </c>
      <c r="D80" s="27">
        <v>720.25</v>
      </c>
      <c r="E80" s="19">
        <f>IF(D80&lt;1,0,ABS($D$78-D80))</f>
        <v>9.6699999999999591</v>
      </c>
      <c r="F80" s="17" t="str">
        <f t="shared" ref="F80:F88" si="10">IF(E80&lt;=max_DQ_DM_length_delta,"Pass", "Fail")</f>
        <v>Pass</v>
      </c>
    </row>
    <row r="81" spans="2:6">
      <c r="B81" s="18" t="s">
        <v>370</v>
      </c>
      <c r="C81" s="25" t="s">
        <v>205</v>
      </c>
      <c r="D81" s="27">
        <v>699.25</v>
      </c>
      <c r="E81" s="19">
        <f t="shared" ref="E81:E88" si="11">IF(D81&lt;1,0,ABS($D$78-D81))</f>
        <v>11.330000000000041</v>
      </c>
      <c r="F81" s="17" t="str">
        <f t="shared" si="10"/>
        <v>Pass</v>
      </c>
    </row>
    <row r="82" spans="2:6">
      <c r="B82" s="18" t="s">
        <v>371</v>
      </c>
      <c r="C82" s="25" t="s">
        <v>207</v>
      </c>
      <c r="D82" s="27">
        <v>718.7</v>
      </c>
      <c r="E82" s="19">
        <f t="shared" si="11"/>
        <v>8.1200000000000045</v>
      </c>
      <c r="F82" s="17" t="str">
        <f t="shared" si="10"/>
        <v>Pass</v>
      </c>
    </row>
    <row r="83" spans="2:6">
      <c r="B83" s="18" t="s">
        <v>372</v>
      </c>
      <c r="C83" s="25" t="s">
        <v>204</v>
      </c>
      <c r="D83" s="27">
        <v>700.82</v>
      </c>
      <c r="E83" s="19">
        <f t="shared" si="11"/>
        <v>9.7599999999999909</v>
      </c>
      <c r="F83" s="17" t="str">
        <f t="shared" si="10"/>
        <v>Pass</v>
      </c>
    </row>
    <row r="84" spans="2:6">
      <c r="B84" s="18" t="s">
        <v>373</v>
      </c>
      <c r="C84" s="25" t="s">
        <v>201</v>
      </c>
      <c r="D84" s="27">
        <v>699.23</v>
      </c>
      <c r="E84" s="19">
        <f t="shared" si="11"/>
        <v>11.350000000000023</v>
      </c>
      <c r="F84" s="17" t="str">
        <f t="shared" si="10"/>
        <v>Pass</v>
      </c>
    </row>
    <row r="85" spans="2:6">
      <c r="B85" s="18" t="s">
        <v>374</v>
      </c>
      <c r="C85" s="25" t="s">
        <v>199</v>
      </c>
      <c r="D85" s="27">
        <v>703.39</v>
      </c>
      <c r="E85" s="19">
        <f t="shared" si="11"/>
        <v>7.1900000000000546</v>
      </c>
      <c r="F85" s="17" t="str">
        <f t="shared" si="10"/>
        <v>Pass</v>
      </c>
    </row>
    <row r="86" spans="2:6">
      <c r="B86" s="18" t="s">
        <v>375</v>
      </c>
      <c r="C86" s="25" t="s">
        <v>203</v>
      </c>
      <c r="D86" s="27">
        <v>709.46</v>
      </c>
      <c r="E86" s="19">
        <f t="shared" si="11"/>
        <v>1.1200000000000045</v>
      </c>
      <c r="F86" s="17" t="str">
        <f t="shared" si="10"/>
        <v>Pass</v>
      </c>
    </row>
    <row r="87" spans="2:6">
      <c r="B87" s="18" t="s">
        <v>376</v>
      </c>
      <c r="C87" s="25" t="s">
        <v>200</v>
      </c>
      <c r="D87" s="27">
        <v>699.88</v>
      </c>
      <c r="E87" s="19">
        <f t="shared" si="11"/>
        <v>10.700000000000045</v>
      </c>
      <c r="F87" s="17" t="str">
        <f t="shared" si="10"/>
        <v>Pass</v>
      </c>
    </row>
    <row r="88" spans="2:6">
      <c r="B88" s="18" t="s">
        <v>377</v>
      </c>
      <c r="C88" s="25" t="s">
        <v>208</v>
      </c>
      <c r="D88" s="27">
        <v>697.94</v>
      </c>
      <c r="E88" s="19">
        <f t="shared" si="11"/>
        <v>12.639999999999986</v>
      </c>
      <c r="F88" s="17" t="str">
        <f t="shared" si="10"/>
        <v>Pass</v>
      </c>
    </row>
    <row r="89" spans="2:6">
      <c r="C89" s="29"/>
      <c r="D89" s="29"/>
    </row>
    <row r="90" spans="2:6">
      <c r="B90" s="10" t="s">
        <v>300</v>
      </c>
      <c r="C90" s="23" t="s">
        <v>210</v>
      </c>
      <c r="D90" s="24" t="s">
        <v>246</v>
      </c>
      <c r="E90" s="11" t="s">
        <v>249</v>
      </c>
      <c r="F90" s="12" t="s">
        <v>303</v>
      </c>
    </row>
    <row r="91" spans="2:6">
      <c r="B91" s="13" t="s">
        <v>378</v>
      </c>
      <c r="C91" s="25" t="s">
        <v>214</v>
      </c>
      <c r="D91" s="26">
        <v>1206.95</v>
      </c>
      <c r="E91" s="14"/>
      <c r="F91" s="15" t="s">
        <v>250</v>
      </c>
    </row>
    <row r="92" spans="2:6">
      <c r="B92" s="13" t="s">
        <v>379</v>
      </c>
      <c r="C92" s="25" t="s">
        <v>218</v>
      </c>
      <c r="D92" s="26">
        <v>1206.79</v>
      </c>
      <c r="E92" s="16">
        <f>IF(D92&lt;1,0,ABS($D$91-D92))</f>
        <v>0.16000000000008185</v>
      </c>
      <c r="F92" s="17" t="str">
        <f>IF(E92&lt;=max_DQS_skew,"Pass", "Fail")</f>
        <v>Pass</v>
      </c>
    </row>
    <row r="93" spans="2:6">
      <c r="B93" s="18" t="s">
        <v>380</v>
      </c>
      <c r="C93" s="25" t="s">
        <v>211</v>
      </c>
      <c r="D93" s="27">
        <v>1202.33</v>
      </c>
      <c r="E93" s="19">
        <f>IF(D93&lt;1,0,ABS($D$91-D93))</f>
        <v>4.6200000000001182</v>
      </c>
      <c r="F93" s="17" t="str">
        <f t="shared" ref="F93:F101" si="12">IF(E93&lt;=max_DQ_DM_length_delta,"Pass", "Fail")</f>
        <v>Pass</v>
      </c>
    </row>
    <row r="94" spans="2:6">
      <c r="B94" s="18" t="s">
        <v>381</v>
      </c>
      <c r="C94" s="25" t="s">
        <v>215</v>
      </c>
      <c r="D94" s="27">
        <v>1201.1099999999999</v>
      </c>
      <c r="E94" s="19">
        <f t="shared" ref="E94:E101" si="13">IF(D94&lt;1,0,ABS($D$91-D94))</f>
        <v>5.8400000000001455</v>
      </c>
      <c r="F94" s="17" t="str">
        <f t="shared" si="12"/>
        <v>Pass</v>
      </c>
    </row>
    <row r="95" spans="2:6">
      <c r="B95" s="18" t="s">
        <v>382</v>
      </c>
      <c r="C95" s="25" t="s">
        <v>213</v>
      </c>
      <c r="D95" s="27">
        <v>1209.54</v>
      </c>
      <c r="E95" s="19">
        <f t="shared" si="13"/>
        <v>2.5899999999999181</v>
      </c>
      <c r="F95" s="17" t="str">
        <f t="shared" si="12"/>
        <v>Pass</v>
      </c>
    </row>
    <row r="96" spans="2:6">
      <c r="B96" s="18" t="s">
        <v>383</v>
      </c>
      <c r="C96" s="25" t="s">
        <v>216</v>
      </c>
      <c r="D96" s="27">
        <v>1203.31</v>
      </c>
      <c r="E96" s="19">
        <f t="shared" si="13"/>
        <v>3.6400000000001</v>
      </c>
      <c r="F96" s="17" t="str">
        <f t="shared" si="12"/>
        <v>Pass</v>
      </c>
    </row>
    <row r="97" spans="2:6">
      <c r="B97" s="18" t="s">
        <v>384</v>
      </c>
      <c r="C97" s="25" t="s">
        <v>219</v>
      </c>
      <c r="D97" s="27">
        <v>1205.54</v>
      </c>
      <c r="E97" s="19">
        <f t="shared" si="13"/>
        <v>1.4100000000000819</v>
      </c>
      <c r="F97" s="17" t="str">
        <f t="shared" si="12"/>
        <v>Pass</v>
      </c>
    </row>
    <row r="98" spans="2:6">
      <c r="B98" s="18" t="s">
        <v>385</v>
      </c>
      <c r="C98" s="25" t="s">
        <v>221</v>
      </c>
      <c r="D98" s="27">
        <v>1212.18</v>
      </c>
      <c r="E98" s="19">
        <f t="shared" si="13"/>
        <v>5.2300000000000182</v>
      </c>
      <c r="F98" s="17" t="str">
        <f t="shared" si="12"/>
        <v>Pass</v>
      </c>
    </row>
    <row r="99" spans="2:6">
      <c r="B99" s="18" t="s">
        <v>386</v>
      </c>
      <c r="C99" s="25" t="s">
        <v>217</v>
      </c>
      <c r="D99" s="27">
        <v>1210.1099999999999</v>
      </c>
      <c r="E99" s="19">
        <f t="shared" si="13"/>
        <v>3.1599999999998545</v>
      </c>
      <c r="F99" s="17" t="str">
        <f t="shared" si="12"/>
        <v>Pass</v>
      </c>
    </row>
    <row r="100" spans="2:6">
      <c r="B100" s="18" t="s">
        <v>387</v>
      </c>
      <c r="C100" s="25" t="s">
        <v>220</v>
      </c>
      <c r="D100" s="27">
        <v>1203.1600000000001</v>
      </c>
      <c r="E100" s="19">
        <f t="shared" si="13"/>
        <v>3.7899999999999636</v>
      </c>
      <c r="F100" s="17" t="str">
        <f t="shared" si="12"/>
        <v>Pass</v>
      </c>
    </row>
    <row r="101" spans="2:6">
      <c r="B101" s="18" t="s">
        <v>388</v>
      </c>
      <c r="C101" s="25" t="s">
        <v>212</v>
      </c>
      <c r="D101" s="27">
        <v>1201.02</v>
      </c>
      <c r="E101" s="19">
        <f t="shared" si="13"/>
        <v>5.9300000000000637</v>
      </c>
      <c r="F101" s="17" t="str">
        <f t="shared" si="12"/>
        <v>Pass</v>
      </c>
    </row>
    <row r="102" spans="2:6">
      <c r="C102" s="29"/>
      <c r="D102" s="29"/>
    </row>
    <row r="103" spans="2:6">
      <c r="B103" s="10" t="s">
        <v>301</v>
      </c>
      <c r="C103" s="23" t="s">
        <v>222</v>
      </c>
      <c r="D103" s="24" t="s">
        <v>246</v>
      </c>
      <c r="E103" s="11" t="s">
        <v>249</v>
      </c>
      <c r="F103" s="12" t="s">
        <v>303</v>
      </c>
    </row>
    <row r="104" spans="2:6">
      <c r="B104" s="13" t="s">
        <v>389</v>
      </c>
      <c r="C104" s="25" t="s">
        <v>230</v>
      </c>
      <c r="D104" s="26">
        <v>1208.8800000000001</v>
      </c>
      <c r="E104" s="14"/>
      <c r="F104" s="15" t="s">
        <v>250</v>
      </c>
    </row>
    <row r="105" spans="2:6">
      <c r="B105" s="13" t="s">
        <v>390</v>
      </c>
      <c r="C105" s="25" t="s">
        <v>226</v>
      </c>
      <c r="D105" s="26">
        <v>1209</v>
      </c>
      <c r="E105" s="16">
        <f>IF(D105&lt;1,0,ABS($D$104-D105))</f>
        <v>0.11999999999989086</v>
      </c>
      <c r="F105" s="17" t="str">
        <f>IF(E105&lt;=max_DQS_skew,"Pass", "Fail")</f>
        <v>Pass</v>
      </c>
    </row>
    <row r="106" spans="2:6">
      <c r="B106" s="18" t="s">
        <v>391</v>
      </c>
      <c r="C106" s="25" t="s">
        <v>233</v>
      </c>
      <c r="D106" s="27">
        <v>1223.8399999999999</v>
      </c>
      <c r="E106" s="19">
        <f>IF(D106&lt;1,0,ABS($D$104-D106))</f>
        <v>14.959999999999809</v>
      </c>
      <c r="F106" s="17" t="str">
        <f t="shared" ref="F106:F114" si="14">IF(E106&lt;=max_DQ_DM_length_delta,"Pass", "Fail")</f>
        <v>Pass</v>
      </c>
    </row>
    <row r="107" spans="2:6">
      <c r="B107" s="18" t="s">
        <v>392</v>
      </c>
      <c r="C107" s="25" t="s">
        <v>229</v>
      </c>
      <c r="D107" s="27">
        <v>1203.94</v>
      </c>
      <c r="E107" s="19">
        <f t="shared" ref="E107:E114" si="15">IF(D107&lt;1,0,ABS($D$104-D107))</f>
        <v>4.9400000000000546</v>
      </c>
      <c r="F107" s="17" t="str">
        <f t="shared" si="14"/>
        <v>Pass</v>
      </c>
    </row>
    <row r="108" spans="2:6">
      <c r="B108" s="18" t="s">
        <v>393</v>
      </c>
      <c r="C108" s="25" t="s">
        <v>231</v>
      </c>
      <c r="D108" s="27">
        <v>1216.92</v>
      </c>
      <c r="E108" s="19">
        <f t="shared" si="15"/>
        <v>8.0399999999999636</v>
      </c>
      <c r="F108" s="17" t="str">
        <f t="shared" si="14"/>
        <v>Pass</v>
      </c>
    </row>
    <row r="109" spans="2:6">
      <c r="B109" s="18" t="s">
        <v>394</v>
      </c>
      <c r="C109" s="25" t="s">
        <v>228</v>
      </c>
      <c r="D109" s="27">
        <v>1203.4000000000001</v>
      </c>
      <c r="E109" s="19">
        <f t="shared" si="15"/>
        <v>5.4800000000000182</v>
      </c>
      <c r="F109" s="17" t="str">
        <f t="shared" si="14"/>
        <v>Pass</v>
      </c>
    </row>
    <row r="110" spans="2:6">
      <c r="B110" s="18" t="s">
        <v>395</v>
      </c>
      <c r="C110" s="25" t="s">
        <v>225</v>
      </c>
      <c r="D110" s="27">
        <v>1202.33</v>
      </c>
      <c r="E110" s="19">
        <f t="shared" si="15"/>
        <v>6.5500000000001819</v>
      </c>
      <c r="F110" s="17" t="str">
        <f t="shared" si="14"/>
        <v>Pass</v>
      </c>
    </row>
    <row r="111" spans="2:6">
      <c r="B111" s="18" t="s">
        <v>396</v>
      </c>
      <c r="C111" s="25" t="s">
        <v>223</v>
      </c>
      <c r="D111" s="27">
        <v>1205.8900000000001</v>
      </c>
      <c r="E111" s="19">
        <f t="shared" si="15"/>
        <v>2.9900000000000091</v>
      </c>
      <c r="F111" s="17" t="str">
        <f t="shared" si="14"/>
        <v>Pass</v>
      </c>
    </row>
    <row r="112" spans="2:6">
      <c r="B112" s="18" t="s">
        <v>397</v>
      </c>
      <c r="C112" s="25" t="s">
        <v>227</v>
      </c>
      <c r="D112" s="27">
        <v>1206.01</v>
      </c>
      <c r="E112" s="19">
        <f t="shared" si="15"/>
        <v>2.8700000000001182</v>
      </c>
      <c r="F112" s="17" t="str">
        <f t="shared" si="14"/>
        <v>Pass</v>
      </c>
    </row>
    <row r="113" spans="2:6">
      <c r="B113" s="18" t="s">
        <v>398</v>
      </c>
      <c r="C113" s="25" t="s">
        <v>224</v>
      </c>
      <c r="D113" s="27">
        <v>1200.1099999999999</v>
      </c>
      <c r="E113" s="19">
        <f t="shared" si="15"/>
        <v>8.7700000000002092</v>
      </c>
      <c r="F113" s="17" t="str">
        <f t="shared" si="14"/>
        <v>Pass</v>
      </c>
    </row>
    <row r="114" spans="2:6">
      <c r="B114" s="18" t="s">
        <v>399</v>
      </c>
      <c r="C114" s="25" t="s">
        <v>232</v>
      </c>
      <c r="D114" s="27">
        <v>1195.6400000000001</v>
      </c>
      <c r="E114" s="19">
        <f t="shared" si="15"/>
        <v>13.240000000000009</v>
      </c>
      <c r="F114" s="17" t="str">
        <f t="shared" si="14"/>
        <v>Pass</v>
      </c>
    </row>
    <row r="115" spans="2:6">
      <c r="C115" s="29"/>
      <c r="D115" s="29"/>
    </row>
    <row r="116" spans="2:6">
      <c r="B116" s="10" t="s">
        <v>302</v>
      </c>
      <c r="C116" s="23" t="s">
        <v>234</v>
      </c>
      <c r="D116" s="24" t="s">
        <v>246</v>
      </c>
      <c r="E116" s="11" t="s">
        <v>249</v>
      </c>
      <c r="F116" s="12" t="s">
        <v>303</v>
      </c>
    </row>
    <row r="117" spans="2:6">
      <c r="B117" s="13" t="s">
        <v>400</v>
      </c>
      <c r="C117" s="25" t="s">
        <v>238</v>
      </c>
      <c r="D117" s="26">
        <v>1073.0999999999999</v>
      </c>
      <c r="E117" s="14"/>
      <c r="F117" s="15" t="s">
        <v>250</v>
      </c>
    </row>
    <row r="118" spans="2:6">
      <c r="B118" s="13" t="s">
        <v>401</v>
      </c>
      <c r="C118" s="25" t="s">
        <v>242</v>
      </c>
      <c r="D118" s="26">
        <v>1074.21</v>
      </c>
      <c r="E118" s="16">
        <f>IF(D118&lt;1,0,ABS($D$117-D118))</f>
        <v>1.1100000000001273</v>
      </c>
      <c r="F118" s="17" t="str">
        <f>IF(E118&lt;=max_DQS_skew,"Pass", "Fail")</f>
        <v>Pass</v>
      </c>
    </row>
    <row r="119" spans="2:6">
      <c r="B119" s="18" t="s">
        <v>402</v>
      </c>
      <c r="C119" s="25" t="s">
        <v>235</v>
      </c>
      <c r="D119" s="27">
        <v>1069.54</v>
      </c>
      <c r="E119" s="19">
        <f>IF(D119&lt;1,0,ABS($D$117-D119))</f>
        <v>3.5599999999999454</v>
      </c>
      <c r="F119" s="17" t="str">
        <f t="shared" ref="F119:F127" si="16">IF(E119&lt;=max_DQ_DM_length_delta,"Pass", "Fail")</f>
        <v>Pass</v>
      </c>
    </row>
    <row r="120" spans="2:6">
      <c r="B120" s="18" t="s">
        <v>403</v>
      </c>
      <c r="C120" s="25" t="s">
        <v>239</v>
      </c>
      <c r="D120" s="27">
        <v>1068.21</v>
      </c>
      <c r="E120" s="19">
        <f t="shared" ref="E120:E127" si="17">IF(D120&lt;1,0,ABS($D$117-D120))</f>
        <v>4.8899999999998727</v>
      </c>
      <c r="F120" s="17" t="str">
        <f t="shared" si="16"/>
        <v>Pass</v>
      </c>
    </row>
    <row r="121" spans="2:6">
      <c r="B121" s="18" t="s">
        <v>404</v>
      </c>
      <c r="C121" s="25" t="s">
        <v>237</v>
      </c>
      <c r="D121" s="27">
        <v>1072.31</v>
      </c>
      <c r="E121" s="19">
        <f t="shared" si="17"/>
        <v>0.78999999999996362</v>
      </c>
      <c r="F121" s="17" t="str">
        <f t="shared" si="16"/>
        <v>Pass</v>
      </c>
    </row>
    <row r="122" spans="2:6">
      <c r="B122" s="18" t="s">
        <v>405</v>
      </c>
      <c r="C122" s="25" t="s">
        <v>240</v>
      </c>
      <c r="D122" s="27">
        <v>1072.71</v>
      </c>
      <c r="E122" s="19">
        <f t="shared" si="17"/>
        <v>0.38999999999987267</v>
      </c>
      <c r="F122" s="17" t="str">
        <f t="shared" si="16"/>
        <v>Pass</v>
      </c>
    </row>
    <row r="123" spans="2:6">
      <c r="B123" s="18" t="s">
        <v>406</v>
      </c>
      <c r="C123" s="25" t="s">
        <v>243</v>
      </c>
      <c r="D123" s="27">
        <v>1071.71</v>
      </c>
      <c r="E123" s="19">
        <f t="shared" si="17"/>
        <v>1.3899999999998727</v>
      </c>
      <c r="F123" s="17" t="str">
        <f t="shared" si="16"/>
        <v>Pass</v>
      </c>
    </row>
    <row r="124" spans="2:6">
      <c r="B124" s="18" t="s">
        <v>407</v>
      </c>
      <c r="C124" s="25" t="s">
        <v>245</v>
      </c>
      <c r="D124" s="27">
        <v>1073.5999999999999</v>
      </c>
      <c r="E124" s="19">
        <f t="shared" si="17"/>
        <v>0.5</v>
      </c>
      <c r="F124" s="17" t="str">
        <f t="shared" si="16"/>
        <v>Pass</v>
      </c>
    </row>
    <row r="125" spans="2:6">
      <c r="B125" s="18" t="s">
        <v>408</v>
      </c>
      <c r="C125" s="25" t="s">
        <v>241</v>
      </c>
      <c r="D125" s="27">
        <v>1071.21</v>
      </c>
      <c r="E125" s="19">
        <f t="shared" si="17"/>
        <v>1.8899999999998727</v>
      </c>
      <c r="F125" s="17" t="str">
        <f t="shared" si="16"/>
        <v>Pass</v>
      </c>
    </row>
    <row r="126" spans="2:6">
      <c r="B126" s="18" t="s">
        <v>409</v>
      </c>
      <c r="C126" s="25" t="s">
        <v>244</v>
      </c>
      <c r="D126" s="27">
        <v>1077.4100000000001</v>
      </c>
      <c r="E126" s="19">
        <f t="shared" si="17"/>
        <v>4.3100000000001728</v>
      </c>
      <c r="F126" s="17" t="str">
        <f t="shared" si="16"/>
        <v>Pass</v>
      </c>
    </row>
    <row r="127" spans="2:6">
      <c r="B127" s="18" t="s">
        <v>410</v>
      </c>
      <c r="C127" s="25" t="s">
        <v>236</v>
      </c>
      <c r="D127" s="27">
        <v>1072.71</v>
      </c>
      <c r="E127" s="19">
        <f t="shared" si="17"/>
        <v>0.38999999999987267</v>
      </c>
      <c r="F127" s="17" t="str">
        <f t="shared" si="16"/>
        <v>Pass</v>
      </c>
    </row>
    <row r="130" spans="2:2">
      <c r="B130" s="21" t="s">
        <v>445</v>
      </c>
    </row>
  </sheetData>
  <sheetProtection password="DF21" sheet="1" objects="1" scenarios="1"/>
  <phoneticPr fontId="1" type="noConversion"/>
  <conditionalFormatting sqref="F119:F127">
    <cfRule type="cellIs" dxfId="42" priority="1" stopIfTrue="1" operator="equal">
      <formula>"Fail"</formula>
    </cfRule>
    <cfRule type="cellIs" dxfId="41" priority="2" stopIfTrue="1" operator="equal">
      <formula>"Pass"</formula>
    </cfRule>
  </conditionalFormatting>
  <conditionalFormatting sqref="E13">
    <cfRule type="cellIs" dxfId="40" priority="41" stopIfTrue="1" operator="greaterThan">
      <formula>20</formula>
    </cfRule>
  </conditionalFormatting>
  <conditionalFormatting sqref="F13:F23">
    <cfRule type="cellIs" dxfId="39" priority="42" stopIfTrue="1" operator="equal">
      <formula>"Fail"</formula>
    </cfRule>
    <cfRule type="cellIs" dxfId="38" priority="43" stopIfTrue="1" operator="equal">
      <formula>"Pass"</formula>
    </cfRule>
  </conditionalFormatting>
  <conditionalFormatting sqref="E26">
    <cfRule type="cellIs" dxfId="37" priority="38" stopIfTrue="1" operator="greaterThan">
      <formula>20</formula>
    </cfRule>
  </conditionalFormatting>
  <conditionalFormatting sqref="F26:F27">
    <cfRule type="cellIs" dxfId="36" priority="39" stopIfTrue="1" operator="equal">
      <formula>"Fail"</formula>
    </cfRule>
    <cfRule type="cellIs" dxfId="35" priority="40" stopIfTrue="1" operator="equal">
      <formula>"Pass"</formula>
    </cfRule>
  </conditionalFormatting>
  <conditionalFormatting sqref="F28:F36">
    <cfRule type="cellIs" dxfId="34" priority="36" stopIfTrue="1" operator="equal">
      <formula>"Fail"</formula>
    </cfRule>
    <cfRule type="cellIs" dxfId="33" priority="37" stopIfTrue="1" operator="equal">
      <formula>"Pass"</formula>
    </cfRule>
  </conditionalFormatting>
  <conditionalFormatting sqref="E39">
    <cfRule type="cellIs" dxfId="32" priority="33" stopIfTrue="1" operator="greaterThan">
      <formula>20</formula>
    </cfRule>
  </conditionalFormatting>
  <conditionalFormatting sqref="F39:F40">
    <cfRule type="cellIs" dxfId="31" priority="34" stopIfTrue="1" operator="equal">
      <formula>"Fail"</formula>
    </cfRule>
    <cfRule type="cellIs" dxfId="30" priority="35" stopIfTrue="1" operator="equal">
      <formula>"Pass"</formula>
    </cfRule>
  </conditionalFormatting>
  <conditionalFormatting sqref="F41:F49">
    <cfRule type="cellIs" dxfId="29" priority="31" stopIfTrue="1" operator="equal">
      <formula>"Fail"</formula>
    </cfRule>
    <cfRule type="cellIs" dxfId="28" priority="32" stopIfTrue="1" operator="equal">
      <formula>"Pass"</formula>
    </cfRule>
  </conditionalFormatting>
  <conditionalFormatting sqref="E52">
    <cfRule type="cellIs" dxfId="27" priority="28" stopIfTrue="1" operator="greaterThan">
      <formula>20</formula>
    </cfRule>
  </conditionalFormatting>
  <conditionalFormatting sqref="F52:F53">
    <cfRule type="cellIs" dxfId="26" priority="29" stopIfTrue="1" operator="equal">
      <formula>"Fail"</formula>
    </cfRule>
    <cfRule type="cellIs" dxfId="25" priority="30" stopIfTrue="1" operator="equal">
      <formula>"Pass"</formula>
    </cfRule>
  </conditionalFormatting>
  <conditionalFormatting sqref="F54:F62">
    <cfRule type="cellIs" dxfId="24" priority="26" stopIfTrue="1" operator="equal">
      <formula>"Fail"</formula>
    </cfRule>
    <cfRule type="cellIs" dxfId="23" priority="27" stopIfTrue="1" operator="equal">
      <formula>"Pass"</formula>
    </cfRule>
  </conditionalFormatting>
  <conditionalFormatting sqref="E65">
    <cfRule type="cellIs" dxfId="22" priority="23" stopIfTrue="1" operator="greaterThan">
      <formula>20</formula>
    </cfRule>
  </conditionalFormatting>
  <conditionalFormatting sqref="F65:F66">
    <cfRule type="cellIs" dxfId="21" priority="24" stopIfTrue="1" operator="equal">
      <formula>"Fail"</formula>
    </cfRule>
    <cfRule type="cellIs" dxfId="20" priority="25" stopIfTrue="1" operator="equal">
      <formula>"Pass"</formula>
    </cfRule>
  </conditionalFormatting>
  <conditionalFormatting sqref="F67:F75">
    <cfRule type="cellIs" dxfId="19" priority="21" stopIfTrue="1" operator="equal">
      <formula>"Fail"</formula>
    </cfRule>
    <cfRule type="cellIs" dxfId="18" priority="22" stopIfTrue="1" operator="equal">
      <formula>"Pass"</formula>
    </cfRule>
  </conditionalFormatting>
  <conditionalFormatting sqref="E78">
    <cfRule type="cellIs" dxfId="17" priority="18" stopIfTrue="1" operator="greaterThan">
      <formula>20</formula>
    </cfRule>
  </conditionalFormatting>
  <conditionalFormatting sqref="F78:F79">
    <cfRule type="cellIs" dxfId="16" priority="19" stopIfTrue="1" operator="equal">
      <formula>"Fail"</formula>
    </cfRule>
    <cfRule type="cellIs" dxfId="15" priority="20" stopIfTrue="1" operator="equal">
      <formula>"Pass"</formula>
    </cfRule>
  </conditionalFormatting>
  <conditionalFormatting sqref="F80:F88">
    <cfRule type="cellIs" dxfId="14" priority="16" stopIfTrue="1" operator="equal">
      <formula>"Fail"</formula>
    </cfRule>
    <cfRule type="cellIs" dxfId="13" priority="17" stopIfTrue="1" operator="equal">
      <formula>"Pass"</formula>
    </cfRule>
  </conditionalFormatting>
  <conditionalFormatting sqref="E91">
    <cfRule type="cellIs" dxfId="12" priority="13" stopIfTrue="1" operator="greaterThan">
      <formula>20</formula>
    </cfRule>
  </conditionalFormatting>
  <conditionalFormatting sqref="F91:F92">
    <cfRule type="cellIs" dxfId="11" priority="14" stopIfTrue="1" operator="equal">
      <formula>"Fail"</formula>
    </cfRule>
    <cfRule type="cellIs" dxfId="10" priority="15" stopIfTrue="1" operator="equal">
      <formula>"Pass"</formula>
    </cfRule>
  </conditionalFormatting>
  <conditionalFormatting sqref="F93:F101">
    <cfRule type="cellIs" dxfId="9" priority="11" stopIfTrue="1" operator="equal">
      <formula>"Fail"</formula>
    </cfRule>
    <cfRule type="cellIs" dxfId="8" priority="12" stopIfTrue="1" operator="equal">
      <formula>"Pass"</formula>
    </cfRule>
  </conditionalFormatting>
  <conditionalFormatting sqref="E104">
    <cfRule type="cellIs" dxfId="7" priority="8" stopIfTrue="1" operator="greaterThan">
      <formula>20</formula>
    </cfRule>
  </conditionalFormatting>
  <conditionalFormatting sqref="F104:F105">
    <cfRule type="cellIs" dxfId="6" priority="9" stopIfTrue="1" operator="equal">
      <formula>"Fail"</formula>
    </cfRule>
    <cfRule type="cellIs" dxfId="5" priority="10" stopIfTrue="1" operator="equal">
      <formula>"Pass"</formula>
    </cfRule>
  </conditionalFormatting>
  <conditionalFormatting sqref="F106:F114">
    <cfRule type="cellIs" dxfId="4" priority="6" stopIfTrue="1" operator="equal">
      <formula>"Fail"</formula>
    </cfRule>
    <cfRule type="cellIs" dxfId="3" priority="7" stopIfTrue="1" operator="equal">
      <formula>"Pass"</formula>
    </cfRule>
  </conditionalFormatting>
  <conditionalFormatting sqref="E117">
    <cfRule type="cellIs" dxfId="2" priority="3" stopIfTrue="1" operator="greaterThan">
      <formula>20</formula>
    </cfRule>
  </conditionalFormatting>
  <conditionalFormatting sqref="F117:F118">
    <cfRule type="cellIs" dxfId="1" priority="4" stopIfTrue="1" operator="equal">
      <formula>"Fail"</formula>
    </cfRule>
    <cfRule type="cellIs" dxfId="0" priority="5" stopIfTrue="1" operator="equal">
      <formula>"Pass"</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Revision</vt:lpstr>
      <vt:lpstr>Introduction</vt:lpstr>
      <vt:lpstr>Instructions</vt:lpstr>
      <vt:lpstr>ACCC groups routing</vt:lpstr>
      <vt:lpstr>Data group routing</vt:lpstr>
      <vt:lpstr>max_ACC_length_delta</vt:lpstr>
      <vt:lpstr>max_ACC_stub_length</vt:lpstr>
      <vt:lpstr>max_ACC_stub_skew</vt:lpstr>
      <vt:lpstr>max_clock_skew</vt:lpstr>
      <vt:lpstr>max_clock_stub_length</vt:lpstr>
      <vt:lpstr>max_clock_stub_skew</vt:lpstr>
      <vt:lpstr>max_DQ_DM_length_delta</vt:lpstr>
      <vt:lpstr>max_DQS_skew</vt:lpstr>
    </vt:vector>
  </TitlesOfParts>
  <Company>advantech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Nobody</dc:creator>
  <cp:lastModifiedBy>Johnson (Germantown), Tom</cp:lastModifiedBy>
  <dcterms:created xsi:type="dcterms:W3CDTF">2010-11-23T13:45:53Z</dcterms:created>
  <dcterms:modified xsi:type="dcterms:W3CDTF">2015-03-28T18:15:47Z</dcterms:modified>
</cp:coreProperties>
</file>