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0" windowWidth="21720" windowHeight="11745" tabRatio="753"/>
  </bookViews>
  <sheets>
    <sheet name="DDR3" sheetId="13" r:id="rId1"/>
    <sheet name="DDR2" sheetId="14" r:id="rId2"/>
    <sheet name="mDDR" sheetId="11" r:id="rId3"/>
    <sheet name="EVM_1_3 (DDR3)" sheetId="4" r:id="rId4"/>
    <sheet name="StarterKit(DDR3)" sheetId="5" r:id="rId5"/>
    <sheet name="EVM_1_2(DDR2)" sheetId="6" r:id="rId6"/>
    <sheet name="EVM 13x13 (mDDR)" sheetId="9" r:id="rId7"/>
    <sheet name="beagleLT(DDR3)" sheetId="8" r:id="rId8"/>
    <sheet name="Data" sheetId="2" r:id="rId9"/>
  </sheets>
  <calcPr calcId="145621"/>
</workbook>
</file>

<file path=xl/calcChain.xml><?xml version="1.0" encoding="utf-8"?>
<calcChain xmlns="http://schemas.openxmlformats.org/spreadsheetml/2006/main">
  <c r="B8" i="13" l="1"/>
  <c r="C8" i="13"/>
  <c r="C7" i="13"/>
  <c r="B7" i="13"/>
  <c r="B11" i="14"/>
  <c r="B18" i="14"/>
  <c r="C11" i="14"/>
  <c r="B13" i="14"/>
  <c r="B17" i="14"/>
  <c r="C13" i="14"/>
  <c r="B16" i="14"/>
  <c r="B19" i="14"/>
  <c r="B20" i="14"/>
  <c r="B13" i="6"/>
  <c r="C13" i="6"/>
  <c r="B17" i="6"/>
  <c r="B11" i="13"/>
  <c r="B18" i="13"/>
  <c r="C11" i="13"/>
  <c r="B13" i="13"/>
  <c r="B17" i="13"/>
  <c r="C13" i="13"/>
  <c r="B16" i="13"/>
  <c r="B21" i="13"/>
  <c r="B11" i="11"/>
  <c r="B17" i="11"/>
  <c r="C11" i="11"/>
  <c r="B15" i="11"/>
  <c r="B16" i="11"/>
  <c r="B18" i="11"/>
  <c r="B19" i="11"/>
  <c r="B21" i="8"/>
  <c r="B21" i="5"/>
  <c r="B19" i="6"/>
  <c r="B11" i="6"/>
  <c r="B18" i="6"/>
  <c r="C11" i="6"/>
  <c r="B16" i="6"/>
  <c r="B20" i="6"/>
  <c r="B21" i="4"/>
  <c r="B19" i="9"/>
  <c r="B18" i="9"/>
  <c r="B16" i="9"/>
  <c r="B11" i="9"/>
  <c r="C11" i="9"/>
  <c r="B15" i="9"/>
  <c r="B17" i="9"/>
  <c r="B11" i="8"/>
  <c r="B18" i="8"/>
  <c r="C11" i="8"/>
  <c r="B13" i="8"/>
  <c r="B17" i="8"/>
  <c r="C13" i="8"/>
  <c r="B16" i="8"/>
  <c r="B11" i="5"/>
  <c r="C11" i="5"/>
  <c r="B13" i="5"/>
  <c r="B17" i="5"/>
  <c r="C13" i="5"/>
  <c r="B18" i="5"/>
  <c r="B16" i="5"/>
  <c r="B11" i="4"/>
  <c r="C11" i="4"/>
  <c r="B13" i="4"/>
  <c r="B17" i="4"/>
  <c r="C13" i="4"/>
  <c r="B18" i="4"/>
  <c r="B16" i="4"/>
</calcChain>
</file>

<file path=xl/sharedStrings.xml><?xml version="1.0" encoding="utf-8"?>
<sst xmlns="http://schemas.openxmlformats.org/spreadsheetml/2006/main" count="214" uniqueCount="31">
  <si>
    <t>Delay per inch</t>
  </si>
  <si>
    <t>ps</t>
  </si>
  <si>
    <t>MHz</t>
  </si>
  <si>
    <t>Byte 0</t>
  </si>
  <si>
    <t>Byte 1</t>
  </si>
  <si>
    <t>Parameters</t>
  </si>
  <si>
    <t>WR DQS</t>
  </si>
  <si>
    <t>RD DQS</t>
  </si>
  <si>
    <t>RD DQS GATE</t>
  </si>
  <si>
    <t>Trace Length (inches)</t>
  </si>
  <si>
    <t>DDR clock frequency</t>
  </si>
  <si>
    <t>DDR_DQSx trace</t>
  </si>
  <si>
    <t>DDR_CK trace</t>
  </si>
  <si>
    <t>Comments</t>
  </si>
  <si>
    <t xml:space="preserve">input the average of DDR_CK and DDR_CKn traces.  If you have two x8 memories, use the trace lengths for each corresponding byte. </t>
  </si>
  <si>
    <t>x can be 0 or 1, corresponding to each byte.</t>
  </si>
  <si>
    <t>input maximum frequency you will use</t>
  </si>
  <si>
    <t>If (DDR_CK length) &lt; (DDR_DQS length), then use 1.  If (DDR_CK length) &gt; (DDR_DQS length), then use 0.</t>
  </si>
  <si>
    <t>Register Values (in hex)</t>
  </si>
  <si>
    <t>CMDx_PHY_CTRL_SLAVE_RATIO</t>
  </si>
  <si>
    <t>PHY_INVERT_CLKOUT</t>
  </si>
  <si>
    <t>DATAx_PHY_WR_DATA_SLAVE_RATIO</t>
  </si>
  <si>
    <t>DATAx_PHY_WR DQS_SLAVE_RATIO</t>
  </si>
  <si>
    <t>DATAx_PHY_RD DQS_SLAVE_RATIO</t>
  </si>
  <si>
    <t>DATAx_PHY_FIFO_WE_SLAVE_RATIO</t>
  </si>
  <si>
    <t>Intermediate Values (per byte lane)</t>
  </si>
  <si>
    <t>these are just used for the calculations below</t>
  </si>
  <si>
    <t>Intermediate values (per byte lane)</t>
  </si>
  <si>
    <t>Seed values used in CCS code</t>
  </si>
  <si>
    <t>Register value</t>
  </si>
  <si>
    <t>PHY_INVERT_CLKOUT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</si>
</sst>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14</xdr:row>
      <xdr:rowOff>0</xdr:rowOff>
    </xdr:from>
    <xdr:to>
      <xdr:col>4</xdr:col>
      <xdr:colOff>2762250</xdr:colOff>
      <xdr:row>24</xdr:row>
      <xdr:rowOff>9525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05125" y="2752725"/>
          <a:ext cx="3676650" cy="16287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0066CC">
                  <a:alpha val="53000"/>
                </a:srgbClr>
              </a:solidFill>
            </a14:hiddenFill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noFill/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Example</a:t>
          </a:r>
          <a:endParaRPr lang="ja-JP" altLang="en-US" sz="3600" kern="10" spc="0">
            <a:ln w="19050">
              <a:solidFill>
                <a:srgbClr val="99CCFF"/>
              </a:solidFill>
              <a:round/>
              <a:headEnd/>
              <a:tailEnd/>
            </a:ln>
            <a:noFill/>
            <a:effectLst>
              <a:outerShdw dist="35921" dir="2700000" algn="ctr" rotWithShape="0">
                <a:srgbClr val="990000"/>
              </a:outerShdw>
            </a:effectLst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133350</xdr:rowOff>
    </xdr:from>
    <xdr:to>
      <xdr:col>4</xdr:col>
      <xdr:colOff>2857500</xdr:colOff>
      <xdr:row>23</xdr:row>
      <xdr:rowOff>142875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>
          <a:off x="2962275" y="2724150"/>
          <a:ext cx="3676650" cy="16287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0066CC">
                  <a:alpha val="53000"/>
                </a:srgbClr>
              </a:solidFill>
            </a14:hiddenFill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noFill/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Example</a:t>
          </a:r>
          <a:endParaRPr lang="ja-JP" altLang="en-US" sz="3600" kern="10" spc="0">
            <a:ln w="19050">
              <a:solidFill>
                <a:srgbClr val="99CCFF"/>
              </a:solidFill>
              <a:round/>
              <a:headEnd/>
              <a:tailEnd/>
            </a:ln>
            <a:noFill/>
            <a:effectLst>
              <a:outerShdw dist="35921" dir="2700000" algn="ctr" rotWithShape="0">
                <a:srgbClr val="990000"/>
              </a:outerShdw>
            </a:effectLst>
            <a:latin typeface="Impac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133350</xdr:rowOff>
    </xdr:from>
    <xdr:to>
      <xdr:col>4</xdr:col>
      <xdr:colOff>2714625</xdr:colOff>
      <xdr:row>21</xdr:row>
      <xdr:rowOff>142875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3000375" y="2724150"/>
          <a:ext cx="3676650" cy="130492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0066CC">
                  <a:alpha val="53000"/>
                </a:srgbClr>
              </a:solidFill>
            </a14:hiddenFill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noFill/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Example</a:t>
          </a:r>
          <a:endParaRPr lang="ja-JP" altLang="en-US" sz="3600" kern="10" spc="0">
            <a:ln w="19050">
              <a:solidFill>
                <a:srgbClr val="99CCFF"/>
              </a:solidFill>
              <a:round/>
              <a:headEnd/>
              <a:tailEnd/>
            </a:ln>
            <a:noFill/>
            <a:effectLst>
              <a:outerShdw dist="35921" dir="2700000" algn="ctr" rotWithShape="0">
                <a:srgbClr val="990000"/>
              </a:outerShdw>
            </a:effectLst>
            <a:latin typeface="Impac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13</xdr:row>
      <xdr:rowOff>0</xdr:rowOff>
    </xdr:from>
    <xdr:to>
      <xdr:col>4</xdr:col>
      <xdr:colOff>2733675</xdr:colOff>
      <xdr:row>21</xdr:row>
      <xdr:rowOff>9525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2895600" y="2590800"/>
          <a:ext cx="3676650" cy="130492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0066CC">
                  <a:alpha val="53000"/>
                </a:srgbClr>
              </a:solidFill>
            </a14:hiddenFill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noFill/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Example</a:t>
          </a:r>
          <a:endParaRPr lang="ja-JP" altLang="en-US" sz="3600" kern="10" spc="0">
            <a:ln w="19050">
              <a:solidFill>
                <a:srgbClr val="99CCFF"/>
              </a:solidFill>
              <a:round/>
              <a:headEnd/>
              <a:tailEnd/>
            </a:ln>
            <a:noFill/>
            <a:effectLst>
              <a:outerShdw dist="35921" dir="2700000" algn="ctr" rotWithShape="0">
                <a:srgbClr val="990000"/>
              </a:outerShdw>
            </a:effectLst>
            <a:latin typeface="Impac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123825</xdr:rowOff>
    </xdr:from>
    <xdr:to>
      <xdr:col>4</xdr:col>
      <xdr:colOff>2876550</xdr:colOff>
      <xdr:row>24</xdr:row>
      <xdr:rowOff>133350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3048000" y="2876550"/>
          <a:ext cx="3676650" cy="16287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0066CC">
                  <a:alpha val="53000"/>
                </a:srgbClr>
              </a:solidFill>
            </a14:hiddenFill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noFill/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Example</a:t>
          </a:r>
          <a:endParaRPr lang="ja-JP" altLang="en-US" sz="3600" kern="10" spc="0">
            <a:ln w="19050">
              <a:solidFill>
                <a:srgbClr val="99CCFF"/>
              </a:solidFill>
              <a:round/>
              <a:headEnd/>
              <a:tailEnd/>
            </a:ln>
            <a:noFill/>
            <a:effectLst>
              <a:outerShdw dist="35921" dir="2700000" algn="ctr" rotWithShape="0">
                <a:srgbClr val="990000"/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30" zoomScaleNormal="130" workbookViewId="0"/>
  </sheetViews>
  <sheetFormatPr defaultRowHeight="12.75" x14ac:dyDescent="0.2"/>
  <cols>
    <col min="1" max="1" width="35.28515625" customWidth="1"/>
    <col min="3" max="3" width="10.28515625" customWidth="1"/>
    <col min="4" max="4" width="2" customWidth="1"/>
    <col min="5" max="5" width="44.570312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400</v>
      </c>
      <c r="C2" t="s">
        <v>2</v>
      </c>
      <c r="E2" s="6" t="s">
        <v>16</v>
      </c>
    </row>
    <row r="3" spans="1:5" ht="25.5" x14ac:dyDescent="0.2">
      <c r="A3" s="3" t="s">
        <v>30</v>
      </c>
      <c r="B3" s="4">
        <v>0</v>
      </c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>
        <f>57.3175/25.4</f>
        <v>2.2565944881889766</v>
      </c>
      <c r="C7" s="4">
        <f>40.9505/25.4</f>
        <v>1.612224409448819</v>
      </c>
      <c r="E7" s="6" t="s">
        <v>14</v>
      </c>
    </row>
    <row r="8" spans="1:5" x14ac:dyDescent="0.2">
      <c r="A8" s="3" t="s">
        <v>11</v>
      </c>
      <c r="B8" s="4">
        <f>52.69924/25.4</f>
        <v>2.0747732283464568</v>
      </c>
      <c r="C8" s="4">
        <f>46.0815/25.4</f>
        <v>1.814232283464567</v>
      </c>
      <c r="E8" s="6" t="s">
        <v>15</v>
      </c>
    </row>
    <row r="10" spans="1:5" x14ac:dyDescent="0.2">
      <c r="A10" s="2" t="s">
        <v>27</v>
      </c>
    </row>
    <row r="11" spans="1:5" x14ac:dyDescent="0.2">
      <c r="A11" s="3" t="s">
        <v>6</v>
      </c>
      <c r="B11" s="1" t="str">
        <f>DEC2HEX((B$7-B$8)*Data!$B$1*$B$2/1000/1000*256+128*$B$3)</f>
        <v>3</v>
      </c>
      <c r="C11" s="1" t="str">
        <f>DEC2HEX((C$7-C$8)*Data!$B$1*$B$2/1000/1000*256+128*$B$3)</f>
        <v>FFFFFFFFFD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A13" s="3" t="s">
        <v>8</v>
      </c>
      <c r="B13" s="1" t="str">
        <f>DEC2HEX((B$7+2*B$8)*Data!$B$1*$B$2/1000/1000*256+HEX2DEC(80)*$B$3+HEX2DEC(B$12))</f>
        <v>B6</v>
      </c>
      <c r="C13" s="1" t="str">
        <f>DEC2HEX((C$7+2*C$8)*Data!$B$1*$B$2/1000/1000*256+HEX2DEC(80)*$B$3+HEX2DEC(C$12))</f>
        <v>A0</v>
      </c>
      <c r="E13" s="6" t="s">
        <v>26</v>
      </c>
    </row>
    <row r="14" spans="1:5" x14ac:dyDescent="0.2">
      <c r="B14" s="1"/>
    </row>
    <row r="15" spans="1:5" x14ac:dyDescent="0.2">
      <c r="A15" s="2" t="s">
        <v>28</v>
      </c>
    </row>
    <row r="16" spans="1:5" x14ac:dyDescent="0.2">
      <c r="A16" s="3" t="s">
        <v>23</v>
      </c>
      <c r="B16" s="2" t="str">
        <f>DEC2HEX(   (HEX2DEC(B12)+HEX2DEC(C12))/2)</f>
        <v>40</v>
      </c>
    </row>
    <row r="17" spans="1:2" x14ac:dyDescent="0.2">
      <c r="A17" s="3" t="s">
        <v>24</v>
      </c>
      <c r="B17" s="2" t="str">
        <f>DEC2HEX(      (HEX2DEC(B13)+HEX2DEC(C13))/2)</f>
        <v>AB</v>
      </c>
    </row>
    <row r="18" spans="1:2" x14ac:dyDescent="0.2">
      <c r="A18" s="3" t="s">
        <v>22</v>
      </c>
      <c r="B18" s="2" t="str">
        <f>DEC2HEX(    (HEX2DEC(B11)+HEX2DEC(C11))/2)</f>
        <v>0</v>
      </c>
    </row>
    <row r="19" spans="1:2" x14ac:dyDescent="0.2">
      <c r="A19" s="3"/>
      <c r="B19" s="2"/>
    </row>
    <row r="20" spans="1:2" x14ac:dyDescent="0.2">
      <c r="A20" s="2" t="s">
        <v>29</v>
      </c>
      <c r="B20" s="2"/>
    </row>
    <row r="21" spans="1:2" x14ac:dyDescent="0.2">
      <c r="A21" s="3" t="s">
        <v>19</v>
      </c>
      <c r="B21" s="2" t="str">
        <f>DEC2HEX(IF($B$3=1,256,128))</f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7" sqref="E17"/>
    </sheetView>
  </sheetViews>
  <sheetFormatPr defaultRowHeight="12.75" x14ac:dyDescent="0.2"/>
  <cols>
    <col min="1" max="1" width="36.7109375" customWidth="1"/>
    <col min="2" max="2" width="10.42578125" customWidth="1"/>
    <col min="3" max="3" width="10.28515625" customWidth="1"/>
    <col min="4" max="4" width="2" customWidth="1"/>
    <col min="5" max="5" width="45.2851562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266</v>
      </c>
      <c r="C2" t="s">
        <v>2</v>
      </c>
      <c r="E2" s="6" t="s">
        <v>16</v>
      </c>
    </row>
    <row r="3" spans="1:5" ht="25.5" x14ac:dyDescent="0.2">
      <c r="A3" s="3" t="s">
        <v>20</v>
      </c>
      <c r="B3" s="4"/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/>
      <c r="C7" s="4"/>
      <c r="E7" s="6" t="s">
        <v>14</v>
      </c>
    </row>
    <row r="8" spans="1:5" x14ac:dyDescent="0.2">
      <c r="A8" s="3" t="s">
        <v>11</v>
      </c>
      <c r="B8" s="4"/>
      <c r="C8" s="4"/>
      <c r="E8" s="6" t="s">
        <v>15</v>
      </c>
    </row>
    <row r="10" spans="1:5" x14ac:dyDescent="0.2">
      <c r="A10" s="2" t="s">
        <v>25</v>
      </c>
    </row>
    <row r="11" spans="1:5" x14ac:dyDescent="0.2">
      <c r="A11" s="3" t="s">
        <v>6</v>
      </c>
      <c r="B11" s="1" t="str">
        <f>DEC2HEX((B$7-B$8)*Data!$B$1*$B$2/1000/1000*256+128*$B$3)</f>
        <v>0</v>
      </c>
      <c r="C11" s="1" t="str">
        <f>DEC2HEX((C$7-C$8)*Data!$B$1*$B$2/1000/1000*256+128*$B$3)</f>
        <v>0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A13" s="3" t="s">
        <v>8</v>
      </c>
      <c r="B13" s="1" t="str">
        <f>DEC2HEX((B$7+2*B$8)*Data!$B$1*$B$2/1000/1000*256+HEX2DEC(80)*$B$3+HEX2DEC(B12))</f>
        <v>40</v>
      </c>
      <c r="C13" s="1" t="str">
        <f>DEC2HEX((C$7+2*C$8)*Data!$B$1*$B$2/1000/1000*256+HEX2DEC(80)*$B$3+HEX2DEC(C12))</f>
        <v>40</v>
      </c>
      <c r="E13" s="6" t="s">
        <v>26</v>
      </c>
    </row>
    <row r="14" spans="1:5" x14ac:dyDescent="0.2">
      <c r="A14" s="3"/>
      <c r="B14" s="1"/>
      <c r="C14" s="1"/>
    </row>
    <row r="15" spans="1:5" x14ac:dyDescent="0.2">
      <c r="A15" s="2" t="s">
        <v>18</v>
      </c>
    </row>
    <row r="16" spans="1:5" x14ac:dyDescent="0.2">
      <c r="A16" s="3" t="s">
        <v>23</v>
      </c>
      <c r="B16" s="2" t="str">
        <f>DEC2HEX(   (HEX2DEC(B12)+HEX2DEC(C12))/2)</f>
        <v>40</v>
      </c>
    </row>
    <row r="17" spans="1:2" x14ac:dyDescent="0.2">
      <c r="A17" s="3" t="s">
        <v>24</v>
      </c>
      <c r="B17" s="2" t="str">
        <f>DEC2HEX(      (HEX2DEC(B13)+HEX2DEC(C13))/2)</f>
        <v>40</v>
      </c>
    </row>
    <row r="18" spans="1:2" x14ac:dyDescent="0.2">
      <c r="A18" s="3" t="s">
        <v>22</v>
      </c>
      <c r="B18" s="2" t="str">
        <f>DEC2HEX(    (HEX2DEC(B11)+HEX2DEC(C11))/2)</f>
        <v>0</v>
      </c>
    </row>
    <row r="19" spans="1:2" x14ac:dyDescent="0.2">
      <c r="A19" s="3" t="s">
        <v>21</v>
      </c>
      <c r="B19" s="2" t="str">
        <f>DEC2HEX(64 + (B3 * 128))</f>
        <v>40</v>
      </c>
    </row>
    <row r="20" spans="1:2" x14ac:dyDescent="0.2">
      <c r="A20" s="3" t="s">
        <v>19</v>
      </c>
      <c r="B20" s="2" t="str">
        <f>DEC2HEX(IF($B$3=1,256,128))</f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3" sqref="B3"/>
    </sheetView>
  </sheetViews>
  <sheetFormatPr defaultRowHeight="12.75" x14ac:dyDescent="0.2"/>
  <cols>
    <col min="1" max="1" width="36.140625" customWidth="1"/>
    <col min="3" max="3" width="10.28515625" customWidth="1"/>
    <col min="4" max="4" width="2" customWidth="1"/>
    <col min="5" max="5" width="44.8554687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200</v>
      </c>
      <c r="C2" t="s">
        <v>2</v>
      </c>
      <c r="E2" s="6" t="s">
        <v>16</v>
      </c>
    </row>
    <row r="3" spans="1:5" ht="25.5" x14ac:dyDescent="0.2">
      <c r="A3" s="3" t="s">
        <v>20</v>
      </c>
      <c r="B3" s="4"/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/>
      <c r="C7" s="4"/>
      <c r="E7" s="6" t="s">
        <v>14</v>
      </c>
    </row>
    <row r="8" spans="1:5" x14ac:dyDescent="0.2">
      <c r="A8" s="3" t="s">
        <v>11</v>
      </c>
      <c r="B8" s="4"/>
      <c r="C8" s="4"/>
      <c r="E8" s="6" t="s">
        <v>15</v>
      </c>
    </row>
    <row r="10" spans="1:5" x14ac:dyDescent="0.2">
      <c r="A10" s="2" t="s">
        <v>25</v>
      </c>
    </row>
    <row r="11" spans="1:5" x14ac:dyDescent="0.2">
      <c r="A11" s="3" t="s">
        <v>6</v>
      </c>
      <c r="B11" s="1" t="str">
        <f>DEC2HEX((B$7-B$8)*Data!$B$1*$B$2/1000/1000*256+128*$B$3)</f>
        <v>0</v>
      </c>
      <c r="C11" s="1" t="str">
        <f>DEC2HEX((C$7-C$8)*Data!$B$1*$B$2/1000/1000*256+128*$B$3)</f>
        <v>0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B13" s="1"/>
    </row>
    <row r="14" spans="1:5" x14ac:dyDescent="0.2">
      <c r="A14" s="2" t="s">
        <v>18</v>
      </c>
    </row>
    <row r="15" spans="1:5" x14ac:dyDescent="0.2">
      <c r="A15" s="3" t="s">
        <v>23</v>
      </c>
      <c r="B15" s="2" t="str">
        <f>DEC2HEX(   (HEX2DEC(B12)+HEX2DEC(C12))/2)</f>
        <v>40</v>
      </c>
    </row>
    <row r="16" spans="1:5" x14ac:dyDescent="0.2">
      <c r="A16" s="3" t="s">
        <v>24</v>
      </c>
      <c r="B16" s="2" t="str">
        <f>DEC2HEX(272 + (128 * B3))</f>
        <v>110</v>
      </c>
    </row>
    <row r="17" spans="1:2" x14ac:dyDescent="0.2">
      <c r="A17" s="3" t="s">
        <v>22</v>
      </c>
      <c r="B17" s="2" t="str">
        <f>DEC2HEX(    (HEX2DEC(B11)+HEX2DEC(C11))/2)</f>
        <v>0</v>
      </c>
    </row>
    <row r="18" spans="1:2" x14ac:dyDescent="0.2">
      <c r="A18" s="3" t="s">
        <v>21</v>
      </c>
      <c r="B18" s="2" t="str">
        <f>DEC2HEX(64 + (B3 * 128))</f>
        <v>40</v>
      </c>
    </row>
    <row r="19" spans="1:2" x14ac:dyDescent="0.2">
      <c r="A19" s="3" t="s">
        <v>19</v>
      </c>
      <c r="B19" s="2" t="str">
        <f>DEC2HEX(IF($B$3=1,256,128))</f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0" sqref="A20"/>
    </sheetView>
  </sheetViews>
  <sheetFormatPr defaultRowHeight="12.75" x14ac:dyDescent="0.2"/>
  <cols>
    <col min="1" max="1" width="35.85546875" customWidth="1"/>
    <col min="3" max="3" width="10.28515625" customWidth="1"/>
    <col min="4" max="4" width="2" customWidth="1"/>
    <col min="5" max="5" width="45.4257812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303</v>
      </c>
      <c r="C2" t="s">
        <v>2</v>
      </c>
      <c r="E2" s="6" t="s">
        <v>16</v>
      </c>
    </row>
    <row r="3" spans="1:5" ht="25.5" x14ac:dyDescent="0.2">
      <c r="A3" s="3" t="s">
        <v>20</v>
      </c>
      <c r="B3" s="4">
        <v>0</v>
      </c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>
        <v>2.15</v>
      </c>
      <c r="C7" s="4">
        <v>1.4</v>
      </c>
      <c r="E7" s="6" t="s">
        <v>14</v>
      </c>
    </row>
    <row r="8" spans="1:5" x14ac:dyDescent="0.2">
      <c r="A8" s="3" t="s">
        <v>11</v>
      </c>
      <c r="B8" s="4">
        <v>1.4</v>
      </c>
      <c r="C8" s="4">
        <v>1.4</v>
      </c>
      <c r="E8" s="6" t="s">
        <v>15</v>
      </c>
    </row>
    <row r="10" spans="1:5" x14ac:dyDescent="0.2">
      <c r="A10" s="2" t="s">
        <v>27</v>
      </c>
    </row>
    <row r="11" spans="1:5" x14ac:dyDescent="0.2">
      <c r="A11" s="3" t="s">
        <v>6</v>
      </c>
      <c r="B11" s="1" t="str">
        <f>DEC2HEX((B$7-B$8)*Data!$B$1*$B$2/1000/1000*256+128*$B$3)</f>
        <v>A</v>
      </c>
      <c r="C11" s="1" t="str">
        <f>DEC2HEX((C$7-C$8)*Data!$B$1*$B$2/1000/1000*256+128*$B$3)</f>
        <v>0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A13" s="3" t="s">
        <v>8</v>
      </c>
      <c r="B13" s="1" t="str">
        <f>DEC2HEX((B$7+2*B$8)*Data!$B$1*$B$2/1000/1000*256+HEX2DEC(80)*$B$3+HEX2DEC(B$12))</f>
        <v>85</v>
      </c>
      <c r="C13" s="1" t="str">
        <f>DEC2HEX((C$7+2*C$8)*Data!$B$1*$B$2/1000/1000*256+HEX2DEC(80)*$B$3+HEX2DEC(C$12))</f>
        <v>7A</v>
      </c>
      <c r="E13" s="6" t="s">
        <v>26</v>
      </c>
    </row>
    <row r="14" spans="1:5" x14ac:dyDescent="0.2">
      <c r="B14" s="1"/>
    </row>
    <row r="15" spans="1:5" x14ac:dyDescent="0.2">
      <c r="A15" s="2" t="s">
        <v>28</v>
      </c>
    </row>
    <row r="16" spans="1:5" x14ac:dyDescent="0.2">
      <c r="A16" s="3" t="s">
        <v>23</v>
      </c>
      <c r="B16" s="2" t="str">
        <f>DEC2HEX(   (HEX2DEC(B12)+HEX2DEC(C12))/2)</f>
        <v>40</v>
      </c>
    </row>
    <row r="17" spans="1:2" x14ac:dyDescent="0.2">
      <c r="A17" s="3" t="s">
        <v>24</v>
      </c>
      <c r="B17" s="2" t="str">
        <f>DEC2HEX(      (HEX2DEC(B13)+HEX2DEC(C13))/2)</f>
        <v>7F</v>
      </c>
    </row>
    <row r="18" spans="1:2" x14ac:dyDescent="0.2">
      <c r="A18" s="3" t="s">
        <v>22</v>
      </c>
      <c r="B18" s="2" t="str">
        <f>DEC2HEX(    (HEX2DEC(B11)+HEX2DEC(C11))/2)</f>
        <v>5</v>
      </c>
    </row>
    <row r="19" spans="1:2" x14ac:dyDescent="0.2">
      <c r="A19" s="3"/>
      <c r="B19" s="2"/>
    </row>
    <row r="20" spans="1:2" x14ac:dyDescent="0.2">
      <c r="A20" s="2" t="s">
        <v>29</v>
      </c>
      <c r="B20" s="2"/>
    </row>
    <row r="21" spans="1:2" x14ac:dyDescent="0.2">
      <c r="A21" s="3" t="s">
        <v>19</v>
      </c>
      <c r="B21" s="2" t="str">
        <f>DEC2HEX(IF($B$3=1,256,128))</f>
        <v>80</v>
      </c>
    </row>
    <row r="24" spans="1:2" x14ac:dyDescent="0.2">
      <c r="A24" s="3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175" zoomScaleNormal="175" workbookViewId="0">
      <selection activeCell="H14" sqref="H14"/>
    </sheetView>
  </sheetViews>
  <sheetFormatPr defaultRowHeight="12.75" x14ac:dyDescent="0.2"/>
  <cols>
    <col min="1" max="1" width="35.28515625" customWidth="1"/>
    <col min="3" max="3" width="10.28515625" customWidth="1"/>
    <col min="4" max="4" width="2" customWidth="1"/>
    <col min="5" max="5" width="44.570312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303</v>
      </c>
      <c r="C2" t="s">
        <v>2</v>
      </c>
      <c r="E2" s="6" t="s">
        <v>16</v>
      </c>
    </row>
    <row r="3" spans="1:5" ht="25.5" x14ac:dyDescent="0.2">
      <c r="A3" s="3" t="s">
        <v>20</v>
      </c>
      <c r="B3" s="4">
        <v>0</v>
      </c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>
        <v>1.2889999999999999</v>
      </c>
      <c r="C7" s="4">
        <v>1.2889999999999999</v>
      </c>
      <c r="E7" s="6" t="s">
        <v>14</v>
      </c>
    </row>
    <row r="8" spans="1:5" x14ac:dyDescent="0.2">
      <c r="A8" s="3" t="s">
        <v>11</v>
      </c>
      <c r="B8" s="4">
        <v>1.1930000000000001</v>
      </c>
      <c r="C8" s="4">
        <v>1.194</v>
      </c>
      <c r="E8" s="6" t="s">
        <v>15</v>
      </c>
    </row>
    <row r="10" spans="1:5" x14ac:dyDescent="0.2">
      <c r="A10" s="2" t="s">
        <v>27</v>
      </c>
    </row>
    <row r="11" spans="1:5" x14ac:dyDescent="0.2">
      <c r="A11" s="3" t="s">
        <v>6</v>
      </c>
      <c r="B11" s="1" t="str">
        <f>DEC2HEX((B$7-B$8)*Data!$B$1*$B$2/1000/1000*256+128*$B$3)</f>
        <v>1</v>
      </c>
      <c r="C11" s="1" t="str">
        <f>DEC2HEX((C$7-C$8)*Data!$B$1*$B$2/1000/1000*256+128*$B$3)</f>
        <v>1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A13" s="3" t="s">
        <v>8</v>
      </c>
      <c r="B13" s="1" t="str">
        <f>DEC2HEX((B$7+2*B$8)*Data!$B$1*$B$2/1000/1000*256+HEX2DEC(80)*$B$3+HEX2DEC(B$12))</f>
        <v>73</v>
      </c>
      <c r="C13" s="1" t="str">
        <f>DEC2HEX((C$7+2*C$8)*Data!$B$1*$B$2/1000/1000*256+HEX2DEC(80)*$B$3+HEX2DEC(C$12))</f>
        <v>73</v>
      </c>
      <c r="E13" s="6" t="s">
        <v>26</v>
      </c>
    </row>
    <row r="14" spans="1:5" x14ac:dyDescent="0.2">
      <c r="B14" s="1"/>
    </row>
    <row r="15" spans="1:5" x14ac:dyDescent="0.2">
      <c r="A15" s="2" t="s">
        <v>28</v>
      </c>
    </row>
    <row r="16" spans="1:5" x14ac:dyDescent="0.2">
      <c r="A16" s="3" t="s">
        <v>23</v>
      </c>
      <c r="B16" s="2" t="str">
        <f>DEC2HEX(   (HEX2DEC(B12)+HEX2DEC(C12))/2)</f>
        <v>40</v>
      </c>
    </row>
    <row r="17" spans="1:2" x14ac:dyDescent="0.2">
      <c r="A17" s="3" t="s">
        <v>24</v>
      </c>
      <c r="B17" s="2" t="str">
        <f>DEC2HEX(      (HEX2DEC(B13)+HEX2DEC(C13))/2)</f>
        <v>73</v>
      </c>
    </row>
    <row r="18" spans="1:2" x14ac:dyDescent="0.2">
      <c r="A18" s="3" t="s">
        <v>22</v>
      </c>
      <c r="B18" s="2" t="str">
        <f>DEC2HEX(    (HEX2DEC(B11)+HEX2DEC(C11))/2)</f>
        <v>1</v>
      </c>
    </row>
    <row r="19" spans="1:2" x14ac:dyDescent="0.2">
      <c r="A19" s="3"/>
      <c r="B19" s="2"/>
    </row>
    <row r="20" spans="1:2" x14ac:dyDescent="0.2">
      <c r="A20" s="2" t="s">
        <v>29</v>
      </c>
      <c r="B20" s="2"/>
    </row>
    <row r="21" spans="1:2" x14ac:dyDescent="0.2">
      <c r="A21" s="3" t="s">
        <v>19</v>
      </c>
      <c r="B21" s="2" t="str">
        <f>DEC2HEX(IF($B$3=1,256,128))</f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8" sqref="E28"/>
    </sheetView>
  </sheetViews>
  <sheetFormatPr defaultRowHeight="12.75" x14ac:dyDescent="0.2"/>
  <cols>
    <col min="1" max="1" width="36.7109375" customWidth="1"/>
    <col min="2" max="2" width="10.42578125" customWidth="1"/>
    <col min="3" max="3" width="10.28515625" customWidth="1"/>
    <col min="4" max="4" width="2" customWidth="1"/>
    <col min="5" max="5" width="45.2851562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266</v>
      </c>
      <c r="C2" t="s">
        <v>2</v>
      </c>
      <c r="E2" s="6" t="s">
        <v>16</v>
      </c>
    </row>
    <row r="3" spans="1:5" ht="25.5" x14ac:dyDescent="0.2">
      <c r="A3" s="3" t="s">
        <v>20</v>
      </c>
      <c r="B3" s="4">
        <v>0</v>
      </c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>
        <v>1.625</v>
      </c>
      <c r="C7" s="4">
        <v>1.625</v>
      </c>
      <c r="E7" s="6" t="s">
        <v>14</v>
      </c>
    </row>
    <row r="8" spans="1:5" x14ac:dyDescent="0.2">
      <c r="A8" s="3" t="s">
        <v>11</v>
      </c>
      <c r="B8" s="4">
        <v>1.5329999999999999</v>
      </c>
      <c r="C8" s="4">
        <v>1.6850000000000001</v>
      </c>
      <c r="E8" s="6" t="s">
        <v>15</v>
      </c>
    </row>
    <row r="10" spans="1:5" x14ac:dyDescent="0.2">
      <c r="A10" s="2" t="s">
        <v>25</v>
      </c>
    </row>
    <row r="11" spans="1:5" x14ac:dyDescent="0.2">
      <c r="A11" s="3" t="s">
        <v>6</v>
      </c>
      <c r="B11" s="1" t="str">
        <f>DEC2HEX((B$7-B$8)*Data!$B$1*$B$2/1000/1000*256+128*$B$3)</f>
        <v>1</v>
      </c>
      <c r="C11" s="1" t="str">
        <f>DEC2HEX((C$7-C$8)*Data!$B$1*$B$2/1000/1000*256+128*$B$3)</f>
        <v>0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A13" s="3" t="s">
        <v>8</v>
      </c>
      <c r="B13" s="1" t="str">
        <f>DEC2HEX((B$7+2*B$8)*Data!$B$1*$B$2/1000/1000*256+HEX2DEC(80)*$B$3+HEX2DEC(B12))</f>
        <v>79</v>
      </c>
      <c r="C13" s="1" t="str">
        <f>DEC2HEX((C$7+2*C$8)*Data!$B$1*$B$2/1000/1000*256+HEX2DEC(80)*$B$3+HEX2DEC(C12))</f>
        <v>7D</v>
      </c>
      <c r="E13" s="6" t="s">
        <v>26</v>
      </c>
    </row>
    <row r="14" spans="1:5" x14ac:dyDescent="0.2">
      <c r="A14" s="3"/>
      <c r="B14" s="1"/>
      <c r="C14" s="1"/>
    </row>
    <row r="15" spans="1:5" x14ac:dyDescent="0.2">
      <c r="A15" s="2" t="s">
        <v>18</v>
      </c>
    </row>
    <row r="16" spans="1:5" x14ac:dyDescent="0.2">
      <c r="A16" s="3" t="s">
        <v>23</v>
      </c>
      <c r="B16" s="2" t="str">
        <f>DEC2HEX(   (HEX2DEC(B12)+HEX2DEC(C12))/2)</f>
        <v>40</v>
      </c>
    </row>
    <row r="17" spans="1:2" x14ac:dyDescent="0.2">
      <c r="A17" s="3" t="s">
        <v>24</v>
      </c>
      <c r="B17" s="2" t="str">
        <f>DEC2HEX(      (HEX2DEC(B13)+HEX2DEC(C13))/2)</f>
        <v>7B</v>
      </c>
    </row>
    <row r="18" spans="1:2" x14ac:dyDescent="0.2">
      <c r="A18" s="3" t="s">
        <v>22</v>
      </c>
      <c r="B18" s="2" t="str">
        <f>DEC2HEX(    (HEX2DEC(B11)+HEX2DEC(C11))/2)</f>
        <v>0</v>
      </c>
    </row>
    <row r="19" spans="1:2" x14ac:dyDescent="0.2">
      <c r="A19" s="3" t="s">
        <v>21</v>
      </c>
      <c r="B19" s="2" t="str">
        <f>DEC2HEX(64 + (B3 * 128))</f>
        <v>40</v>
      </c>
    </row>
    <row r="20" spans="1:2" x14ac:dyDescent="0.2">
      <c r="A20" s="3" t="s">
        <v>19</v>
      </c>
      <c r="B20" s="2" t="str">
        <f>DEC2HEX(IF($B$3=1,256,128))</f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8" sqref="B18"/>
    </sheetView>
  </sheetViews>
  <sheetFormatPr defaultRowHeight="12.75" x14ac:dyDescent="0.2"/>
  <cols>
    <col min="1" max="1" width="36.140625" customWidth="1"/>
    <col min="3" max="3" width="10.28515625" customWidth="1"/>
    <col min="4" max="4" width="2" customWidth="1"/>
    <col min="5" max="5" width="44.8554687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200</v>
      </c>
      <c r="C2" t="s">
        <v>2</v>
      </c>
      <c r="E2" s="6" t="s">
        <v>16</v>
      </c>
    </row>
    <row r="3" spans="1:5" ht="25.5" x14ac:dyDescent="0.2">
      <c r="A3" s="3" t="s">
        <v>20</v>
      </c>
      <c r="B3" s="4">
        <v>1</v>
      </c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>
        <v>0.79800000000000004</v>
      </c>
      <c r="C7" s="4">
        <v>0.79800000000000004</v>
      </c>
      <c r="E7" s="6" t="s">
        <v>14</v>
      </c>
    </row>
    <row r="8" spans="1:5" x14ac:dyDescent="0.2">
      <c r="A8" s="3" t="s">
        <v>11</v>
      </c>
      <c r="B8" s="4">
        <v>0.85599999999999998</v>
      </c>
      <c r="C8" s="4">
        <v>0.79800000000000004</v>
      </c>
      <c r="E8" s="6" t="s">
        <v>15</v>
      </c>
    </row>
    <row r="10" spans="1:5" x14ac:dyDescent="0.2">
      <c r="A10" s="2" t="s">
        <v>25</v>
      </c>
    </row>
    <row r="11" spans="1:5" x14ac:dyDescent="0.2">
      <c r="A11" s="3" t="s">
        <v>6</v>
      </c>
      <c r="B11" s="1" t="str">
        <f>DEC2HEX((B$7-B$8)*Data!$B$1*$B$2/1000/1000*256+128*$B$3)</f>
        <v>7F</v>
      </c>
      <c r="C11" s="1" t="str">
        <f>DEC2HEX((C$7-C$8)*Data!$B$1*$B$2/1000/1000*256+128*$B$3)</f>
        <v>80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B13" s="1"/>
    </row>
    <row r="14" spans="1:5" x14ac:dyDescent="0.2">
      <c r="A14" s="2" t="s">
        <v>18</v>
      </c>
    </row>
    <row r="15" spans="1:5" x14ac:dyDescent="0.2">
      <c r="A15" s="3" t="s">
        <v>23</v>
      </c>
      <c r="B15" s="2" t="str">
        <f>DEC2HEX(   (HEX2DEC(B12)+HEX2DEC(C12))/2)</f>
        <v>40</v>
      </c>
    </row>
    <row r="16" spans="1:5" x14ac:dyDescent="0.2">
      <c r="A16" s="3" t="s">
        <v>24</v>
      </c>
      <c r="B16" s="2" t="str">
        <f>DEC2HEX(272 + (128 * B3))</f>
        <v>190</v>
      </c>
    </row>
    <row r="17" spans="1:2" x14ac:dyDescent="0.2">
      <c r="A17" s="3" t="s">
        <v>22</v>
      </c>
      <c r="B17" s="2" t="str">
        <f>DEC2HEX(    (HEX2DEC(B11)+HEX2DEC(C11))/2)</f>
        <v>7F</v>
      </c>
    </row>
    <row r="18" spans="1:2" x14ac:dyDescent="0.2">
      <c r="A18" s="3" t="s">
        <v>21</v>
      </c>
      <c r="B18" s="2" t="str">
        <f>DEC2HEX(64 + (B3 * 128))</f>
        <v>C0</v>
      </c>
    </row>
    <row r="19" spans="1:2" x14ac:dyDescent="0.2">
      <c r="A19" s="3" t="s">
        <v>19</v>
      </c>
      <c r="B19" s="2" t="str">
        <f>DEC2HEX(IF($B$3=1,256,128))</f>
        <v>100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2" sqref="A22"/>
    </sheetView>
  </sheetViews>
  <sheetFormatPr defaultRowHeight="12.75" x14ac:dyDescent="0.2"/>
  <cols>
    <col min="1" max="1" width="36.28515625" customWidth="1"/>
    <col min="3" max="3" width="10.28515625" customWidth="1"/>
    <col min="4" max="4" width="2" customWidth="1"/>
    <col min="5" max="5" width="45.42578125" style="6" customWidth="1"/>
  </cols>
  <sheetData>
    <row r="1" spans="1:5" x14ac:dyDescent="0.2">
      <c r="A1" s="2" t="s">
        <v>5</v>
      </c>
      <c r="E1" s="5" t="s">
        <v>13</v>
      </c>
    </row>
    <row r="2" spans="1:5" x14ac:dyDescent="0.2">
      <c r="A2" s="3" t="s">
        <v>10</v>
      </c>
      <c r="B2" s="4">
        <v>303</v>
      </c>
      <c r="C2" t="s">
        <v>2</v>
      </c>
      <c r="E2" s="6" t="s">
        <v>16</v>
      </c>
    </row>
    <row r="3" spans="1:5" ht="25.5" x14ac:dyDescent="0.2">
      <c r="A3" s="3" t="s">
        <v>20</v>
      </c>
      <c r="B3" s="4">
        <v>0</v>
      </c>
      <c r="E3" s="6" t="s">
        <v>17</v>
      </c>
    </row>
    <row r="5" spans="1:5" x14ac:dyDescent="0.2">
      <c r="A5" s="2" t="s">
        <v>9</v>
      </c>
    </row>
    <row r="6" spans="1:5" x14ac:dyDescent="0.2">
      <c r="B6" s="3" t="s">
        <v>3</v>
      </c>
      <c r="C6" s="3" t="s">
        <v>4</v>
      </c>
    </row>
    <row r="7" spans="1:5" ht="38.25" x14ac:dyDescent="0.2">
      <c r="A7" s="3" t="s">
        <v>12</v>
      </c>
      <c r="B7" s="4">
        <v>0.94699999999999995</v>
      </c>
      <c r="C7" s="4">
        <v>0.94699999999999995</v>
      </c>
      <c r="E7" s="6" t="s">
        <v>14</v>
      </c>
    </row>
    <row r="8" spans="1:5" x14ac:dyDescent="0.2">
      <c r="A8" s="3" t="s">
        <v>11</v>
      </c>
      <c r="B8" s="4">
        <v>0.91500000000000004</v>
      </c>
      <c r="C8" s="4">
        <v>0.79800000000000004</v>
      </c>
      <c r="E8" s="6" t="s">
        <v>15</v>
      </c>
    </row>
    <row r="10" spans="1:5" x14ac:dyDescent="0.2">
      <c r="A10" s="2" t="s">
        <v>27</v>
      </c>
    </row>
    <row r="11" spans="1:5" x14ac:dyDescent="0.2">
      <c r="A11" s="3" t="s">
        <v>6</v>
      </c>
      <c r="B11" s="1" t="str">
        <f>DEC2HEX((B$7-B$8)*Data!$B$1*$B$2/1000/1000*256+128*$B$3)</f>
        <v>0</v>
      </c>
      <c r="C11" s="1" t="str">
        <f>DEC2HEX((C$7-C$8)*Data!$B$1*$B$2/1000/1000*256+128*$B$3)</f>
        <v>2</v>
      </c>
      <c r="E11" s="6" t="s">
        <v>26</v>
      </c>
    </row>
    <row r="12" spans="1:5" x14ac:dyDescent="0.2">
      <c r="A12" s="3" t="s">
        <v>7</v>
      </c>
      <c r="B12" s="1">
        <v>40</v>
      </c>
      <c r="C12" s="1">
        <v>40</v>
      </c>
      <c r="E12" s="6" t="s">
        <v>26</v>
      </c>
    </row>
    <row r="13" spans="1:5" x14ac:dyDescent="0.2">
      <c r="A13" s="3" t="s">
        <v>8</v>
      </c>
      <c r="B13" s="1" t="str">
        <f>DEC2HEX((B$7+2*B$8)*Data!$B$1*$B$2/1000/1000*256+HEX2DEC(80)*$B$3+HEX2DEC(B$12))</f>
        <v>66</v>
      </c>
      <c r="C13" s="1" t="str">
        <f>DEC2HEX((C$7+2*C$8)*Data!$B$1*$B$2/1000/1000*256+HEX2DEC(80)*$B$3+HEX2DEC(C$12))</f>
        <v>63</v>
      </c>
      <c r="E13" s="6" t="s">
        <v>26</v>
      </c>
    </row>
    <row r="14" spans="1:5" x14ac:dyDescent="0.2">
      <c r="B14" s="1"/>
    </row>
    <row r="15" spans="1:5" x14ac:dyDescent="0.2">
      <c r="A15" s="2" t="s">
        <v>28</v>
      </c>
    </row>
    <row r="16" spans="1:5" x14ac:dyDescent="0.2">
      <c r="A16" s="3" t="s">
        <v>23</v>
      </c>
      <c r="B16" s="2" t="str">
        <f>DEC2HEX(   (HEX2DEC(B12)+HEX2DEC(C12))/2)</f>
        <v>40</v>
      </c>
    </row>
    <row r="17" spans="1:2" x14ac:dyDescent="0.2">
      <c r="A17" s="3" t="s">
        <v>24</v>
      </c>
      <c r="B17" s="2" t="str">
        <f>DEC2HEX(      (HEX2DEC(B13)+HEX2DEC(C13))/2)</f>
        <v>64</v>
      </c>
    </row>
    <row r="18" spans="1:2" x14ac:dyDescent="0.2">
      <c r="A18" s="3" t="s">
        <v>22</v>
      </c>
      <c r="B18" s="2" t="str">
        <f>DEC2HEX(    (HEX2DEC(B11)+HEX2DEC(C11))/2)</f>
        <v>1</v>
      </c>
    </row>
    <row r="19" spans="1:2" x14ac:dyDescent="0.2">
      <c r="A19" s="3"/>
      <c r="B19" s="2"/>
    </row>
    <row r="20" spans="1:2" x14ac:dyDescent="0.2">
      <c r="A20" s="2" t="s">
        <v>29</v>
      </c>
      <c r="B20" s="2"/>
    </row>
    <row r="21" spans="1:2" x14ac:dyDescent="0.2">
      <c r="A21" s="3" t="s">
        <v>19</v>
      </c>
      <c r="B21" s="2" t="str">
        <f>DEC2HEX(IF($B$3=1,256,128))</f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2" sqref="A2"/>
    </sheetView>
  </sheetViews>
  <sheetFormatPr defaultRowHeight="12.75" x14ac:dyDescent="0.2"/>
  <cols>
    <col min="1" max="1" width="12.85546875" bestFit="1" customWidth="1"/>
  </cols>
  <sheetData>
    <row r="1" spans="1:3" x14ac:dyDescent="0.2">
      <c r="A1" t="s">
        <v>0</v>
      </c>
      <c r="B1">
        <v>180</v>
      </c>
      <c r="C1" t="s">
        <v>1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DDR3</vt:lpstr>
      <vt:lpstr>DDR2</vt:lpstr>
      <vt:lpstr>mDDR</vt:lpstr>
      <vt:lpstr>EVM_1_3 (DDR3)</vt:lpstr>
      <vt:lpstr>StarterKit(DDR3)</vt:lpstr>
      <vt:lpstr>EVM_1_2(DDR2)</vt:lpstr>
      <vt:lpstr>EVM 13x13 (mDDR)</vt:lpstr>
      <vt:lpstr>beagleLT(DDR3)</vt:lpstr>
      <vt:lpstr>Data</vt:lpstr>
    </vt:vector>
  </TitlesOfParts>
  <Company>Texas Instruments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a0876070</dc:creator>
  <cp:lastModifiedBy>前田 大輔</cp:lastModifiedBy>
  <dcterms:created xsi:type="dcterms:W3CDTF">2010-10-27T07:27:00Z</dcterms:created>
  <dcterms:modified xsi:type="dcterms:W3CDTF">2015-04-21T04:43:05Z</dcterms:modified>
</cp:coreProperties>
</file>