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  <c r="D11" i="1"/>
  <c r="D10" i="1"/>
  <c r="D9" i="1"/>
  <c r="F11" i="1"/>
  <c r="G10" i="1"/>
  <c r="G13" i="1" l="1"/>
  <c r="G12" i="1"/>
  <c r="F13" i="1"/>
  <c r="F12" i="1"/>
  <c r="E13" i="1"/>
  <c r="E12" i="1"/>
  <c r="E11" i="1"/>
  <c r="E9" i="1"/>
  <c r="E10" i="1" l="1"/>
  <c r="E14" i="1" s="1"/>
  <c r="E15" i="1" s="1"/>
  <c r="F10" i="1"/>
  <c r="F9" i="1"/>
  <c r="G9" i="1" s="1"/>
  <c r="G14" i="1" s="1"/>
  <c r="G15" i="1" s="1"/>
  <c r="F14" i="1" l="1"/>
  <c r="F15" i="1" s="1"/>
</calcChain>
</file>

<file path=xl/comments1.xml><?xml version="1.0" encoding="utf-8"?>
<comments xmlns="http://schemas.openxmlformats.org/spreadsheetml/2006/main">
  <authors>
    <author>Author</author>
  </authors>
  <commentList>
    <comment ref="A5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These parameters are fixed
</t>
        </r>
      </text>
    </comment>
  </commentList>
</comments>
</file>

<file path=xl/sharedStrings.xml><?xml version="1.0" encoding="utf-8"?>
<sst xmlns="http://schemas.openxmlformats.org/spreadsheetml/2006/main" count="24" uniqueCount="21">
  <si>
    <t>Pyramid</t>
  </si>
  <si>
    <t>Pixels</t>
  </si>
  <si>
    <t>Fast9 Corner Detect</t>
  </si>
  <si>
    <t>Fast9 Score + NMS + sort</t>
  </si>
  <si>
    <t>Key points</t>
  </si>
  <si>
    <t>Harris score + sort</t>
  </si>
  <si>
    <t>rBrief</t>
  </si>
  <si>
    <t>Total ( Description preparation) /image</t>
  </si>
  <si>
    <t>Resolution1</t>
  </si>
  <si>
    <t>Resolution2</t>
  </si>
  <si>
    <t>elements</t>
  </si>
  <si>
    <t>cycles/elements</t>
  </si>
  <si>
    <t>Pixels or points</t>
  </si>
  <si>
    <t>EVE Mcyles</t>
  </si>
  <si>
    <t>Num Feature Points</t>
  </si>
  <si>
    <t>Total ( Description preparation) @ 60 fps</t>
  </si>
  <si>
    <t>Input BW (in Mbytes)</t>
  </si>
  <si>
    <t>Output BW (in Mbytes)</t>
  </si>
  <si>
    <t>numROI for each resolution</t>
  </si>
  <si>
    <t>numLevels</t>
  </si>
  <si>
    <t>Fast 9 corners detected per level for all 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</si>
</sst>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F12" sqref="F12"/>
    </sheetView>
  </sheetViews>
  <sheetFormatPr defaultRowHeight="14.4" x14ac:dyDescent="0.3"/>
  <cols>
    <col min="1" max="1" width="40.33203125" bestFit="1" customWidth="1"/>
    <col min="2" max="2" width="18.5546875" customWidth="1"/>
    <col min="3" max="3" width="14.44140625" bestFit="1" customWidth="1"/>
    <col min="4" max="4" width="13.33203125" bestFit="1" customWidth="1"/>
    <col min="5" max="5" width="14.109375" customWidth="1"/>
    <col min="6" max="6" width="19.109375" bestFit="1" customWidth="1"/>
    <col min="7" max="7" width="20.44140625" bestFit="1" customWidth="1"/>
  </cols>
  <sheetData>
    <row r="1" spans="1:7" ht="15" x14ac:dyDescent="0.25">
      <c r="A1" t="s">
        <v>8</v>
      </c>
      <c r="B1">
        <v>256</v>
      </c>
      <c r="C1">
        <v>540</v>
      </c>
    </row>
    <row r="2" spans="1:7" ht="15" x14ac:dyDescent="0.25">
      <c r="A2" t="s">
        <v>9</v>
      </c>
      <c r="B2">
        <v>197</v>
      </c>
      <c r="C2">
        <v>415</v>
      </c>
    </row>
    <row r="3" spans="1:7" ht="15" x14ac:dyDescent="0.25">
      <c r="A3" t="s">
        <v>20</v>
      </c>
      <c r="B3">
        <v>1024</v>
      </c>
    </row>
    <row r="4" spans="1:7" x14ac:dyDescent="0.3">
      <c r="A4" t="s">
        <v>14</v>
      </c>
      <c r="B4">
        <v>512</v>
      </c>
    </row>
    <row r="5" spans="1:7" x14ac:dyDescent="0.3">
      <c r="A5" s="9" t="s">
        <v>19</v>
      </c>
      <c r="B5" s="9">
        <v>2</v>
      </c>
    </row>
    <row r="6" spans="1:7" x14ac:dyDescent="0.3">
      <c r="A6" s="9" t="s">
        <v>18</v>
      </c>
      <c r="B6" s="9">
        <v>4</v>
      </c>
    </row>
    <row r="7" spans="1:7" ht="15" thickBot="1" x14ac:dyDescent="0.35"/>
    <row r="8" spans="1:7" ht="15" thickBot="1" x14ac:dyDescent="0.35">
      <c r="A8" s="7"/>
      <c r="B8" s="8" t="s">
        <v>10</v>
      </c>
      <c r="C8" s="8" t="s">
        <v>11</v>
      </c>
      <c r="D8" s="8" t="s">
        <v>12</v>
      </c>
      <c r="E8" s="8" t="s">
        <v>13</v>
      </c>
      <c r="F8" s="8" t="s">
        <v>16</v>
      </c>
      <c r="G8" s="8" t="s">
        <v>17</v>
      </c>
    </row>
    <row r="9" spans="1:7" ht="15" thickBot="1" x14ac:dyDescent="0.35">
      <c r="A9" s="1" t="s">
        <v>0</v>
      </c>
      <c r="B9" s="2" t="s">
        <v>1</v>
      </c>
      <c r="C9" s="3">
        <v>0.43</v>
      </c>
      <c r="D9" s="3">
        <f>((B1*C1)+(B2*C2))*B6</f>
        <v>879980</v>
      </c>
      <c r="E9" s="3">
        <f>C9*D9/(1000000)</f>
        <v>0.37839139999999999</v>
      </c>
      <c r="F9" s="3">
        <f>D9/1000000</f>
        <v>0.87997999999999998</v>
      </c>
      <c r="G9" s="3">
        <f>F9/2</f>
        <v>0.43998999999999999</v>
      </c>
    </row>
    <row r="10" spans="1:7" ht="15" thickBot="1" x14ac:dyDescent="0.35">
      <c r="A10" s="1" t="s">
        <v>2</v>
      </c>
      <c r="B10" s="2" t="s">
        <v>1</v>
      </c>
      <c r="C10" s="3">
        <v>8.2799999999999994</v>
      </c>
      <c r="D10" s="3">
        <f>((B1*C1)+(B2*C2))*B6*1.5</f>
        <v>1319970</v>
      </c>
      <c r="E10" s="3">
        <f t="shared" ref="E10:E13" si="0">C10*D10/(1000000)</f>
        <v>10.9293516</v>
      </c>
      <c r="F10" s="3">
        <f>(D10+(D10/8)+(D10/8))/1000000</f>
        <v>1.6499625</v>
      </c>
      <c r="G10" s="3">
        <f>B5*B3*4/1000000</f>
        <v>8.1919999999999996E-3</v>
      </c>
    </row>
    <row r="11" spans="1:7" ht="15" thickBot="1" x14ac:dyDescent="0.35">
      <c r="A11" s="1" t="s">
        <v>3</v>
      </c>
      <c r="B11" s="2" t="s">
        <v>4</v>
      </c>
      <c r="C11" s="3">
        <v>181.8</v>
      </c>
      <c r="D11" s="3">
        <f>B3*B5</f>
        <v>2048</v>
      </c>
      <c r="E11" s="3">
        <f t="shared" si="0"/>
        <v>0.3723264</v>
      </c>
      <c r="F11" s="3">
        <f>B5*B3*4*8*8/1000000</f>
        <v>0.52428799999999998</v>
      </c>
      <c r="G11" s="3">
        <f>1024*4/1000000</f>
        <v>4.0959999999999998E-3</v>
      </c>
    </row>
    <row r="12" spans="1:7" ht="15" thickBot="1" x14ac:dyDescent="0.35">
      <c r="A12" s="1" t="s">
        <v>5</v>
      </c>
      <c r="B12" s="2" t="s">
        <v>4</v>
      </c>
      <c r="C12" s="3">
        <v>157.68</v>
      </c>
      <c r="D12" s="3">
        <v>1024</v>
      </c>
      <c r="E12" s="3">
        <f t="shared" si="0"/>
        <v>0.16146431999999999</v>
      </c>
      <c r="F12" s="3">
        <f>D12*32*9/1000000</f>
        <v>0.29491200000000001</v>
      </c>
      <c r="G12" s="3">
        <f>512*4/1000000</f>
        <v>2.0479999999999999E-3</v>
      </c>
    </row>
    <row r="13" spans="1:7" ht="15" thickBot="1" x14ac:dyDescent="0.35">
      <c r="A13" s="1" t="s">
        <v>6</v>
      </c>
      <c r="B13" s="2" t="s">
        <v>4</v>
      </c>
      <c r="C13" s="3">
        <v>2192</v>
      </c>
      <c r="D13" s="3">
        <v>512</v>
      </c>
      <c r="E13" s="3">
        <f t="shared" si="0"/>
        <v>1.122304</v>
      </c>
      <c r="F13" s="3">
        <f>512*48*48/1000000</f>
        <v>1.179648</v>
      </c>
      <c r="G13" s="3">
        <f>32*D13/1000000</f>
        <v>1.6383999999999999E-2</v>
      </c>
    </row>
    <row r="14" spans="1:7" ht="15" thickBot="1" x14ac:dyDescent="0.35">
      <c r="A14" s="4" t="s">
        <v>7</v>
      </c>
      <c r="B14" s="5"/>
      <c r="C14" s="5"/>
      <c r="D14" s="5"/>
      <c r="E14" s="6">
        <f>SUM(E9:E13)</f>
        <v>12.963837720000001</v>
      </c>
      <c r="F14" s="6">
        <f>SUM(F9:F13)</f>
        <v>4.5287904999999995</v>
      </c>
      <c r="G14" s="6">
        <f>SUM(G9:G13)</f>
        <v>0.47070999999999996</v>
      </c>
    </row>
    <row r="15" spans="1:7" ht="15" thickBot="1" x14ac:dyDescent="0.35">
      <c r="A15" s="4" t="s">
        <v>15</v>
      </c>
      <c r="B15" s="5"/>
      <c r="C15" s="5"/>
      <c r="D15" s="5"/>
      <c r="E15" s="6">
        <f>E14*60</f>
        <v>777.83026319999999</v>
      </c>
      <c r="F15" s="6">
        <f>F14*60</f>
        <v>271.72742999999997</v>
      </c>
      <c r="G15" s="6">
        <f>G14*60</f>
        <v>28.242599999999996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2018-04-02T05:56:32Z</dcterms:modified>
</cp:coreProperties>
</file>