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342B6613-4024-46A4-AE5B-11C43A43F24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5" i="1"/>
  <c r="D6" i="1"/>
  <c r="D8" i="1"/>
  <c r="D7" i="1"/>
  <c r="D4" i="1"/>
  <c r="D3" i="1"/>
  <c r="D11" i="1" l="1"/>
  <c r="D12" i="1"/>
  <c r="D13" i="1" l="1"/>
  <c r="B13" i="1" s="1"/>
</calcChain>
</file>

<file path=xl/sharedStrings.xml><?xml version="1.0" encoding="utf-8"?>
<sst xmlns="http://schemas.openxmlformats.org/spreadsheetml/2006/main" count="36" uniqueCount="26">
  <si>
    <t>Datasheet</t>
  </si>
  <si>
    <t>MSPM0G1507</t>
  </si>
  <si>
    <t>Rpar</t>
  </si>
  <si>
    <t>Cpar</t>
  </si>
  <si>
    <t>Ci</t>
  </si>
  <si>
    <t>Rin</t>
  </si>
  <si>
    <t>Cs/h</t>
  </si>
  <si>
    <t>n</t>
  </si>
  <si>
    <t>Settling Error</t>
  </si>
  <si>
    <t>Tau</t>
  </si>
  <si>
    <t>K</t>
  </si>
  <si>
    <t>Tsample</t>
  </si>
  <si>
    <t>kOhm</t>
  </si>
  <si>
    <t>pF</t>
  </si>
  <si>
    <t>bit</t>
  </si>
  <si>
    <t>%</t>
  </si>
  <si>
    <t>ns</t>
  </si>
  <si>
    <t>-</t>
  </si>
  <si>
    <t>Ohm</t>
  </si>
  <si>
    <t>F</t>
  </si>
  <si>
    <t>s</t>
  </si>
  <si>
    <t>User Change</t>
  </si>
  <si>
    <t>Answer</t>
  </si>
  <si>
    <t>Page</t>
  </si>
  <si>
    <t>Page43</t>
  </si>
  <si>
    <t>7.12.4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</si>
</sst>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B5" sqref="B5"/>
    </sheetView>
  </sheetViews>
  <sheetFormatPr defaultRowHeight="15" x14ac:dyDescent="0.25"/>
  <cols>
    <col min="1" max="1" width="12.5703125" bestFit="1" customWidth="1"/>
    <col min="2" max="2" width="12.85546875" bestFit="1" customWidth="1"/>
    <col min="3" max="3" width="6.28515625" bestFit="1" customWidth="1"/>
    <col min="4" max="4" width="12" bestFit="1" customWidth="1"/>
    <col min="5" max="5" width="5.28515625" bestFit="1" customWidth="1"/>
  </cols>
  <sheetData>
    <row r="1" spans="1:6" x14ac:dyDescent="0.25">
      <c r="A1" t="s">
        <v>0</v>
      </c>
      <c r="B1" t="s">
        <v>1</v>
      </c>
      <c r="C1" t="s">
        <v>23</v>
      </c>
      <c r="D1" t="s">
        <v>25</v>
      </c>
      <c r="F1" t="s">
        <v>24</v>
      </c>
    </row>
    <row r="2" spans="1:6" x14ac:dyDescent="0.25">
      <c r="B2" s="2" t="s">
        <v>21</v>
      </c>
    </row>
    <row r="3" spans="1:6" x14ac:dyDescent="0.25">
      <c r="A3" t="s">
        <v>2</v>
      </c>
      <c r="B3" s="2">
        <v>0.05</v>
      </c>
      <c r="C3" t="s">
        <v>12</v>
      </c>
      <c r="D3">
        <f>B3*1000</f>
        <v>50</v>
      </c>
      <c r="E3" t="s">
        <v>18</v>
      </c>
    </row>
    <row r="4" spans="1:6" x14ac:dyDescent="0.25">
      <c r="A4" t="s">
        <v>3</v>
      </c>
      <c r="B4" s="2">
        <v>10</v>
      </c>
      <c r="C4" t="s">
        <v>13</v>
      </c>
      <c r="D4">
        <f>B4/1000000000000</f>
        <v>9.9999999999999994E-12</v>
      </c>
      <c r="E4" t="s">
        <v>19</v>
      </c>
    </row>
    <row r="5" spans="1:6" x14ac:dyDescent="0.25">
      <c r="A5" t="s">
        <v>4</v>
      </c>
      <c r="B5" s="2">
        <v>5</v>
      </c>
      <c r="C5" t="s">
        <v>13</v>
      </c>
      <c r="D5">
        <f>B5/1000000000000</f>
        <v>4.9999999999999997E-12</v>
      </c>
      <c r="E5" t="s">
        <v>19</v>
      </c>
    </row>
    <row r="6" spans="1:6" x14ac:dyDescent="0.25">
      <c r="A6" t="s">
        <v>5</v>
      </c>
      <c r="B6" s="2">
        <v>0.5</v>
      </c>
      <c r="C6" t="s">
        <v>12</v>
      </c>
      <c r="D6">
        <f>B6*1000</f>
        <v>500</v>
      </c>
      <c r="E6" t="s">
        <v>18</v>
      </c>
    </row>
    <row r="7" spans="1:6" x14ac:dyDescent="0.25">
      <c r="A7" t="s">
        <v>6</v>
      </c>
      <c r="B7" s="2">
        <v>3.3</v>
      </c>
      <c r="C7" t="s">
        <v>13</v>
      </c>
      <c r="D7">
        <f>B7/1000000000000</f>
        <v>3.2999999999999997E-12</v>
      </c>
      <c r="E7" t="s">
        <v>19</v>
      </c>
    </row>
    <row r="8" spans="1:6" x14ac:dyDescent="0.25">
      <c r="A8" t="s">
        <v>7</v>
      </c>
      <c r="B8" s="2">
        <v>12</v>
      </c>
      <c r="C8" t="s">
        <v>14</v>
      </c>
      <c r="D8">
        <f>B8</f>
        <v>12</v>
      </c>
      <c r="E8" t="s">
        <v>14</v>
      </c>
    </row>
    <row r="9" spans="1:6" x14ac:dyDescent="0.25">
      <c r="A9" t="s">
        <v>8</v>
      </c>
      <c r="B9" s="2">
        <v>0.01</v>
      </c>
      <c r="C9" t="s">
        <v>15</v>
      </c>
      <c r="D9">
        <f>B9/100</f>
        <v>1E-4</v>
      </c>
      <c r="E9" t="s">
        <v>17</v>
      </c>
    </row>
    <row r="11" spans="1:6" x14ac:dyDescent="0.25">
      <c r="A11" t="s">
        <v>9</v>
      </c>
      <c r="C11" t="s">
        <v>16</v>
      </c>
      <c r="D11">
        <f>(D3+D6)*D7+D3*(D4+D5)</f>
        <v>2.5649999999999997E-9</v>
      </c>
      <c r="E11" t="s">
        <v>20</v>
      </c>
    </row>
    <row r="12" spans="1:6" x14ac:dyDescent="0.25">
      <c r="A12" t="s">
        <v>10</v>
      </c>
      <c r="C12" t="s">
        <v>17</v>
      </c>
      <c r="D12">
        <f>LN((2^D8)/D9)-LN((D4+D5)/D7)</f>
        <v>16.013978806065751</v>
      </c>
    </row>
    <row r="13" spans="1:6" x14ac:dyDescent="0.25">
      <c r="A13" t="s">
        <v>11</v>
      </c>
      <c r="B13" s="1">
        <f>D13*1000000000</f>
        <v>41.075855637558647</v>
      </c>
      <c r="C13" t="s">
        <v>16</v>
      </c>
      <c r="D13">
        <f>D11*D12</f>
        <v>4.1075855637558649E-8</v>
      </c>
      <c r="E13" t="s">
        <v>20</v>
      </c>
    </row>
    <row r="14" spans="1:6" x14ac:dyDescent="0.25">
      <c r="B14" s="1" t="s">
        <v>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2023-09-07T10:14:05Z</dcterms:modified>
</cp:coreProperties>
</file>